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9.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0.xml" ContentType="application/vnd.openxmlformats-officedocument.drawing+xml"/>
  <Override PartName="/xl/worksheets/sheet2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5805" windowWidth="9630" windowHeight="1065" tabRatio="599" activeTab="0"/>
  </bookViews>
  <sheets>
    <sheet name="Impressum" sheetId="1" r:id="rId1"/>
    <sheet name="Inhaltsverz." sheetId="2" r:id="rId2"/>
    <sheet name="Vorbemerk." sheetId="3" r:id="rId3"/>
    <sheet name="TAB1.01" sheetId="4" r:id="rId4"/>
    <sheet name="TAB1.02" sheetId="5" r:id="rId5"/>
    <sheet name="TAB1.03" sheetId="6" r:id="rId6"/>
    <sheet name="TAB1.04" sheetId="7" r:id="rId7"/>
    <sheet name="TAB1.05" sheetId="8" r:id="rId8"/>
    <sheet name="TAB1.06" sheetId="9" r:id="rId9"/>
    <sheet name="TAB1.07" sheetId="10" r:id="rId10"/>
    <sheet name="TAB1.08" sheetId="11" r:id="rId11"/>
    <sheet name="TAB2.01" sheetId="12" r:id="rId12"/>
    <sheet name="TAB2.02" sheetId="13" r:id="rId13"/>
    <sheet name="TAB2.03" sheetId="14" r:id="rId14"/>
    <sheet name="TAB2.04" sheetId="15" r:id="rId15"/>
    <sheet name="TAB2.05" sheetId="16" r:id="rId16"/>
    <sheet name="TAB2.06" sheetId="17" r:id="rId17"/>
    <sheet name="TAB2.07" sheetId="18" r:id="rId18"/>
    <sheet name="TAB2.08" sheetId="19" r:id="rId19"/>
    <sheet name="TAB2.09 " sheetId="20" r:id="rId20"/>
    <sheet name="TAB2.10" sheetId="21" r:id="rId21"/>
    <sheet name="TAB2.11" sheetId="22" r:id="rId22"/>
  </sheets>
  <definedNames/>
  <calcPr fullCalcOnLoad="1"/>
</workbook>
</file>

<file path=xl/sharedStrings.xml><?xml version="1.0" encoding="utf-8"?>
<sst xmlns="http://schemas.openxmlformats.org/spreadsheetml/2006/main" count="4481" uniqueCount="675">
  <si>
    <t>1. Wanderungen</t>
  </si>
  <si>
    <t>Über die Landesgrenzen</t>
  </si>
  <si>
    <t>Zuzüge</t>
  </si>
  <si>
    <t>Fortzüge</t>
  </si>
  <si>
    <t>je 1 000 der</t>
  </si>
  <si>
    <t>Bevölkerung</t>
  </si>
  <si>
    <t>1985</t>
  </si>
  <si>
    <t>1986</t>
  </si>
  <si>
    <t>1987</t>
  </si>
  <si>
    <t>1988</t>
  </si>
  <si>
    <t>1989</t>
  </si>
  <si>
    <t>1990</t>
  </si>
  <si>
    <t>1991</t>
  </si>
  <si>
    <t>1992</t>
  </si>
  <si>
    <t>1993</t>
  </si>
  <si>
    <t>1994</t>
  </si>
  <si>
    <t>1995</t>
  </si>
  <si>
    <t>1996</t>
  </si>
  <si>
    <t>1997</t>
  </si>
  <si>
    <t>1998</t>
  </si>
  <si>
    <t>insgesamt</t>
  </si>
  <si>
    <t>männlich</t>
  </si>
  <si>
    <t>weiblich</t>
  </si>
  <si>
    <t>davon</t>
  </si>
  <si>
    <t>1.2 Wanderungen</t>
  </si>
  <si>
    <t xml:space="preserve">Über die </t>
  </si>
  <si>
    <t>Kreisfreie Stadt</t>
  </si>
  <si>
    <t>Innerhalb</t>
  </si>
  <si>
    <t>Landkreis</t>
  </si>
  <si>
    <t xml:space="preserve">der </t>
  </si>
  <si>
    <t>Überschuss</t>
  </si>
  <si>
    <t>Land</t>
  </si>
  <si>
    <t>Landkreise</t>
  </si>
  <si>
    <t>der Zu- bzw.</t>
  </si>
  <si>
    <t>Fortzüge (-)</t>
  </si>
  <si>
    <t>Stadt Erfurt</t>
  </si>
  <si>
    <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</si>
  <si>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</si>
  <si>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</si>
  <si>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</si>
  <si>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</si>
  <si>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</si>
  <si>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</si>
  <si>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</si>
  <si>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</si>
  <si>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</si>
  <si>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</si>
  <si>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</si>
  <si>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</si>
  <si>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</si>
  <si>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</si>
  <si>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</si>
  <si>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</si>
  <si>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</si>
  <si>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</si>
  <si>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</si>
  <si>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</si>
  <si>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</si>
  <si>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</si>
  <si>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</si>
  <si>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kreisfreie Städte</t>
  </si>
  <si>
    <t>Kreisgrenzen</t>
  </si>
  <si>
    <t>nach einem anderen Kreis</t>
  </si>
  <si>
    <t xml:space="preserve">über die Grenzen </t>
  </si>
  <si>
    <t>Thüringens</t>
  </si>
  <si>
    <t xml:space="preserve">Deutschlands </t>
  </si>
  <si>
    <t>Alter</t>
  </si>
  <si>
    <t>Insgesamt</t>
  </si>
  <si>
    <t>von ... bis</t>
  </si>
  <si>
    <t>unter ... Jahren</t>
  </si>
  <si>
    <t>ledig</t>
  </si>
  <si>
    <t>verheiratet</t>
  </si>
  <si>
    <t>verwitwet</t>
  </si>
  <si>
    <t>geschieden</t>
  </si>
  <si>
    <t>unter</t>
  </si>
  <si>
    <t>und mehr</t>
  </si>
  <si>
    <t>Zusammen</t>
  </si>
  <si>
    <t>Monat</t>
  </si>
  <si>
    <t>Januar</t>
  </si>
  <si>
    <t>Februar</t>
  </si>
  <si>
    <t>März</t>
  </si>
  <si>
    <t>April</t>
  </si>
  <si>
    <t>Mai</t>
  </si>
  <si>
    <t>Juni</t>
  </si>
  <si>
    <t>Juli</t>
  </si>
  <si>
    <t>August</t>
  </si>
  <si>
    <t>September</t>
  </si>
  <si>
    <t>Oktober</t>
  </si>
  <si>
    <t>November</t>
  </si>
  <si>
    <t>Dezember</t>
  </si>
  <si>
    <t>Überschuss der</t>
  </si>
  <si>
    <t>Zu- bzw. Fortzüge (-)</t>
  </si>
  <si>
    <t>darunter</t>
  </si>
  <si>
    <t>Hamburg</t>
  </si>
  <si>
    <t>Niedersachsen</t>
  </si>
  <si>
    <t>Bremen</t>
  </si>
  <si>
    <t>Nordrhein-Westfalen</t>
  </si>
  <si>
    <t>Hessen</t>
  </si>
  <si>
    <t>Rheinland-Pfalz</t>
  </si>
  <si>
    <t>Baden-Württemberg</t>
  </si>
  <si>
    <t>Bayern</t>
  </si>
  <si>
    <t>Saarland</t>
  </si>
  <si>
    <t>Berlin</t>
  </si>
  <si>
    <t>Brandenburg</t>
  </si>
  <si>
    <t>Mecklenburg-Vorpommern</t>
  </si>
  <si>
    <t>Sachsen</t>
  </si>
  <si>
    <t>Sachsen-Anhalt</t>
  </si>
  <si>
    <t>Bundesgebiet zusammen</t>
  </si>
  <si>
    <t>Deutsche</t>
  </si>
  <si>
    <t>Ausländer</t>
  </si>
  <si>
    <t>Personen insgesamt</t>
  </si>
  <si>
    <t>Belgien</t>
  </si>
  <si>
    <t>Dänemark</t>
  </si>
  <si>
    <t>Finnland</t>
  </si>
  <si>
    <t>Frankreich</t>
  </si>
  <si>
    <t>Griechenland</t>
  </si>
  <si>
    <t>Irland</t>
  </si>
  <si>
    <t>Italien</t>
  </si>
  <si>
    <t>Luxemburg</t>
  </si>
  <si>
    <t>Niederlande</t>
  </si>
  <si>
    <t>Österreich</t>
  </si>
  <si>
    <t>Portugal</t>
  </si>
  <si>
    <t>Schweden</t>
  </si>
  <si>
    <t>Spanien</t>
  </si>
  <si>
    <t>Vereinigtes Königreich von</t>
  </si>
  <si>
    <t xml:space="preserve">   Großbritannien u. Nordirland</t>
  </si>
  <si>
    <t>EU-Staaten zusammen</t>
  </si>
  <si>
    <t>Bulgarien</t>
  </si>
  <si>
    <t>Kroatien</t>
  </si>
  <si>
    <t>Litauen</t>
  </si>
  <si>
    <t>Moldau</t>
  </si>
  <si>
    <t>Polen</t>
  </si>
  <si>
    <t>Rumänien</t>
  </si>
  <si>
    <t>Schweiz</t>
  </si>
  <si>
    <t>Türkei</t>
  </si>
  <si>
    <t>Ukraine</t>
  </si>
  <si>
    <t>Ungarn</t>
  </si>
  <si>
    <t>Übriges Europa</t>
  </si>
  <si>
    <t>Europa zusammen</t>
  </si>
  <si>
    <t>Afrika</t>
  </si>
  <si>
    <t>Kuba</t>
  </si>
  <si>
    <t>USA</t>
  </si>
  <si>
    <t>Übriges Amerika</t>
  </si>
  <si>
    <t>Amerika zusammen</t>
  </si>
  <si>
    <t>Kasachstan</t>
  </si>
  <si>
    <t>Vietnam</t>
  </si>
  <si>
    <t>Übriges Asien</t>
  </si>
  <si>
    <t>Asien zusammen</t>
  </si>
  <si>
    <t>Außereuropäisches</t>
  </si>
  <si>
    <t xml:space="preserve">   Ausland zusammen</t>
  </si>
  <si>
    <t>Unbekanntes Ausland</t>
  </si>
  <si>
    <t>1999</t>
  </si>
  <si>
    <t>Überschuss der Zu- bzw. Fortzüge (-)</t>
  </si>
  <si>
    <t>Russland</t>
  </si>
  <si>
    <t>Weißrussland</t>
  </si>
  <si>
    <t>2000</t>
  </si>
  <si>
    <t>Schleswig- Holstein</t>
  </si>
  <si>
    <r>
      <t xml:space="preserve">Ausland </t>
    </r>
    <r>
      <rPr>
        <vertAlign val="superscript"/>
        <sz val="8"/>
        <rFont val="Helvetica"/>
        <family val="2"/>
      </rPr>
      <t>1)</t>
    </r>
  </si>
  <si>
    <t>Australien u. Ozeanien</t>
  </si>
  <si>
    <t>Ungeklärt u.o. Angabe</t>
  </si>
  <si>
    <t>1) einschl. "unbekanntes Ausland" und "Ungeklärt und ohne Angabe"</t>
  </si>
  <si>
    <t>Davon</t>
  </si>
  <si>
    <t>Jahr</t>
  </si>
  <si>
    <t>mit anderen Bundesländern</t>
  </si>
  <si>
    <t>Familienstand</t>
  </si>
  <si>
    <t>Herkunfts-
bzw.
Zielland</t>
  </si>
  <si>
    <t>Lfd.
Nr.</t>
  </si>
  <si>
    <t>1) ohne Berlin</t>
  </si>
  <si>
    <t>1) einschließlich "Ungeklärt u.o. Angabe"</t>
  </si>
  <si>
    <t>2001</t>
  </si>
  <si>
    <t>18 877</t>
  </si>
  <si>
    <t>18 909</t>
  </si>
  <si>
    <t>21 870</t>
  </si>
  <si>
    <t>24 848</t>
  </si>
  <si>
    <t>21 268</t>
  </si>
  <si>
    <t>22 405</t>
  </si>
  <si>
    <t>28 543</t>
  </si>
  <si>
    <t>41 267</t>
  </si>
  <si>
    <t>41 963</t>
  </si>
  <si>
    <t>40 253</t>
  </si>
  <si>
    <t>40 503</t>
  </si>
  <si>
    <t>40 817</t>
  </si>
  <si>
    <t>36 166</t>
  </si>
  <si>
    <t>33 669</t>
  </si>
  <si>
    <t>35 524</t>
  </si>
  <si>
    <t>33 943</t>
  </si>
  <si>
    <t>23 448</t>
  </si>
  <si>
    <t>24 155</t>
  </si>
  <si>
    <t>22 365</t>
  </si>
  <si>
    <t>25 261</t>
  </si>
  <si>
    <t>60 967</t>
  </si>
  <si>
    <t>88 361</t>
  </si>
  <si>
    <t>53 298</t>
  </si>
  <si>
    <t>40 747</t>
  </si>
  <si>
    <t>38 412</t>
  </si>
  <si>
    <t>39 002</t>
  </si>
  <si>
    <t>39 247</t>
  </si>
  <si>
    <t>40 243</t>
  </si>
  <si>
    <t>37 916</t>
  </si>
  <si>
    <t>38 583</t>
  </si>
  <si>
    <t>39 617</t>
  </si>
  <si>
    <t>43 916</t>
  </si>
  <si>
    <t>4 571</t>
  </si>
  <si>
    <t>5 246</t>
  </si>
  <si>
    <t>495</t>
  </si>
  <si>
    <t>413</t>
  </si>
  <si>
    <t>39 699</t>
  </si>
  <si>
    <t>65 956</t>
  </si>
  <si>
    <t>24 755</t>
  </si>
  <si>
    <t>520</t>
  </si>
  <si>
    <t>3 551</t>
  </si>
  <si>
    <t>1 251</t>
  </si>
  <si>
    <t>1 256</t>
  </si>
  <si>
    <t>574</t>
  </si>
  <si>
    <t>1 750</t>
  </si>
  <si>
    <t>4 914</t>
  </si>
  <si>
    <t>4 093</t>
  </si>
  <si>
    <t>9 973</t>
  </si>
  <si>
    <t>1,7</t>
  </si>
  <si>
    <t>1,9</t>
  </si>
  <si>
    <t>0,2</t>
  </si>
  <si>
    <t>14,6</t>
  </si>
  <si>
    <t>25,1</t>
  </si>
  <si>
    <t>9,6</t>
  </si>
  <si>
    <t>1,4</t>
  </si>
  <si>
    <t>0,5</t>
  </si>
  <si>
    <t>0,7</t>
  </si>
  <si>
    <t>2,0</t>
  </si>
  <si>
    <t>4,1</t>
  </si>
  <si>
    <t>nach einem
anderen Kreis</t>
  </si>
  <si>
    <t>nach einer anderen
Gemeinde im
gleichen Kreis</t>
  </si>
  <si>
    <t>Innerhalb des Landes</t>
  </si>
  <si>
    <t>Wanderungen insgesamt</t>
  </si>
  <si>
    <t>44 672</t>
  </si>
  <si>
    <t>47 282</t>
  </si>
  <si>
    <t>43 266</t>
  </si>
  <si>
    <t>44 804</t>
  </si>
  <si>
    <t>44 963</t>
  </si>
  <si>
    <t>45 777</t>
  </si>
  <si>
    <t>34 781</t>
  </si>
  <si>
    <t>36 132</t>
  </si>
  <si>
    <t>42 661</t>
  </si>
  <si>
    <t>50 778</t>
  </si>
  <si>
    <t>57 765</t>
  </si>
  <si>
    <t>62 617</t>
  </si>
  <si>
    <t>69 776</t>
  </si>
  <si>
    <t>66 695</t>
  </si>
  <si>
    <t>65 982</t>
  </si>
  <si>
    <t>63 434</t>
  </si>
  <si>
    <t>23 891</t>
  </si>
  <si>
    <t>24 544</t>
  </si>
  <si>
    <t>22 711</t>
  </si>
  <si>
    <t>23 791</t>
  </si>
  <si>
    <t>24 376</t>
  </si>
  <si>
    <t>23 103</t>
  </si>
  <si>
    <t>15 477</t>
  </si>
  <si>
    <t>17 262</t>
  </si>
  <si>
    <t>20 743</t>
  </si>
  <si>
    <t>22 331</t>
  </si>
  <si>
    <t>25 398</t>
  </si>
  <si>
    <t>27 393</t>
  </si>
  <si>
    <t>32 041</t>
  </si>
  <si>
    <t>31 894</t>
  </si>
  <si>
    <t>32 110</t>
  </si>
  <si>
    <t>31 024</t>
  </si>
  <si>
    <t>20 781</t>
  </si>
  <si>
    <t>22 738</t>
  </si>
  <si>
    <t>20 555</t>
  </si>
  <si>
    <t>21 013</t>
  </si>
  <si>
    <t>20 587</t>
  </si>
  <si>
    <t>22 674</t>
  </si>
  <si>
    <t>19 304</t>
  </si>
  <si>
    <t>18 870</t>
  </si>
  <si>
    <t>21 918</t>
  </si>
  <si>
    <t>28 447</t>
  </si>
  <si>
    <t>32 367</t>
  </si>
  <si>
    <t>35 224</t>
  </si>
  <si>
    <t>37 735</t>
  </si>
  <si>
    <t>34 801</t>
  </si>
  <si>
    <t>33 872</t>
  </si>
  <si>
    <t>32 410</t>
  </si>
  <si>
    <t>63 549</t>
  </si>
  <si>
    <t>66 191</t>
  </si>
  <si>
    <t>65 136</t>
  </si>
  <si>
    <t>69 652</t>
  </si>
  <si>
    <t>66 231</t>
  </si>
  <si>
    <t>68 182</t>
  </si>
  <si>
    <t>63 324</t>
  </si>
  <si>
    <t>77 399</t>
  </si>
  <si>
    <t>84 624</t>
  </si>
  <si>
    <t>91 031</t>
  </si>
  <si>
    <t>98 268</t>
  </si>
  <si>
    <t>103 434</t>
  </si>
  <si>
    <t>105 942</t>
  </si>
  <si>
    <t>100 364</t>
  </si>
  <si>
    <t>101 506</t>
  </si>
  <si>
    <t>97 377</t>
  </si>
  <si>
    <t>68 120</t>
  </si>
  <si>
    <t>71 437</t>
  </si>
  <si>
    <t>65 631</t>
  </si>
  <si>
    <t>70 065</t>
  </si>
  <si>
    <t>105 930</t>
  </si>
  <si>
    <t>134 138</t>
  </si>
  <si>
    <t>88 079</t>
  </si>
  <si>
    <t>76 879</t>
  </si>
  <si>
    <t>81 073</t>
  </si>
  <si>
    <t>89 780</t>
  </si>
  <si>
    <t>97 012</t>
  </si>
  <si>
    <t>102 860</t>
  </si>
  <si>
    <t>107 692</t>
  </si>
  <si>
    <t>105 278</t>
  </si>
  <si>
    <t>105 599</t>
  </si>
  <si>
    <t>107 350</t>
  </si>
  <si>
    <t>35 264</t>
  </si>
  <si>
    <t>46 983</t>
  </si>
  <si>
    <t>11 719</t>
  </si>
  <si>
    <t>4,8</t>
  </si>
  <si>
    <t>62 327</t>
  </si>
  <si>
    <t>30 926</t>
  </si>
  <si>
    <t>31 401</t>
  </si>
  <si>
    <t>97 591</t>
  </si>
  <si>
    <t>109 310</t>
  </si>
  <si>
    <t>Überschuss der Zu- bzw.
Fortzüge (-)</t>
  </si>
  <si>
    <r>
      <t xml:space="preserve">aus alten
Bundesländern </t>
    </r>
    <r>
      <rPr>
        <vertAlign val="superscript"/>
        <sz val="8"/>
        <rFont val="Helvetica"/>
        <family val="0"/>
      </rPr>
      <t>1)</t>
    </r>
  </si>
  <si>
    <r>
      <t xml:space="preserve">nach alten
Bundesländern </t>
    </r>
    <r>
      <rPr>
        <vertAlign val="superscript"/>
        <sz val="8"/>
        <rFont val="Helvetica"/>
        <family val="0"/>
      </rPr>
      <t>1)</t>
    </r>
  </si>
  <si>
    <r>
      <t xml:space="preserve">alte 
Bundesländer </t>
    </r>
    <r>
      <rPr>
        <vertAlign val="superscript"/>
        <sz val="8"/>
        <rFont val="Helvetica"/>
        <family val="0"/>
      </rPr>
      <t>1)</t>
    </r>
  </si>
  <si>
    <t>China</t>
  </si>
  <si>
    <t>Indien</t>
  </si>
  <si>
    <t>Irak</t>
  </si>
  <si>
    <t>2002</t>
  </si>
  <si>
    <t>34 539</t>
  </si>
  <si>
    <t>44 818</t>
  </si>
  <si>
    <t>10 279</t>
  </si>
  <si>
    <t>62 337</t>
  </si>
  <si>
    <t>30 399</t>
  </si>
  <si>
    <t>31 938</t>
  </si>
  <si>
    <t>96 876</t>
  </si>
  <si>
    <t>107 155</t>
  </si>
  <si>
    <t>1.1 Gesamtwanderungen 1985 bis 2003</t>
  </si>
  <si>
    <t>2003</t>
  </si>
  <si>
    <t>Noch: 1.1 Gesamtwanderungen 1985 bis 2003</t>
  </si>
  <si>
    <t>2003 nach Kreisen</t>
  </si>
  <si>
    <t>1.3 Nach Thüringen Zugezogene 2003 nach dem Familienstand und Altersgruppen</t>
  </si>
  <si>
    <t>1.4 Aus Thüringen Fortgezogene 2003 nach dem Familienstand und Altersgruppen</t>
  </si>
  <si>
    <t>1.5 Wanderungen über die Grenzen Thüringens 2003 nach Nationalität und Altersgruppen</t>
  </si>
  <si>
    <t>Jahr 2003</t>
  </si>
  <si>
    <t>1.6 Wanderungen 2003 nach Monaten</t>
  </si>
  <si>
    <t>Noch: 1.6 Wanderungen 2003 nach Monaten</t>
  </si>
  <si>
    <t>1.7 Wanderungen über die Grenzen Thüringens 2003 nach Herkunfts- und Zielländern</t>
  </si>
  <si>
    <t>1.8 Wanderungen über die Grenzen des Bundesgebietes 2003 nach Herkunfts- und Zielländern</t>
  </si>
  <si>
    <t>Noch: 1.8 Wanderungen über die Grenzen des Bundesgebietes 2003 nach Herkunfts- und Zielländern</t>
  </si>
  <si>
    <t>33 571</t>
  </si>
  <si>
    <t>17 638</t>
  </si>
  <si>
    <t>15 933</t>
  </si>
  <si>
    <t>43 052</t>
  </si>
  <si>
    <t>21 685</t>
  </si>
  <si>
    <t>21 367</t>
  </si>
  <si>
    <t>9 481</t>
  </si>
  <si>
    <t>4 047</t>
  </si>
  <si>
    <t>5 434</t>
  </si>
  <si>
    <t>63 680</t>
  </si>
  <si>
    <t>31 940</t>
  </si>
  <si>
    <t>31 740</t>
  </si>
  <si>
    <t>32 098</t>
  </si>
  <si>
    <t>16 281</t>
  </si>
  <si>
    <t>15 817</t>
  </si>
  <si>
    <t>31 582</t>
  </si>
  <si>
    <t>15 659</t>
  </si>
  <si>
    <t>15 923</t>
  </si>
  <si>
    <t>97 251</t>
  </si>
  <si>
    <t>49 578</t>
  </si>
  <si>
    <t>47 673</t>
  </si>
  <si>
    <t>106 732</t>
  </si>
  <si>
    <t>53 625</t>
  </si>
  <si>
    <t>53 107</t>
  </si>
  <si>
    <t>Estland</t>
  </si>
  <si>
    <t>Lettland</t>
  </si>
  <si>
    <t xml:space="preserve">   (Serbien und Montenegro)</t>
  </si>
  <si>
    <t>Jugoslawien</t>
  </si>
  <si>
    <t xml:space="preserve">   und Slowakei</t>
  </si>
  <si>
    <t>Tschechische Republik</t>
  </si>
  <si>
    <t xml:space="preserve">  und Slowakei</t>
  </si>
  <si>
    <t xml:space="preserve"> Jugoslawien</t>
  </si>
  <si>
    <t xml:space="preserve">   (Serbien und Montenegrio)</t>
  </si>
  <si>
    <t>2 472</t>
  </si>
  <si>
    <t>2 115</t>
  </si>
  <si>
    <t>1 921</t>
  </si>
  <si>
    <t>2 603</t>
  </si>
  <si>
    <t>2 845</t>
  </si>
  <si>
    <t>2 201</t>
  </si>
  <si>
    <t>2 682</t>
  </si>
  <si>
    <t>3 031</t>
  </si>
  <si>
    <t>3 229</t>
  </si>
  <si>
    <t>3 515</t>
  </si>
  <si>
    <t>4 051</t>
  </si>
  <si>
    <t>2 853</t>
  </si>
  <si>
    <t>2 525</t>
  </si>
  <si>
    <t>3 333</t>
  </si>
  <si>
    <t>2 730</t>
  </si>
  <si>
    <t>2 988</t>
  </si>
  <si>
    <t>3 209</t>
  </si>
  <si>
    <t>2 731</t>
  </si>
  <si>
    <t>2 946</t>
  </si>
  <si>
    <t>4 219</t>
  </si>
  <si>
    <t>4 467</t>
  </si>
  <si>
    <t>4 707</t>
  </si>
  <si>
    <t>4 622</t>
  </si>
  <si>
    <t>3 386</t>
  </si>
  <si>
    <t>3 714</t>
  </si>
  <si>
    <t>1 218</t>
  </si>
  <si>
    <t>1 188</t>
  </si>
  <si>
    <t>1 238</t>
  </si>
  <si>
    <t>1 192</t>
  </si>
  <si>
    <t>1 189</t>
  </si>
  <si>
    <t>1 335</t>
  </si>
  <si>
    <t>1 463</t>
  </si>
  <si>
    <t>1 234</t>
  </si>
  <si>
    <t>1 368</t>
  </si>
  <si>
    <t>1 578</t>
  </si>
  <si>
    <t>1 664</t>
  </si>
  <si>
    <t>1 728</t>
  </si>
  <si>
    <t>1 875</t>
  </si>
  <si>
    <t>1 572</t>
  </si>
  <si>
    <t>1 427</t>
  </si>
  <si>
    <t>17 438</t>
  </si>
  <si>
    <t>2 344</t>
  </si>
  <si>
    <t>1 753</t>
  </si>
  <si>
    <t>1 856</t>
  </si>
  <si>
    <t>2 087</t>
  </si>
  <si>
    <t>1 806</t>
  </si>
  <si>
    <t>2 716</t>
  </si>
  <si>
    <t>2 801</t>
  </si>
  <si>
    <t>3 078</t>
  </si>
  <si>
    <t>2 891</t>
  </si>
  <si>
    <t>2 033</t>
  </si>
  <si>
    <t>27 590</t>
  </si>
  <si>
    <t>1 106</t>
  </si>
  <si>
    <t>1 138</t>
  </si>
  <si>
    <t>1 137</t>
  </si>
  <si>
    <t>1 350</t>
  </si>
  <si>
    <t>1 016</t>
  </si>
  <si>
    <t>1 045</t>
  </si>
  <si>
    <t>10 152</t>
  </si>
  <si>
    <t>6 537</t>
  </si>
  <si>
    <t>5 977</t>
  </si>
  <si>
    <t>7 420</t>
  </si>
  <si>
    <t>7 680</t>
  </si>
  <si>
    <t>6 817</t>
  </si>
  <si>
    <t>7 830</t>
  </si>
  <si>
    <t>8 865</t>
  </si>
  <si>
    <t>9 431</t>
  </si>
  <si>
    <t>9 390</t>
  </si>
  <si>
    <t>10 416</t>
  </si>
  <si>
    <t>8 322</t>
  </si>
  <si>
    <t>8 566</t>
  </si>
  <si>
    <t>7 755</t>
  </si>
  <si>
    <t>6 786</t>
  </si>
  <si>
    <t>7 805</t>
  </si>
  <si>
    <t>8 044</t>
  </si>
  <si>
    <t>7 347</t>
  </si>
  <si>
    <t>8 094</t>
  </si>
  <si>
    <t>10 053</t>
  </si>
  <si>
    <t>10 669</t>
  </si>
  <si>
    <t>10 582</t>
  </si>
  <si>
    <t>10 987</t>
  </si>
  <si>
    <t>8 855</t>
  </si>
  <si>
    <t>9 755</t>
  </si>
  <si>
    <t>2 301</t>
  </si>
  <si>
    <t>2 160</t>
  </si>
  <si>
    <t>2 443</t>
  </si>
  <si>
    <t>2 479</t>
  </si>
  <si>
    <t>2 279</t>
  </si>
  <si>
    <t>2 499</t>
  </si>
  <si>
    <t>2 897</t>
  </si>
  <si>
    <t>2 775</t>
  </si>
  <si>
    <t>2 858</t>
  </si>
  <si>
    <t>2 915</t>
  </si>
  <si>
    <t>2 746</t>
  </si>
  <si>
    <t>3 230</t>
  </si>
  <si>
    <t>4 422</t>
  </si>
  <si>
    <t>4 056</t>
  </si>
  <si>
    <t>4 817</t>
  </si>
  <si>
    <t>4 835</t>
  </si>
  <si>
    <t>4 616</t>
  </si>
  <si>
    <t>5 148</t>
  </si>
  <si>
    <t>5 834</t>
  </si>
  <si>
    <t>6 202</t>
  </si>
  <si>
    <t>5 875</t>
  </si>
  <si>
    <t>6 365</t>
  </si>
  <si>
    <t>5 469</t>
  </si>
  <si>
    <t>6 041</t>
  </si>
  <si>
    <t>2 121</t>
  </si>
  <si>
    <t>1 896</t>
  </si>
  <si>
    <t>2 374</t>
  </si>
  <si>
    <t>2 356</t>
  </si>
  <si>
    <t>2 337</t>
  </si>
  <si>
    <t>2 649</t>
  </si>
  <si>
    <t>2 937</t>
  </si>
  <si>
    <t>3 427</t>
  </si>
  <si>
    <t>3 017</t>
  </si>
  <si>
    <t>3 450</t>
  </si>
  <si>
    <t>2 723</t>
  </si>
  <si>
    <t>2 811</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</si>
  <si>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</si>
  <si>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</si>
  <si>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</si>
  <si>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</si>
  <si>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</si>
  <si>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</si>
  <si>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</si>
  <si>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</si>
  <si>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</si>
  <si>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</si>
  <si>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</si>
  <si>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</si>
  <si>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</si>
  <si>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     Copyright: Thüringer Landesamt für Statistik, Erfurt, 2004</t>
  </si>
  <si>
    <t xml:space="preserve">Wanderungen und Bevölkerung in Thüringen 2003 </t>
  </si>
  <si>
    <t>Erscheinungsweise: jährlich</t>
  </si>
  <si>
    <t>2. Bevölkerungsstand</t>
  </si>
  <si>
    <t>2.1 Entwicklung der Bevölkerung 1950 bis 2003</t>
  </si>
  <si>
    <t xml:space="preserve">Bevölkerung </t>
  </si>
  <si>
    <t>Einwohner</t>
  </si>
  <si>
    <t>.</t>
  </si>
  <si>
    <t xml:space="preserve">1)  berechnet nach ha und gerundet </t>
  </si>
  <si>
    <r>
      <t xml:space="preserve">je km²  </t>
    </r>
    <r>
      <rPr>
        <vertAlign val="superscript"/>
        <sz val="8"/>
        <rFont val="Helvetica"/>
        <family val="0"/>
      </rPr>
      <t>1)</t>
    </r>
  </si>
  <si>
    <t>2.2 Bevölkerung am 31.12.2003 nach Kreisen</t>
  </si>
  <si>
    <t>Darunter
Ausländer</t>
  </si>
  <si>
    <t>je</t>
  </si>
  <si>
    <t xml:space="preserve">Wartburgkreis  </t>
  </si>
  <si>
    <t>1) gerundete Kreisfläche; bei Addition Summendifferenz</t>
  </si>
  <si>
    <t>2) berechnet nach ha und gerundet</t>
  </si>
  <si>
    <r>
      <t xml:space="preserve">Fläche
in
km² </t>
    </r>
    <r>
      <rPr>
        <vertAlign val="superscript"/>
        <sz val="8"/>
        <rFont val="Helvetica"/>
        <family val="0"/>
      </rPr>
      <t>1)</t>
    </r>
  </si>
  <si>
    <r>
      <t xml:space="preserve">km²  </t>
    </r>
    <r>
      <rPr>
        <vertAlign val="superscript"/>
        <sz val="8"/>
        <rFont val="Helvetica"/>
        <family val="0"/>
      </rPr>
      <t>2)</t>
    </r>
  </si>
  <si>
    <t>2.3 Bevölkerungsfortschreibung 2003 und Bevölkerungsstand am 31.12.2003 nach Kreisen</t>
  </si>
  <si>
    <t>Überschuss der
Geborenen bzw.
Gestorbenen (-)</t>
  </si>
  <si>
    <t>Bevölkerungs-</t>
  </si>
  <si>
    <t>Bevölkerung am 31.12.2003</t>
  </si>
  <si>
    <t>zunahme bzw.</t>
  </si>
  <si>
    <t>am 1.1.2003</t>
  </si>
  <si>
    <t xml:space="preserve"> -abnahme (-)</t>
  </si>
  <si>
    <t>1) Berücksichtigung von Korrekturmeldungen</t>
  </si>
  <si>
    <r>
      <t xml:space="preserve">Sonstiges </t>
    </r>
    <r>
      <rPr>
        <vertAlign val="superscript"/>
        <sz val="8"/>
        <rFont val="Helvetica"/>
        <family val="0"/>
      </rPr>
      <t>1)</t>
    </r>
  </si>
  <si>
    <t>2.4 Gemeinden am 31.12.2003 nach Größenklassen und Kreisen</t>
  </si>
  <si>
    <t>Kreisfreie Stadt
Landkreis
Land</t>
  </si>
  <si>
    <t>Gemeinden</t>
  </si>
  <si>
    <t>davon in Gemeinden mit ... bis unter ... Einwohner</t>
  </si>
  <si>
    <t xml:space="preserve">unter </t>
  </si>
  <si>
    <t xml:space="preserve">500 - </t>
  </si>
  <si>
    <t>1 000 -</t>
  </si>
  <si>
    <t>2 000 -</t>
  </si>
  <si>
    <t>3 000 -</t>
  </si>
  <si>
    <t>5 000 -</t>
  </si>
  <si>
    <t>10 000 -</t>
  </si>
  <si>
    <t>50 000</t>
  </si>
  <si>
    <t>1 000</t>
  </si>
  <si>
    <t>2 000</t>
  </si>
  <si>
    <t>3 000</t>
  </si>
  <si>
    <t>5 000</t>
  </si>
  <si>
    <t>10 000</t>
  </si>
  <si>
    <t xml:space="preserve">Wartburgkreis </t>
  </si>
  <si>
    <t>2.5 Bevölkerung am 31.12.2003 nach Gemeindegrößenklassen und Kreisen</t>
  </si>
  <si>
    <t>2.6 Bevölkerung am 31.12.2003 nach Geschlecht, Altersgruppen und Nationalität</t>
  </si>
  <si>
    <t>Anzahl</t>
  </si>
  <si>
    <t>%</t>
  </si>
  <si>
    <t>Bevölkerung insgesamt</t>
  </si>
  <si>
    <t xml:space="preserve">  80 und mehr</t>
  </si>
  <si>
    <t xml:space="preserve">   und zwar</t>
  </si>
  <si>
    <t xml:space="preserve">  18 und mehr</t>
  </si>
  <si>
    <t>2.7 Bevölkerung am 31.12.2003 nach Geschlecht, Altersgruppen sowie Alters- und Geburtsjahren</t>
  </si>
  <si>
    <t>Geburtsjahr</t>
  </si>
  <si>
    <t xml:space="preserve">  85 und mehr</t>
  </si>
  <si>
    <t xml:space="preserve">  Insgesamt</t>
  </si>
  <si>
    <t>2.8 Bevölkerung am 31.12.2003 nach Geschlecht, Altersgruppen sowie Alters- und Geburtsjahren</t>
  </si>
  <si>
    <t>Kreisfreie Stadt Erfurt</t>
  </si>
  <si>
    <t xml:space="preserve">   85 und mehr</t>
  </si>
  <si>
    <t xml:space="preserve">   Insgesamt</t>
  </si>
  <si>
    <t>Noch: 2.8 Bevölkerung am 31.12.2003 nach Geschlecht, Altersgruppen sowie Alters- und Geburtsjahren</t>
  </si>
  <si>
    <t>Kreisfreie Stadt Gera</t>
  </si>
  <si>
    <t>Kreisfreie Stadt Jena</t>
  </si>
  <si>
    <t>Kreisfreie Stadt Suhl</t>
  </si>
  <si>
    <t>Kreisfreie Stadt Weimar</t>
  </si>
  <si>
    <t>Kreisfreie Stadt Eisenach</t>
  </si>
  <si>
    <t>Landkreis Eichsfeld</t>
  </si>
  <si>
    <t>Landkreis Nordhausen</t>
  </si>
  <si>
    <t>Landkreis Wartburgkreis</t>
  </si>
  <si>
    <t>Landkreis Unstrut-Hainich-Kreis</t>
  </si>
  <si>
    <t>Landkreis Kyffhäuserkreis</t>
  </si>
  <si>
    <t>Landkreis Schmalkalden-Meiningen</t>
  </si>
  <si>
    <t>Landkreis Gotha</t>
  </si>
  <si>
    <t>Landkreis Sömmerda</t>
  </si>
  <si>
    <t>Landkreis Hildburghausen</t>
  </si>
  <si>
    <t>Landkreis Ilm-Kreis</t>
  </si>
  <si>
    <t>Landkreis Weimarer Land</t>
  </si>
  <si>
    <t>Landkreis Sonneberg</t>
  </si>
  <si>
    <t>Landkreis Saalfeld-Rudolstadt</t>
  </si>
  <si>
    <t>Landkreis Saale-Holzland-Kreis</t>
  </si>
  <si>
    <t>Landkreis Saale-Orla-Kreis</t>
  </si>
  <si>
    <t>Landkreis Greiz</t>
  </si>
  <si>
    <t>Landkreis Altenburger Land</t>
  </si>
  <si>
    <t>2.9 Mittlere Jahresbevölkerung 1965, 1970 bis 2003 nach Geschlecht</t>
  </si>
  <si>
    <t xml:space="preserve">Mittlere Jahresbevölkerung </t>
  </si>
  <si>
    <t>2.10 Mittlere Jahresbevölkerung 2003 nach Geschlecht und Kreisen</t>
  </si>
  <si>
    <r>
      <t xml:space="preserve">Mittlere Jahresbevölkerung </t>
    </r>
    <r>
      <rPr>
        <vertAlign val="superscript"/>
        <sz val="8"/>
        <rFont val="Helvetica"/>
        <family val="2"/>
      </rPr>
      <t>1)</t>
    </r>
  </si>
  <si>
    <t>1) Summendifferenz rundungsbedingt</t>
  </si>
  <si>
    <r>
      <t xml:space="preserve">Mittlere Jahresbevölkerung </t>
    </r>
    <r>
      <rPr>
        <vertAlign val="superscript"/>
        <sz val="8"/>
        <rFont val="Helvetica"/>
        <family val="0"/>
      </rPr>
      <t>1)</t>
    </r>
  </si>
  <si>
    <t>2.11 Mittlere Jahresbevölkerung 2003 nach Geschlecht und Altersjahren</t>
  </si>
  <si>
    <t>95 und mehr</t>
  </si>
  <si>
    <t>Inhaltsverzeichnis</t>
  </si>
  <si>
    <t>Wanderungen und Bevölkerung in Thüringen 2003</t>
  </si>
  <si>
    <t>Arbeitsblätter</t>
  </si>
  <si>
    <t>Inhalt</t>
  </si>
  <si>
    <t>Vorbemerk.</t>
  </si>
  <si>
    <t>Vorbemerkungen</t>
  </si>
  <si>
    <t>Tabellen</t>
  </si>
  <si>
    <t>Wanderungen</t>
  </si>
  <si>
    <r>
      <t>TAB</t>
    </r>
    <r>
      <rPr>
        <b/>
        <sz val="11"/>
        <rFont val="Arial"/>
        <family val="2"/>
      </rPr>
      <t>1.01</t>
    </r>
  </si>
  <si>
    <t>Gesamtwanderungen 1985 bis 2003</t>
  </si>
  <si>
    <r>
      <t>TAB</t>
    </r>
    <r>
      <rPr>
        <b/>
        <sz val="11"/>
        <rFont val="Arial"/>
        <family val="2"/>
      </rPr>
      <t>1.02</t>
    </r>
  </si>
  <si>
    <t>Wanderungen 2003 nach Kreisen</t>
  </si>
  <si>
    <r>
      <t>TAB</t>
    </r>
    <r>
      <rPr>
        <b/>
        <sz val="11"/>
        <rFont val="Arial"/>
        <family val="2"/>
      </rPr>
      <t>1.03</t>
    </r>
  </si>
  <si>
    <t>Nach Thüringen Zugezogene 2003 nach dem Familienstand und Altersgruppen</t>
  </si>
  <si>
    <r>
      <t>TAB</t>
    </r>
    <r>
      <rPr>
        <b/>
        <sz val="11"/>
        <rFont val="Arial"/>
        <family val="2"/>
      </rPr>
      <t>1.04</t>
    </r>
  </si>
  <si>
    <t>Aus Thüringen Fortgezogene 2003 nach dem Familienstand und Altersgruppen</t>
  </si>
  <si>
    <r>
      <t>TAB</t>
    </r>
    <r>
      <rPr>
        <b/>
        <sz val="11"/>
        <rFont val="Arial"/>
        <family val="2"/>
      </rPr>
      <t>1.05</t>
    </r>
  </si>
  <si>
    <t>Wanderungen über die Grenzen Thüringens 2003 nach Nationalität und Altersgruppen</t>
  </si>
  <si>
    <r>
      <t>TAB</t>
    </r>
    <r>
      <rPr>
        <b/>
        <sz val="11"/>
        <rFont val="Arial"/>
        <family val="2"/>
      </rPr>
      <t>1.06</t>
    </r>
  </si>
  <si>
    <t>Wanderungen 2003 nach Monaten</t>
  </si>
  <si>
    <r>
      <t>TAB</t>
    </r>
    <r>
      <rPr>
        <b/>
        <sz val="11"/>
        <rFont val="Arial"/>
        <family val="2"/>
      </rPr>
      <t>1.07</t>
    </r>
  </si>
  <si>
    <t>Wanderungen über die Grenzen Thüringens 2003 nach Herkunfts- und Zielländern</t>
  </si>
  <si>
    <r>
      <t>TAB</t>
    </r>
    <r>
      <rPr>
        <b/>
        <sz val="11"/>
        <rFont val="Arial"/>
        <family val="2"/>
      </rPr>
      <t>1.08</t>
    </r>
  </si>
  <si>
    <t>Wanderungen über die Grenzen des Bundesgebietes 2003 nach Herkunfts- und Zielländern</t>
  </si>
  <si>
    <t>Bevölkerungsstand</t>
  </si>
  <si>
    <r>
      <t>TAB</t>
    </r>
    <r>
      <rPr>
        <b/>
        <sz val="11"/>
        <rFont val="Arial"/>
        <family val="2"/>
      </rPr>
      <t>2.01</t>
    </r>
  </si>
  <si>
    <t>Entwicklung der Bevölkerung 1950 bis 2003</t>
  </si>
  <si>
    <r>
      <t>TAB</t>
    </r>
    <r>
      <rPr>
        <b/>
        <sz val="11"/>
        <rFont val="Arial"/>
        <family val="2"/>
      </rPr>
      <t>2.02</t>
    </r>
  </si>
  <si>
    <t>Bevölkerung am 31.12.2003 nach Kreisen</t>
  </si>
  <si>
    <r>
      <t>TAB</t>
    </r>
    <r>
      <rPr>
        <b/>
        <sz val="11"/>
        <rFont val="Arial"/>
        <family val="2"/>
      </rPr>
      <t>2.03</t>
    </r>
  </si>
  <si>
    <t>Bevölkerungsfortschreibung 2003 und Bevölkerungsstand am 31.12.2003 nach Kreisen</t>
  </si>
  <si>
    <r>
      <t>TAB</t>
    </r>
    <r>
      <rPr>
        <b/>
        <sz val="11"/>
        <rFont val="Arial"/>
        <family val="2"/>
      </rPr>
      <t>2.04</t>
    </r>
  </si>
  <si>
    <t>Gemeinden am 31.12.2003 nach Größenklassen und Kreisen</t>
  </si>
  <si>
    <r>
      <t>TAB</t>
    </r>
    <r>
      <rPr>
        <b/>
        <sz val="11"/>
        <rFont val="Arial"/>
        <family val="2"/>
      </rPr>
      <t>2.05</t>
    </r>
  </si>
  <si>
    <t>Bevölkerung am 31.12.2003 nach Gemeindegrößenklassen und Kreisen</t>
  </si>
  <si>
    <r>
      <t>TAB</t>
    </r>
    <r>
      <rPr>
        <b/>
        <sz val="11"/>
        <rFont val="Arial"/>
        <family val="2"/>
      </rPr>
      <t>2.06</t>
    </r>
  </si>
  <si>
    <t>Bevölkerung am 31.12.2003 nach Geschlecht, Altersgruppen und Nationalität</t>
  </si>
  <si>
    <r>
      <t>TAB</t>
    </r>
    <r>
      <rPr>
        <b/>
        <sz val="11"/>
        <rFont val="Arial"/>
        <family val="2"/>
      </rPr>
      <t>2.07</t>
    </r>
  </si>
  <si>
    <t>Bevölkerung am 31.12.2002 nach Geschlecht, Altersgruppen sowie Alters- und Geburtsjahren</t>
  </si>
  <si>
    <r>
      <t>TAB</t>
    </r>
    <r>
      <rPr>
        <b/>
        <sz val="11"/>
        <rFont val="Arial"/>
        <family val="2"/>
      </rPr>
      <t>2.08</t>
    </r>
  </si>
  <si>
    <t>Bevölkerung am 31.12.2003 nach Geschlecht, Altersgruppen sowie Alters- und Geburtsjahren (Kreisübersichten)</t>
  </si>
  <si>
    <r>
      <t>TAB</t>
    </r>
    <r>
      <rPr>
        <b/>
        <sz val="11"/>
        <rFont val="Arial"/>
        <family val="2"/>
      </rPr>
      <t>2.09</t>
    </r>
  </si>
  <si>
    <t>Mittlere Jahresbevölkerung 1965, 1970 bis 2003 nach Geschlecht</t>
  </si>
  <si>
    <r>
      <t>TAB</t>
    </r>
    <r>
      <rPr>
        <b/>
        <sz val="11"/>
        <rFont val="Arial"/>
        <family val="2"/>
      </rPr>
      <t>2.10</t>
    </r>
  </si>
  <si>
    <t>Mittlere Jahresbevölkerung 2003 nach Geschlecht und Kreisen</t>
  </si>
  <si>
    <r>
      <t>TAB</t>
    </r>
    <r>
      <rPr>
        <b/>
        <sz val="11"/>
        <rFont val="Arial"/>
        <family val="2"/>
      </rPr>
      <t>2.11</t>
    </r>
  </si>
  <si>
    <t>Mittlere Jahresbevölkerung 2003 nach Geschlecht und Altersjahren</t>
  </si>
  <si>
    <t>Grundlage der Fortschreibung der Bevölkerungszahl ab dem Jahr 1990 ist das Zentrale Einwohnerregister (ZER) der neuen Bundesländer mit Stichtag 3.10.1990 und die seit diesem Zeitpunkt erfassten Vorgänge der natürlichen und räumlichen Bevölkerungsbewegungen. Ausgangspunkt für die Ermittlung der Zahlen bis 1989 waren die in größeren Zeitabständen stattfindenden Volkszählungen (zuletzt am 31.12.1981, davor am 1.1.1971, am 31.12.1964, am 31.8.1950). In den 80er Jahren erfolgte zu unterschiedlichen Zeitpunkten eine sukzessive Umstellung der Fortschreibungsbasis von der Volkszählung 1981 zum Einwohnerdatenspeicher (EDS). Das ist eine wesentliche Ursache dafür, dass in einzelnen Jahren Fortschreibungsdifferenzen auftreten.</t>
  </si>
  <si>
    <t>Rechtliche Grundlagen</t>
  </si>
  <si>
    <t>Die Statistiken der natürlichen Bevölkerungsbewegung und der Wanderungen sind gesetzlich geregelt im "Gesetz über die Statistik der Bevölkerungsbewegung und die Fortschreibung des Bevölkerungsstandes" in der Fassung der Bekanntmachung vom     14. März 1980 (BGBl. I S. 308) in Verbindung mit dem Gesetz über die Statistik für Bundeszwecke (Bundesstatistikgesetz – BStatG) vom 22. Januar 1987 (BGBl. I S. 462, 565), zuletzt geändert  durch Artikel 16 des Gesetzes vom 21. August 2002 (BGBl. I  S. 3322).</t>
  </si>
  <si>
    <t>Von Bedeutung sind darüber hinaus noch das "Personenstandsgesetz" vom  8. August 1957 (BGBl. I S. 1125) mit späteren Änderungen, die Dienstanweisung für die Standesbeamten, das "Melderechtsrahmengesetz" (MRRG) in der Fassung der Bekanntmachung vom 24. Juni 1994 (BGBl. I S. 1430) einschließlich späterer Änderungen sowie das Thüringer Meldegesetz vom 23. März 1994 (GVBl. S. 342), zuletzt geändert durch Artikel 1 des Gesetzes vom 21. November 2001.</t>
  </si>
  <si>
    <t>Erhebungsunterlagen</t>
  </si>
  <si>
    <t>Bei der Statistik der Wanderungen werden als Erhebungsunterlagen die An- und Abmeldescheine verwendet, die auf Grund der gesetzlichen Bestimmungen über die Meldepflicht bei einem Wohnungswechsel anfallen. Umzüge innerhalb einer Gemeinde bleiben jedoch außer Betracht.</t>
  </si>
  <si>
    <t>Für Wanderungen, die nicht über die Grenze des Bundesgebietes hinausgehen, werden lediglich die Anmeldescheine ausgewertet, wobei die Abmeldung auf Grund der Angabe über den bisherigen Wohnort erfasst wird. Bei Wanderungen über die Bundesgrenzen werden sowohl die An- als auch die Abmeldescheine benutzt.</t>
  </si>
  <si>
    <t>Erläuterungen</t>
  </si>
  <si>
    <t>Die Differenz zwischen Zu- und Fortzüge eines Zeitraumes.</t>
  </si>
  <si>
    <t>Als Bevölkerung wird die Anzahl der Personen bezeichnet, die an einem bestimmten Ort bzw. in einer bestimmten territorialen Einheit (Gemeinde, Kreis usw.) ihren ständigen Wohnsitz (Hauptwohnung) hat. Zur Bevölkerung zählen auch die am Ort bzw. in bestimmten Territorien für längere Zeit als wohnhaft gemeldeten Ausländer.</t>
  </si>
  <si>
    <t>In einzelnen Jahren treten bei der Fortschreibung der Bevölkerung Differenzen auf, weil in der DDR die Bevölkerungsfortschreibung auf vorläufigen Werten beruhte, die natürliche und räumliche Bewegung aber auf endgültigen. Außerdem wurde zwischen 1985 und 1989 die Fortschreibung auf Einwohnerdatenspeicher (EDS) umgestellt. Bei Volkszählungen bildeten die jeweiligen Zählungsergebnisse die Grundlage der weiteren Fortschreibung. Bis zum Jahr 1965 wurden die An- und Abmeldungen getrennt erfasst.</t>
  </si>
  <si>
    <t>Mittlere Bevölkerung</t>
  </si>
  <si>
    <t>Die mittlere Bevölkerung ist die durchschnittliche Bevölkerungszahl für einen bestimmten Zeitraum (z.B. Monat, Vierteljahr, Jahr), berechnet als arithmetisches Mittel aus Anfangs- und Endbestand oder aus dem Durchschnitt der mittleren monatlichen bzw. vierteljährlichen Bevölkerungszahlen.</t>
  </si>
  <si>
    <t>Für die Jahre 1967 bis 1988 werden die jeweils mit Stichtag 30. Juni des Jahres ermittelten Bevölkerungszahlen als mittlere Bevölkerung ausgewiesen. Ab 1989 werden als mittlere Bevölkerung wieder Bevölkerungsdurchschnittswerte für ein Kalenderjahr als arithmetisches Mittel aus 12 Monatsdurchschnitten angegeben. Für 1990 wurde der vom ZER übernommene Bevölkerungsstand zum 3.10.1990 als Jahresdurchschnitt verwendet.</t>
  </si>
  <si>
    <t>Als Deutsche gelten Personen im Sinne des Artikels 116, Abs. 1 des Grundgesetzes der Bundesrepublik Deutschland. Neugeborene zählen als Deutsche, wenn mindestens ein Elternteil  die  deutsche Staatsangehörigkeit besitzt  oder die Vorraussetzungen lt. § 4 Abs. 3 StAG vorliegen. Deutsche, die zugleich eine fremde Staatsangehörigkeit besitzen, werden als Deutsche gezählt.</t>
  </si>
  <si>
    <t>Alle Personen, die nicht Deutsche im Sinne des Artikels 116, Abs. 1 des Grundgesetzes sind. Dazu zählen auch Staatenlose und Personen mit ungeklärter Staatsangehörigkeit. Deutsche, die zugleich eine fremde Staatsangehörigkeit besitzen, gehören nicht zu den Ausländern. Die Mitglieder der stationierten ausländischen Streitkräfte sowie der ausländischen diplomatischen und konsularischen Vertretungen mit ihren Familienangehörigen werden statistisch nicht erfasst.</t>
  </si>
  <si>
    <t>Zeichenerklärung</t>
  </si>
  <si>
    <t>-   nichts vorhanden (genau Null)</t>
  </si>
  <si>
    <r>
      <t>.</t>
    </r>
    <r>
      <rPr>
        <sz val="10"/>
        <rFont val="Helvetica"/>
        <family val="0"/>
      </rPr>
      <t xml:space="preserve">   Zahlenwert unbekannt oder geheim zu halten </t>
    </r>
  </si>
  <si>
    <t xml:space="preserve">Preis:0,00 EUR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</si>
</sst>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_D_D;_D_D_)\-* ###\ ###\ ###\ ###_D_D;;* @_D_D"/>
    <numFmt numFmtId="173" formatCode="#\ ###\ ###"/>
    <numFmt numFmtId="174" formatCode="#0.0_D_D;_D_D_)\-* #0.0_D_D;;* @_D_D"/>
    <numFmt numFmtId="175" formatCode="###\ ###\ ###.0_D_D;_D_D_)\-* ###\ ###\ ###\ ###.0_D_D;;* @_D_D"/>
    <numFmt numFmtId="176" formatCode="###.0"/>
    <numFmt numFmtId="177" formatCode="0.0"/>
    <numFmt numFmtId="178" formatCode="###\ ###\ ##0"/>
    <numFmt numFmtId="179" formatCode="###\ ###\ ##0.0_D_D;_D_D_)\-* ###\ ###\ ###\ ##0.0_D_D;;* @_D_D"/>
    <numFmt numFmtId="180" formatCode="&quot;Ja&quot;;&quot;Ja&quot;;&quot;Nein&quot;"/>
    <numFmt numFmtId="181" formatCode="&quot;Wahr&quot;;&quot;Wahr&quot;;&quot;Falsch&quot;"/>
    <numFmt numFmtId="182" formatCode="&quot;Ein&quot;;&quot;Ein&quot;;&quot;Aus&quot;"/>
    <numFmt numFmtId="183" formatCode="[$€-2]\ #,##0.00_);[Red]\([$€-2]\ #,##0.00\)"/>
  </numFmts>
  <fonts count="17">
    <font>
      <sz val="10"/>
      <name val="Helvetica"/>
      <family val="0"/>
    </font>
    <font>
      <b/>
      <sz val="10"/>
      <name val="Helvetica"/>
      <family val="0"/>
    </font>
    <font>
      <i/>
      <sz val="10"/>
      <name val="Helvetica"/>
      <family val="0"/>
    </font>
    <font>
      <b/>
      <i/>
      <sz val="10"/>
      <name val="Helvetica"/>
      <family val="0"/>
    </font>
    <font>
      <b/>
      <sz val="8"/>
      <name val="Helvetica"/>
      <family val="2"/>
    </font>
    <font>
      <sz val="8"/>
      <name val="Helvetica"/>
      <family val="2"/>
    </font>
    <font>
      <sz val="6"/>
      <name val="Helvetica"/>
      <family val="0"/>
    </font>
    <font>
      <vertAlign val="superscript"/>
      <sz val="8"/>
      <name val="Helvetica"/>
      <family val="2"/>
    </font>
    <font>
      <u val="single"/>
      <sz val="10"/>
      <color indexed="12"/>
      <name val="Helvetica"/>
      <family val="0"/>
    </font>
    <font>
      <u val="single"/>
      <sz val="10"/>
      <color indexed="36"/>
      <name val="Helvetica"/>
      <family val="0"/>
    </font>
    <font>
      <b/>
      <sz val="8"/>
      <name val="Arial"/>
      <family val="2"/>
    </font>
    <font>
      <sz val="8"/>
      <name val="Arial"/>
      <family val="2"/>
    </font>
    <font>
      <b/>
      <sz val="10"/>
      <name val="Arial"/>
      <family val="2"/>
    </font>
    <font>
      <sz val="10"/>
      <name val="Times New Roman"/>
      <family val="1"/>
    </font>
    <font>
      <b/>
      <sz val="12"/>
      <name val="Arial"/>
      <family val="2"/>
    </font>
    <font>
      <b/>
      <sz val="11"/>
      <name val="Arial"/>
      <family val="2"/>
    </font>
    <font>
      <sz val="11"/>
      <name val="Arial"/>
      <family val="2"/>
    </font>
  </fonts>
  <fills count="2">
    <fill>
      <patternFill/>
    </fill>
    <fill>
      <patternFill patternType="gray125"/>
    </fill>
  </fills>
  <borders count="58">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hair"/>
      <right style="hair"/>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style="hair"/>
      <top>
        <color indexed="63"/>
      </top>
      <bottom>
        <color indexed="63"/>
      </bottom>
    </border>
    <border>
      <left style="hair"/>
      <right>
        <color indexed="63"/>
      </right>
      <top style="hair"/>
      <bottom>
        <color indexed="63"/>
      </bottom>
    </border>
    <border>
      <left style="hair"/>
      <right>
        <color indexed="63"/>
      </right>
      <top>
        <color indexed="63"/>
      </top>
      <bottom style="thin"/>
    </border>
    <border>
      <left>
        <color indexed="63"/>
      </left>
      <right>
        <color indexed="63"/>
      </right>
      <top style="thin"/>
      <bottom style="hair"/>
    </border>
    <border>
      <left style="hair"/>
      <right>
        <color indexed="63"/>
      </right>
      <top style="hair"/>
      <bottom style="hair"/>
    </border>
    <border>
      <left>
        <color indexed="63"/>
      </left>
      <right>
        <color indexed="63"/>
      </right>
      <top style="hair"/>
      <bottom style="hair"/>
    </border>
    <border>
      <left style="thin"/>
      <right style="hair"/>
      <top>
        <color indexed="63"/>
      </top>
      <bottom>
        <color indexed="63"/>
      </bottom>
    </border>
    <border>
      <left style="thin"/>
      <right style="hair"/>
      <top style="thin"/>
      <bottom>
        <color indexed="63"/>
      </bottom>
    </border>
    <border>
      <left style="thin"/>
      <right style="hair"/>
      <top>
        <color indexed="63"/>
      </top>
      <bottom style="thin"/>
    </border>
    <border>
      <left>
        <color indexed="63"/>
      </left>
      <right>
        <color indexed="63"/>
      </right>
      <top style="hair"/>
      <bottom>
        <color indexed="63"/>
      </bottom>
    </border>
    <border>
      <left style="hair"/>
      <right>
        <color indexed="63"/>
      </right>
      <top style="hair"/>
      <bottom style="thin"/>
    </border>
    <border>
      <left style="hair"/>
      <right style="hair"/>
      <top style="hair"/>
      <bottom style="thin"/>
    </border>
    <border>
      <left style="hair"/>
      <right>
        <color indexed="63"/>
      </right>
      <top>
        <color indexed="63"/>
      </top>
      <bottom>
        <color indexed="63"/>
      </bottom>
    </border>
    <border>
      <left>
        <color indexed="63"/>
      </left>
      <right>
        <color indexed="63"/>
      </right>
      <top style="hair"/>
      <bottom style="thin"/>
    </border>
    <border>
      <left style="thin"/>
      <right style="hair"/>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color indexed="63"/>
      </left>
      <right style="thin"/>
      <top>
        <color indexed="63"/>
      </top>
      <bottom style="hair"/>
    </border>
    <border>
      <left style="hair"/>
      <right style="thin"/>
      <top style="hair"/>
      <bottom style="thin"/>
    </border>
    <border>
      <left>
        <color indexed="63"/>
      </left>
      <right style="hair"/>
      <top style="hair"/>
      <bottom>
        <color indexed="63"/>
      </bottom>
    </border>
    <border>
      <left style="thin"/>
      <right>
        <color indexed="63"/>
      </right>
      <top style="thin"/>
      <bottom>
        <color indexed="63"/>
      </bottom>
    </border>
    <border>
      <left>
        <color indexed="63"/>
      </left>
      <right style="thin"/>
      <top>
        <color indexed="63"/>
      </top>
      <bottom style="thin"/>
    </border>
    <border>
      <left style="hair"/>
      <right>
        <color indexed="63"/>
      </right>
      <top style="thin"/>
      <bottom>
        <color indexed="63"/>
      </bottom>
    </border>
    <border>
      <left style="hair"/>
      <right>
        <color indexed="63"/>
      </right>
      <top style="thin"/>
      <bottom style="hair"/>
    </border>
    <border>
      <left>
        <color indexed="63"/>
      </left>
      <right style="hair"/>
      <top style="thin"/>
      <bottom style="hair"/>
    </border>
    <border>
      <left>
        <color indexed="63"/>
      </left>
      <right style="hair"/>
      <top style="hair"/>
      <bottom style="hair"/>
    </border>
    <border>
      <left style="thin"/>
      <right>
        <color indexed="63"/>
      </right>
      <top style="thin"/>
      <bottom style="hair"/>
    </border>
    <border>
      <left style="thin"/>
      <right>
        <color indexed="63"/>
      </right>
      <top style="hair"/>
      <bottom style="thin"/>
    </border>
    <border>
      <left>
        <color indexed="63"/>
      </left>
      <right style="hair"/>
      <top style="hair"/>
      <bottom style="thin"/>
    </border>
    <border>
      <left style="hair"/>
      <right style="hair"/>
      <top style="thin"/>
      <bottom>
        <color indexed="63"/>
      </bottom>
    </border>
    <border>
      <left style="thin"/>
      <right style="hair"/>
      <top style="hair"/>
      <bottom>
        <color indexed="63"/>
      </bottom>
    </border>
    <border>
      <left style="thin"/>
      <right>
        <color indexed="63"/>
      </right>
      <top style="hair"/>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hair"/>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color indexed="63"/>
      </left>
      <right style="hair"/>
      <top>
        <color indexed="63"/>
      </top>
      <bottom>
        <color indexed="63"/>
      </bottom>
    </border>
    <border>
      <left style="hair"/>
      <right>
        <color indexed="63"/>
      </right>
      <top>
        <color indexed="63"/>
      </top>
      <bottom style="hair"/>
    </border>
    <border>
      <left>
        <color indexed="63"/>
      </left>
      <right style="hair"/>
      <top style="thin"/>
      <bottom>
        <color indexed="63"/>
      </bottom>
    </border>
    <border>
      <left style="thin"/>
      <right>
        <color indexed="63"/>
      </right>
      <top>
        <color indexed="63"/>
      </top>
      <bottom style="hair"/>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0" fontId="0" fillId="0" borderId="0">
      <alignment/>
      <protection/>
    </xf>
    <xf numFmtId="9" fontId="0" fillId="0" borderId="0" applyFont="0" applyFill="0" applyBorder="0" applyAlignment="0" applyProtection="0"/>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53">
    <xf numFmtId="0" fontId="0" fillId="0" borderId="0" xfId="0" applyAlignment="1">
      <alignment/>
    </xf>
    <xf numFmtId="0" fontId="4" fillId="0" borderId="0" xfId="0" applyFont="1" applyAlignment="1">
      <alignment horizontal="centerContinuous"/>
    </xf>
    <xf numFmtId="0" fontId="5" fillId="0" borderId="0" xfId="0" applyFont="1" applyBorder="1" applyAlignment="1">
      <alignment/>
    </xf>
    <xf numFmtId="0" fontId="5" fillId="0" borderId="0" xfId="0" applyFont="1" applyAlignment="1">
      <alignment/>
    </xf>
    <xf numFmtId="0" fontId="5" fillId="0" borderId="1" xfId="0" applyFont="1" applyBorder="1" applyAlignment="1">
      <alignment horizontal="center"/>
    </xf>
    <xf numFmtId="0" fontId="5" fillId="0" borderId="0" xfId="0" applyFont="1" applyAlignment="1">
      <alignment horizontal="center"/>
    </xf>
    <xf numFmtId="0" fontId="5" fillId="0" borderId="0" xfId="0" applyFont="1" applyAlignment="1">
      <alignment/>
    </xf>
    <xf numFmtId="0" fontId="5" fillId="0" borderId="2" xfId="0" applyFont="1" applyBorder="1" applyAlignment="1">
      <alignment/>
    </xf>
    <xf numFmtId="0" fontId="5" fillId="0" borderId="0" xfId="0" applyFont="1" applyBorder="1" applyAlignment="1">
      <alignment horizontal="center"/>
    </xf>
    <xf numFmtId="0" fontId="5" fillId="0" borderId="3" xfId="0" applyFont="1" applyBorder="1" applyAlignment="1">
      <alignment/>
    </xf>
    <xf numFmtId="0" fontId="5" fillId="0" borderId="0" xfId="0" applyFont="1" applyAlignment="1">
      <alignment horizontal="centerContinuous"/>
    </xf>
    <xf numFmtId="0" fontId="4" fillId="0" borderId="0" xfId="0" applyFont="1" applyAlignment="1">
      <alignment/>
    </xf>
    <xf numFmtId="0" fontId="1"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5" fillId="0" borderId="2" xfId="0" applyFont="1" applyBorder="1" applyAlignment="1">
      <alignment horizontal="centerContinuous"/>
    </xf>
    <xf numFmtId="0" fontId="4" fillId="0" borderId="3" xfId="0" applyFont="1" applyBorder="1" applyAlignment="1">
      <alignment/>
    </xf>
    <xf numFmtId="0" fontId="5" fillId="0" borderId="4" xfId="0" applyFont="1" applyBorder="1" applyAlignment="1">
      <alignment horizontal="center"/>
    </xf>
    <xf numFmtId="0" fontId="5" fillId="0" borderId="1" xfId="0" applyFont="1" applyBorder="1" applyAlignment="1">
      <alignment/>
    </xf>
    <xf numFmtId="0" fontId="4" fillId="0" borderId="0" xfId="0" applyFont="1" applyAlignment="1">
      <alignment/>
    </xf>
    <xf numFmtId="0" fontId="5" fillId="0" borderId="1" xfId="0" applyFont="1" applyBorder="1" applyAlignment="1">
      <alignment horizontal="centerContinuous"/>
    </xf>
    <xf numFmtId="0" fontId="5" fillId="0" borderId="3" xfId="0" applyFont="1" applyBorder="1" applyAlignment="1">
      <alignment horizontal="left"/>
    </xf>
    <xf numFmtId="0" fontId="5" fillId="0" borderId="0" xfId="0" applyFont="1" applyBorder="1" applyAlignment="1">
      <alignment horizontal="centerContinuous"/>
    </xf>
    <xf numFmtId="0" fontId="5" fillId="0" borderId="0" xfId="0" applyFont="1" applyAlignment="1">
      <alignment horizontal="centerContinuous"/>
    </xf>
    <xf numFmtId="0" fontId="4" fillId="0" borderId="0" xfId="0" applyFont="1" applyBorder="1" applyAlignment="1">
      <alignment/>
    </xf>
    <xf numFmtId="0" fontId="4" fillId="0" borderId="0" xfId="0" applyFont="1" applyBorder="1" applyAlignment="1">
      <alignment/>
    </xf>
    <xf numFmtId="172" fontId="5" fillId="0" borderId="0" xfId="0" applyNumberFormat="1" applyFont="1" applyAlignment="1">
      <alignment/>
    </xf>
    <xf numFmtId="172" fontId="5" fillId="0" borderId="5" xfId="0" applyNumberFormat="1" applyFont="1" applyBorder="1" applyAlignment="1">
      <alignment/>
    </xf>
    <xf numFmtId="0" fontId="0" fillId="0" borderId="0" xfId="0" applyFont="1" applyAlignment="1">
      <alignment/>
    </xf>
    <xf numFmtId="49" fontId="5" fillId="0" borderId="0" xfId="0" applyNumberFormat="1" applyFont="1" applyAlignment="1">
      <alignment/>
    </xf>
    <xf numFmtId="49" fontId="5" fillId="0" borderId="0" xfId="0" applyNumberFormat="1" applyFont="1" applyAlignment="1">
      <alignment horizontal="left"/>
    </xf>
    <xf numFmtId="49" fontId="4" fillId="0" borderId="0" xfId="0" applyNumberFormat="1" applyFont="1" applyAlignment="1">
      <alignment horizontal="left"/>
    </xf>
    <xf numFmtId="0" fontId="4" fillId="0" borderId="3" xfId="0" applyFont="1" applyBorder="1" applyAlignment="1">
      <alignment horizontal="left"/>
    </xf>
    <xf numFmtId="0" fontId="5" fillId="0" borderId="6" xfId="0" applyFont="1" applyBorder="1" applyAlignment="1">
      <alignment/>
    </xf>
    <xf numFmtId="0" fontId="5" fillId="0" borderId="0" xfId="0" applyFont="1" applyAlignment="1">
      <alignment horizontal="right"/>
    </xf>
    <xf numFmtId="0" fontId="4" fillId="0" borderId="0" xfId="0" applyFont="1" applyBorder="1" applyAlignment="1">
      <alignment horizontal="centerContinuous"/>
    </xf>
    <xf numFmtId="0" fontId="0" fillId="0" borderId="3" xfId="0" applyBorder="1" applyAlignment="1">
      <alignment/>
    </xf>
    <xf numFmtId="0" fontId="4" fillId="0" borderId="3" xfId="0" applyFont="1" applyBorder="1" applyAlignment="1">
      <alignment/>
    </xf>
    <xf numFmtId="0" fontId="4" fillId="0" borderId="0" xfId="0" applyFont="1" applyBorder="1" applyAlignment="1">
      <alignment horizontal="centerContinuous"/>
    </xf>
    <xf numFmtId="0" fontId="5" fillId="0" borderId="3" xfId="0" applyFont="1" applyBorder="1" applyAlignment="1">
      <alignment horizontal="center"/>
    </xf>
    <xf numFmtId="0" fontId="5" fillId="0" borderId="7" xfId="0" applyFont="1" applyBorder="1" applyAlignment="1">
      <alignment horizontal="centerContinuous"/>
    </xf>
    <xf numFmtId="0" fontId="5" fillId="0" borderId="8" xfId="0" applyFont="1" applyBorder="1" applyAlignment="1">
      <alignment horizontal="centerContinuous"/>
    </xf>
    <xf numFmtId="0" fontId="5" fillId="0" borderId="9" xfId="0" applyFont="1" applyBorder="1" applyAlignment="1">
      <alignment horizontal="centerContinuous"/>
    </xf>
    <xf numFmtId="0" fontId="5" fillId="0" borderId="10" xfId="0" applyFont="1" applyBorder="1" applyAlignment="1">
      <alignment horizontal="center"/>
    </xf>
    <xf numFmtId="0" fontId="5" fillId="0" borderId="11" xfId="0" applyFont="1" applyBorder="1" applyAlignment="1">
      <alignment horizontal="center"/>
    </xf>
    <xf numFmtId="0" fontId="5" fillId="0" borderId="4" xfId="0" applyFont="1" applyBorder="1" applyAlignment="1">
      <alignment horizontal="centerContinuous"/>
    </xf>
    <xf numFmtId="0" fontId="5" fillId="0" borderId="12" xfId="0" applyFont="1" applyBorder="1" applyAlignment="1">
      <alignment horizontal="center"/>
    </xf>
    <xf numFmtId="0" fontId="5" fillId="0" borderId="3" xfId="0" applyFont="1" applyBorder="1" applyAlignment="1">
      <alignment/>
    </xf>
    <xf numFmtId="0" fontId="5" fillId="0" borderId="13" xfId="0" applyFont="1" applyBorder="1" applyAlignment="1">
      <alignment horizontal="centerContinuous"/>
    </xf>
    <xf numFmtId="0" fontId="5" fillId="0" borderId="14" xfId="0" applyFont="1" applyBorder="1" applyAlignment="1">
      <alignment horizontal="centerContinuous"/>
    </xf>
    <xf numFmtId="0" fontId="5" fillId="0" borderId="15" xfId="0" applyFont="1" applyBorder="1" applyAlignment="1">
      <alignment horizontal="centerContinuous"/>
    </xf>
    <xf numFmtId="0" fontId="5" fillId="0" borderId="4" xfId="0" applyFont="1" applyBorder="1" applyAlignment="1">
      <alignment/>
    </xf>
    <xf numFmtId="0" fontId="5" fillId="0" borderId="16" xfId="0" applyFont="1" applyBorder="1" applyAlignment="1">
      <alignment horizontal="center"/>
    </xf>
    <xf numFmtId="0" fontId="5" fillId="0" borderId="9"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xf>
    <xf numFmtId="0" fontId="5" fillId="0" borderId="11" xfId="0" applyFont="1" applyBorder="1" applyAlignment="1">
      <alignment horizontal="centerContinuous"/>
    </xf>
    <xf numFmtId="0" fontId="5" fillId="0" borderId="19" xfId="0" applyFont="1" applyBorder="1" applyAlignment="1">
      <alignment horizontal="centerContinuous"/>
    </xf>
    <xf numFmtId="0" fontId="5" fillId="0" borderId="20" xfId="0" applyFont="1" applyBorder="1" applyAlignment="1">
      <alignment horizontal="center"/>
    </xf>
    <xf numFmtId="0" fontId="5" fillId="0" borderId="21" xfId="0" applyFont="1" applyBorder="1" applyAlignment="1">
      <alignment horizontal="center"/>
    </xf>
    <xf numFmtId="0" fontId="5" fillId="0" borderId="17" xfId="0" applyFont="1" applyBorder="1" applyAlignment="1">
      <alignment/>
    </xf>
    <xf numFmtId="0" fontId="5" fillId="0" borderId="22" xfId="0" applyFont="1" applyBorder="1" applyAlignment="1">
      <alignment horizontal="centerContinuous"/>
    </xf>
    <xf numFmtId="0" fontId="5" fillId="0" borderId="23" xfId="0" applyFont="1" applyBorder="1" applyAlignment="1">
      <alignment horizontal="center"/>
    </xf>
    <xf numFmtId="0" fontId="5" fillId="0" borderId="19" xfId="0" applyFont="1" applyBorder="1" applyAlignment="1">
      <alignment horizontal="center"/>
    </xf>
    <xf numFmtId="0" fontId="5" fillId="0" borderId="24" xfId="0" applyFont="1" applyBorder="1" applyAlignment="1">
      <alignment horizontal="center"/>
    </xf>
    <xf numFmtId="0" fontId="5" fillId="0" borderId="22" xfId="0" applyFont="1" applyBorder="1" applyAlignment="1">
      <alignment horizontal="center"/>
    </xf>
    <xf numFmtId="172" fontId="5" fillId="0" borderId="0" xfId="0" applyNumberFormat="1" applyFont="1" applyBorder="1" applyAlignment="1">
      <alignment/>
    </xf>
    <xf numFmtId="0" fontId="0" fillId="0" borderId="0" xfId="0" applyBorder="1" applyAlignment="1">
      <alignment/>
    </xf>
    <xf numFmtId="0" fontId="4" fillId="0" borderId="0" xfId="0" applyFont="1" applyAlignment="1">
      <alignment horizontal="right"/>
    </xf>
    <xf numFmtId="0" fontId="0" fillId="0" borderId="0" xfId="0" applyAlignment="1">
      <alignment horizontal="right"/>
    </xf>
    <xf numFmtId="172" fontId="5" fillId="0" borderId="0" xfId="0" applyNumberFormat="1" applyFont="1" applyAlignment="1">
      <alignment/>
    </xf>
    <xf numFmtId="172" fontId="4" fillId="0" borderId="0" xfId="0" applyNumberFormat="1" applyFont="1" applyAlignment="1">
      <alignment/>
    </xf>
    <xf numFmtId="172" fontId="5" fillId="0" borderId="5" xfId="0" applyNumberFormat="1" applyFont="1" applyBorder="1" applyAlignment="1">
      <alignment/>
    </xf>
    <xf numFmtId="172" fontId="4" fillId="0" borderId="3" xfId="0" applyNumberFormat="1" applyFont="1" applyBorder="1" applyAlignment="1">
      <alignment/>
    </xf>
    <xf numFmtId="0" fontId="5" fillId="0" borderId="13" xfId="0" applyFont="1" applyBorder="1" applyAlignment="1">
      <alignment/>
    </xf>
    <xf numFmtId="0" fontId="5" fillId="0" borderId="25" xfId="0" applyFont="1" applyBorder="1" applyAlignment="1">
      <alignment horizontal="centerContinuous"/>
    </xf>
    <xf numFmtId="0" fontId="5" fillId="0" borderId="26" xfId="0" applyFont="1" applyBorder="1" applyAlignment="1">
      <alignment horizontal="centerContinuous"/>
    </xf>
    <xf numFmtId="0" fontId="5" fillId="0" borderId="27" xfId="0" applyFont="1" applyBorder="1" applyAlignment="1">
      <alignment horizontal="centerContinuous"/>
    </xf>
    <xf numFmtId="0" fontId="5" fillId="0" borderId="28" xfId="0" applyFont="1" applyBorder="1" applyAlignment="1">
      <alignment horizontal="centerContinuous"/>
    </xf>
    <xf numFmtId="0" fontId="5" fillId="0" borderId="29" xfId="0" applyFont="1" applyBorder="1" applyAlignment="1">
      <alignment horizontal="center"/>
    </xf>
    <xf numFmtId="172" fontId="5" fillId="0" borderId="3" xfId="0" applyNumberFormat="1" applyFont="1" applyBorder="1" applyAlignment="1">
      <alignment/>
    </xf>
    <xf numFmtId="0" fontId="4" fillId="0" borderId="0" xfId="0" applyFont="1" applyAlignment="1">
      <alignment/>
    </xf>
    <xf numFmtId="0" fontId="5" fillId="0" borderId="30" xfId="0" applyFont="1" applyBorder="1" applyAlignment="1">
      <alignment horizontal="centerContinuous"/>
    </xf>
    <xf numFmtId="0" fontId="5" fillId="0" borderId="13" xfId="0" applyFont="1" applyBorder="1" applyAlignment="1">
      <alignment horizontal="right"/>
    </xf>
    <xf numFmtId="0" fontId="0" fillId="0" borderId="6" xfId="0" applyBorder="1" applyAlignment="1">
      <alignment/>
    </xf>
    <xf numFmtId="0" fontId="0" fillId="0" borderId="31" xfId="0" applyBorder="1" applyAlignment="1">
      <alignment/>
    </xf>
    <xf numFmtId="0" fontId="5" fillId="0" borderId="5" xfId="0" applyFont="1" applyBorder="1" applyAlignment="1">
      <alignment horizontal="center"/>
    </xf>
    <xf numFmtId="49" fontId="5" fillId="0" borderId="0" xfId="0" applyNumberFormat="1" applyFont="1" applyAlignment="1">
      <alignment horizontal="center"/>
    </xf>
    <xf numFmtId="0" fontId="5" fillId="0" borderId="0" xfId="0" applyFont="1" applyAlignment="1">
      <alignment/>
    </xf>
    <xf numFmtId="49" fontId="5" fillId="0" borderId="1" xfId="0" applyNumberFormat="1" applyFont="1" applyBorder="1" applyAlignment="1">
      <alignment/>
    </xf>
    <xf numFmtId="0" fontId="5" fillId="0" borderId="32" xfId="0" applyFont="1" applyBorder="1" applyAlignment="1">
      <alignment/>
    </xf>
    <xf numFmtId="0" fontId="5" fillId="0" borderId="6" xfId="0" applyFont="1" applyBorder="1" applyAlignment="1">
      <alignment horizontal="center"/>
    </xf>
    <xf numFmtId="0" fontId="4" fillId="0" borderId="3" xfId="0" applyFont="1" applyBorder="1" applyAlignment="1">
      <alignment horizontal="center"/>
    </xf>
    <xf numFmtId="0" fontId="4" fillId="0" borderId="5" xfId="0" applyFont="1" applyBorder="1" applyAlignment="1">
      <alignment horizontal="center"/>
    </xf>
    <xf numFmtId="49" fontId="5" fillId="0" borderId="0" xfId="0" applyNumberFormat="1" applyFont="1" applyAlignment="1">
      <alignment horizontal="right"/>
    </xf>
    <xf numFmtId="49" fontId="4" fillId="0" borderId="0" xfId="0" applyNumberFormat="1" applyFont="1" applyAlignment="1">
      <alignment horizontal="right"/>
    </xf>
    <xf numFmtId="0" fontId="4" fillId="0" borderId="0" xfId="0" applyFont="1" applyAlignment="1">
      <alignment horizontal="right"/>
    </xf>
    <xf numFmtId="0" fontId="5" fillId="0" borderId="0" xfId="0" applyFont="1" applyAlignment="1">
      <alignment horizontal="right"/>
    </xf>
    <xf numFmtId="49" fontId="5" fillId="0" borderId="0" xfId="0" applyNumberFormat="1" applyFont="1" applyAlignment="1">
      <alignment horizontal="right"/>
    </xf>
    <xf numFmtId="49" fontId="5" fillId="0" borderId="0" xfId="0" applyNumberFormat="1" applyFont="1" applyAlignment="1">
      <alignment horizontal="left"/>
    </xf>
    <xf numFmtId="49" fontId="5" fillId="0" borderId="0" xfId="0" applyNumberFormat="1" applyFont="1" applyAlignment="1">
      <alignment horizontal="center"/>
    </xf>
    <xf numFmtId="177" fontId="5" fillId="0" borderId="0" xfId="0" applyNumberFormat="1" applyFont="1" applyAlignment="1">
      <alignment horizontal="right"/>
    </xf>
    <xf numFmtId="173" fontId="11" fillId="0" borderId="0" xfId="0" applyNumberFormat="1" applyFont="1" applyAlignment="1">
      <alignment horizontal="right"/>
    </xf>
    <xf numFmtId="173" fontId="10" fillId="0" borderId="0" xfId="0" applyNumberFormat="1" applyFont="1" applyAlignment="1">
      <alignment horizontal="right"/>
    </xf>
    <xf numFmtId="173" fontId="11" fillId="0" borderId="0" xfId="0" applyNumberFormat="1" applyFont="1" applyBorder="1" applyAlignment="1">
      <alignment horizontal="right"/>
    </xf>
    <xf numFmtId="177" fontId="10" fillId="0" borderId="0" xfId="0" applyNumberFormat="1" applyFont="1" applyAlignment="1">
      <alignment horizontal="right"/>
    </xf>
    <xf numFmtId="177" fontId="11" fillId="0" borderId="0" xfId="0" applyNumberFormat="1" applyFont="1" applyAlignment="1">
      <alignment horizontal="right"/>
    </xf>
    <xf numFmtId="0" fontId="11" fillId="0" borderId="0" xfId="0" applyFont="1" applyBorder="1" applyAlignment="1">
      <alignment/>
    </xf>
    <xf numFmtId="0" fontId="4" fillId="0" borderId="0" xfId="0" applyFont="1" applyAlignment="1">
      <alignment horizontal="center"/>
    </xf>
    <xf numFmtId="0" fontId="5" fillId="0" borderId="2" xfId="0" applyFont="1" applyBorder="1" applyAlignment="1">
      <alignment horizontal="center" vertical="center"/>
    </xf>
    <xf numFmtId="0" fontId="5" fillId="0" borderId="33" xfId="0" applyFont="1" applyBorder="1" applyAlignment="1">
      <alignment horizontal="center"/>
    </xf>
    <xf numFmtId="0" fontId="5" fillId="0" borderId="2" xfId="0" applyFont="1" applyBorder="1" applyAlignment="1">
      <alignment horizontal="center"/>
    </xf>
    <xf numFmtId="0" fontId="4" fillId="0" borderId="0" xfId="0" applyFont="1" applyBorder="1" applyAlignment="1">
      <alignment horizontal="center"/>
    </xf>
    <xf numFmtId="0" fontId="5" fillId="0" borderId="31" xfId="0" applyFont="1" applyBorder="1" applyAlignment="1">
      <alignment horizontal="center" vertical="center"/>
    </xf>
    <xf numFmtId="49" fontId="5" fillId="0" borderId="34" xfId="0" applyNumberFormat="1" applyFont="1" applyBorder="1" applyAlignment="1">
      <alignment horizontal="center"/>
    </xf>
    <xf numFmtId="49" fontId="5" fillId="0" borderId="13" xfId="0" applyNumberFormat="1" applyFont="1" applyBorder="1" applyAlignment="1">
      <alignment horizontal="center"/>
    </xf>
    <xf numFmtId="0" fontId="5" fillId="0" borderId="35"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36" xfId="0" applyFont="1" applyBorder="1" applyAlignment="1">
      <alignment horizontal="center"/>
    </xf>
    <xf numFmtId="0" fontId="5" fillId="0" borderId="37" xfId="0" applyFont="1" applyBorder="1" applyAlignment="1">
      <alignment horizontal="center"/>
    </xf>
    <xf numFmtId="0" fontId="5" fillId="0" borderId="13" xfId="0" applyFont="1" applyBorder="1" applyAlignment="1">
      <alignment horizontal="center"/>
    </xf>
    <xf numFmtId="0" fontId="12"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1" fillId="0" borderId="0" xfId="0" applyFont="1" applyAlignment="1">
      <alignment wrapText="1"/>
    </xf>
    <xf numFmtId="0" fontId="4" fillId="0" borderId="0" xfId="0" applyFont="1" applyAlignment="1">
      <alignment/>
    </xf>
    <xf numFmtId="0" fontId="5" fillId="0" borderId="38" xfId="0" applyFont="1" applyBorder="1" applyAlignment="1">
      <alignment horizontal="center" vertical="center"/>
    </xf>
    <xf numFmtId="0" fontId="5" fillId="0" borderId="21" xfId="0" applyFont="1" applyBorder="1" applyAlignment="1">
      <alignment horizontal="center" vertical="center"/>
    </xf>
    <xf numFmtId="0" fontId="5" fillId="0" borderId="39" xfId="0" applyFont="1" applyBorder="1" applyAlignment="1">
      <alignment horizontal="center" vertical="center"/>
    </xf>
    <xf numFmtId="0" fontId="5" fillId="0" borderId="12" xfId="0" applyFont="1" applyBorder="1" applyAlignment="1">
      <alignment horizontal="center" vertical="top"/>
    </xf>
    <xf numFmtId="0" fontId="5" fillId="0" borderId="5" xfId="0" applyFont="1" applyBorder="1" applyAlignment="1">
      <alignment/>
    </xf>
    <xf numFmtId="172" fontId="5" fillId="0" borderId="0" xfId="0" applyNumberFormat="1" applyFont="1" applyAlignment="1">
      <alignment horizontal="right"/>
    </xf>
    <xf numFmtId="0" fontId="5" fillId="0" borderId="0" xfId="0" applyFont="1" applyAlignment="1">
      <alignment horizontal="center"/>
    </xf>
    <xf numFmtId="172" fontId="5" fillId="0" borderId="0" xfId="0" applyNumberFormat="1" applyFont="1" applyBorder="1" applyAlignment="1">
      <alignment/>
    </xf>
    <xf numFmtId="0" fontId="5" fillId="0" borderId="3" xfId="0" applyFont="1" applyBorder="1" applyAlignment="1">
      <alignment horizontal="center"/>
    </xf>
    <xf numFmtId="0" fontId="5" fillId="0" borderId="0" xfId="0" applyFont="1" applyBorder="1" applyAlignment="1">
      <alignment horizontal="center"/>
    </xf>
    <xf numFmtId="0" fontId="0" fillId="0" borderId="0" xfId="0" applyFont="1" applyAlignment="1">
      <alignment/>
    </xf>
    <xf numFmtId="172" fontId="4" fillId="0" borderId="5" xfId="0" applyNumberFormat="1" applyFont="1" applyBorder="1" applyAlignment="1">
      <alignment/>
    </xf>
    <xf numFmtId="172" fontId="4" fillId="0" borderId="0" xfId="0" applyNumberFormat="1" applyFont="1" applyBorder="1" applyAlignment="1">
      <alignment/>
    </xf>
    <xf numFmtId="172" fontId="4" fillId="0" borderId="0" xfId="0" applyNumberFormat="1" applyFont="1" applyBorder="1" applyAlignment="1">
      <alignment/>
    </xf>
    <xf numFmtId="0" fontId="0" fillId="0" borderId="0" xfId="0" applyAlignment="1">
      <alignment/>
    </xf>
    <xf numFmtId="0" fontId="0" fillId="0" borderId="2" xfId="0" applyBorder="1" applyAlignment="1">
      <alignment horizontal="centerContinuous"/>
    </xf>
    <xf numFmtId="0" fontId="0" fillId="0" borderId="0" xfId="0" applyBorder="1" applyAlignment="1">
      <alignment horizontal="centerContinuous"/>
    </xf>
    <xf numFmtId="0" fontId="0" fillId="0" borderId="1" xfId="0" applyBorder="1" applyAlignment="1">
      <alignment horizontal="centerContinuous"/>
    </xf>
    <xf numFmtId="175" fontId="5" fillId="0" borderId="0" xfId="0" applyNumberFormat="1" applyFont="1" applyBorder="1" applyAlignment="1">
      <alignment/>
    </xf>
    <xf numFmtId="0" fontId="1" fillId="0" borderId="3" xfId="0" applyFont="1" applyBorder="1" applyAlignment="1">
      <alignment/>
    </xf>
    <xf numFmtId="172" fontId="4" fillId="0" borderId="0" xfId="0" applyNumberFormat="1" applyFont="1" applyAlignment="1">
      <alignment/>
    </xf>
    <xf numFmtId="173" fontId="5" fillId="0" borderId="0" xfId="0" applyNumberFormat="1" applyFont="1" applyAlignment="1">
      <alignment horizontal="centerContinuous"/>
    </xf>
    <xf numFmtId="173" fontId="5" fillId="0" borderId="17" xfId="0" applyNumberFormat="1" applyFont="1" applyBorder="1" applyAlignment="1">
      <alignment horizontal="center"/>
    </xf>
    <xf numFmtId="0" fontId="5" fillId="0" borderId="40" xfId="0" applyFont="1" applyBorder="1" applyAlignment="1">
      <alignment horizontal="center"/>
    </xf>
    <xf numFmtId="173" fontId="5" fillId="0" borderId="16" xfId="0" applyNumberFormat="1" applyFont="1" applyBorder="1" applyAlignment="1">
      <alignment horizontal="center"/>
    </xf>
    <xf numFmtId="173" fontId="5" fillId="0" borderId="18" xfId="0" applyNumberFormat="1" applyFont="1" applyBorder="1" applyAlignment="1">
      <alignment horizontal="center"/>
    </xf>
    <xf numFmtId="173" fontId="0" fillId="0" borderId="0" xfId="0" applyNumberFormat="1" applyAlignment="1">
      <alignment/>
    </xf>
    <xf numFmtId="173" fontId="5" fillId="0" borderId="0" xfId="0" applyNumberFormat="1" applyFont="1" applyBorder="1" applyAlignment="1">
      <alignment/>
    </xf>
    <xf numFmtId="172" fontId="5" fillId="0" borderId="0" xfId="21" applyNumberFormat="1" applyFont="1">
      <alignment/>
      <protection/>
    </xf>
    <xf numFmtId="173" fontId="11" fillId="0" borderId="0" xfId="0" applyNumberFormat="1" applyFont="1" applyAlignment="1">
      <alignment/>
    </xf>
    <xf numFmtId="173" fontId="5" fillId="0" borderId="0" xfId="0" applyNumberFormat="1" applyFont="1" applyAlignment="1">
      <alignment/>
    </xf>
    <xf numFmtId="0" fontId="5" fillId="0" borderId="0" xfId="21" applyFont="1">
      <alignment/>
      <protection/>
    </xf>
    <xf numFmtId="173" fontId="4" fillId="0" borderId="0" xfId="0" applyNumberFormat="1" applyFont="1" applyBorder="1" applyAlignment="1">
      <alignment/>
    </xf>
    <xf numFmtId="173" fontId="5" fillId="0" borderId="5" xfId="0" applyNumberFormat="1" applyFont="1" applyBorder="1" applyAlignment="1">
      <alignment/>
    </xf>
    <xf numFmtId="0" fontId="5" fillId="0" borderId="31" xfId="0" applyFont="1" applyBorder="1" applyAlignment="1">
      <alignment horizontal="centerContinuous"/>
    </xf>
    <xf numFmtId="0" fontId="5" fillId="0" borderId="41" xfId="0" applyFont="1" applyBorder="1" applyAlignment="1">
      <alignment/>
    </xf>
    <xf numFmtId="0" fontId="5" fillId="0" borderId="18" xfId="0" applyFont="1" applyBorder="1" applyAlignment="1">
      <alignment/>
    </xf>
    <xf numFmtId="173" fontId="0" fillId="0" borderId="31" xfId="0" applyNumberFormat="1" applyBorder="1" applyAlignment="1">
      <alignment horizontal="right"/>
    </xf>
    <xf numFmtId="173" fontId="0" fillId="0" borderId="0" xfId="0" applyNumberFormat="1" applyAlignment="1">
      <alignment horizontal="right"/>
    </xf>
    <xf numFmtId="173" fontId="5" fillId="0" borderId="5" xfId="0" applyNumberFormat="1" applyFont="1" applyBorder="1" applyAlignment="1">
      <alignment horizontal="right"/>
    </xf>
    <xf numFmtId="173" fontId="5" fillId="0" borderId="0" xfId="0" applyNumberFormat="1" applyFont="1" applyAlignment="1">
      <alignment horizontal="right"/>
    </xf>
    <xf numFmtId="0" fontId="0" fillId="0" borderId="0" xfId="19" applyBorder="1">
      <alignment/>
      <protection/>
    </xf>
    <xf numFmtId="173" fontId="5" fillId="0" borderId="0" xfId="0" applyNumberFormat="1" applyFont="1" applyBorder="1" applyAlignment="1">
      <alignment horizontal="right"/>
    </xf>
    <xf numFmtId="173" fontId="4" fillId="0" borderId="5" xfId="0" applyNumberFormat="1" applyFont="1" applyBorder="1" applyAlignment="1">
      <alignment horizontal="right"/>
    </xf>
    <xf numFmtId="173" fontId="4" fillId="0" borderId="0" xfId="0" applyNumberFormat="1" applyFont="1" applyBorder="1" applyAlignment="1">
      <alignment horizontal="right"/>
    </xf>
    <xf numFmtId="173" fontId="5" fillId="0" borderId="5" xfId="0" applyNumberFormat="1" applyFont="1" applyBorder="1" applyAlignment="1">
      <alignment horizontal="right"/>
    </xf>
    <xf numFmtId="173" fontId="5" fillId="0" borderId="0" xfId="0" applyNumberFormat="1" applyFont="1" applyBorder="1" applyAlignment="1">
      <alignment horizontal="right"/>
    </xf>
    <xf numFmtId="0" fontId="5" fillId="0" borderId="42" xfId="0" applyFont="1" applyBorder="1" applyAlignment="1">
      <alignment horizontal="centerContinuous"/>
    </xf>
    <xf numFmtId="0" fontId="5" fillId="0" borderId="0" xfId="0" applyFont="1" applyBorder="1" applyAlignment="1">
      <alignment horizontal="right"/>
    </xf>
    <xf numFmtId="0" fontId="5" fillId="0" borderId="0" xfId="0" applyFont="1" applyAlignment="1">
      <alignment horizontal="left"/>
    </xf>
    <xf numFmtId="0" fontId="4" fillId="0" borderId="0" xfId="0" applyFont="1" applyAlignment="1">
      <alignment horizontal="left"/>
    </xf>
    <xf numFmtId="0" fontId="4" fillId="0" borderId="0" xfId="0" applyFont="1" applyAlignment="1">
      <alignment horizontal="center"/>
    </xf>
    <xf numFmtId="179" fontId="5" fillId="0" borderId="0" xfId="0" applyNumberFormat="1" applyFont="1" applyBorder="1" applyAlignment="1">
      <alignment/>
    </xf>
    <xf numFmtId="172" fontId="4" fillId="0" borderId="5" xfId="0" applyNumberFormat="1" applyFont="1" applyBorder="1" applyAlignment="1">
      <alignment/>
    </xf>
    <xf numFmtId="0" fontId="5" fillId="0" borderId="43" xfId="0" applyFont="1" applyBorder="1" applyAlignment="1">
      <alignment/>
    </xf>
    <xf numFmtId="0" fontId="5" fillId="0" borderId="44" xfId="0" applyFont="1" applyBorder="1" applyAlignment="1">
      <alignment horizontal="center"/>
    </xf>
    <xf numFmtId="0" fontId="5" fillId="0" borderId="5" xfId="0" applyFont="1" applyBorder="1" applyAlignment="1">
      <alignment horizontal="centerContinuous"/>
    </xf>
    <xf numFmtId="0" fontId="5" fillId="0" borderId="45" xfId="0" applyFont="1" applyBorder="1" applyAlignment="1">
      <alignment/>
    </xf>
    <xf numFmtId="0" fontId="5" fillId="0" borderId="46" xfId="0" applyFont="1" applyBorder="1" applyAlignment="1">
      <alignment horizontal="centerContinuous"/>
    </xf>
    <xf numFmtId="0" fontId="4" fillId="0" borderId="5" xfId="0" applyFont="1" applyBorder="1" applyAlignment="1">
      <alignment/>
    </xf>
    <xf numFmtId="0" fontId="4" fillId="0" borderId="3" xfId="0" applyFont="1" applyBorder="1" applyAlignment="1">
      <alignment horizontal="center"/>
    </xf>
    <xf numFmtId="49" fontId="0" fillId="0" borderId="0" xfId="0" applyNumberFormat="1" applyAlignment="1">
      <alignment horizontal="right"/>
    </xf>
    <xf numFmtId="1" fontId="5" fillId="0" borderId="0" xfId="0" applyNumberFormat="1" applyFont="1" applyAlignment="1">
      <alignment/>
    </xf>
    <xf numFmtId="0" fontId="4" fillId="0" borderId="5" xfId="0" applyFont="1" applyBorder="1" applyAlignment="1">
      <alignment/>
    </xf>
    <xf numFmtId="172" fontId="5" fillId="0" borderId="0" xfId="0" applyNumberFormat="1" applyFont="1" applyAlignment="1">
      <alignment horizontal="centerContinuous"/>
    </xf>
    <xf numFmtId="49" fontId="5" fillId="0" borderId="23" xfId="0" applyNumberFormat="1" applyFont="1" applyBorder="1" applyAlignment="1">
      <alignment horizontal="center"/>
    </xf>
    <xf numFmtId="49" fontId="5" fillId="0" borderId="21" xfId="0" applyNumberFormat="1" applyFont="1" applyBorder="1" applyAlignment="1">
      <alignment horizontal="center"/>
    </xf>
    <xf numFmtId="0" fontId="5" fillId="0" borderId="5" xfId="0" applyFont="1" applyBorder="1" applyAlignment="1">
      <alignment horizontal="right"/>
    </xf>
    <xf numFmtId="172" fontId="5" fillId="0" borderId="2" xfId="0" applyNumberFormat="1" applyFont="1" applyBorder="1" applyAlignment="1">
      <alignment/>
    </xf>
    <xf numFmtId="0" fontId="5" fillId="0" borderId="0" xfId="0" applyFont="1" applyBorder="1" applyAlignment="1">
      <alignment horizontal="left"/>
    </xf>
    <xf numFmtId="0" fontId="4" fillId="0" borderId="5" xfId="0" applyFont="1" applyBorder="1" applyAlignment="1">
      <alignment horizontal="right"/>
    </xf>
    <xf numFmtId="0" fontId="4" fillId="0" borderId="0" xfId="0" applyFont="1" applyBorder="1" applyAlignment="1">
      <alignment horizontal="left"/>
    </xf>
    <xf numFmtId="0" fontId="5" fillId="0" borderId="5" xfId="0" applyFont="1" applyBorder="1" applyAlignment="1">
      <alignment horizontal="right"/>
    </xf>
    <xf numFmtId="0" fontId="0" fillId="0" borderId="47" xfId="0" applyBorder="1" applyAlignment="1">
      <alignment horizontal="center" vertical="center" wrapText="1"/>
    </xf>
    <xf numFmtId="0" fontId="4" fillId="0" borderId="5" xfId="0" applyFont="1" applyBorder="1" applyAlignment="1">
      <alignment horizontal="right"/>
    </xf>
    <xf numFmtId="0" fontId="4" fillId="0" borderId="0" xfId="0" applyFont="1" applyBorder="1" applyAlignment="1">
      <alignment/>
    </xf>
    <xf numFmtId="0" fontId="5" fillId="0" borderId="0" xfId="0" applyFont="1" applyBorder="1" applyAlignment="1">
      <alignment/>
    </xf>
    <xf numFmtId="0" fontId="0" fillId="0" borderId="0" xfId="0" applyBorder="1" applyAlignment="1">
      <alignment horizontal="right"/>
    </xf>
    <xf numFmtId="0" fontId="4" fillId="0" borderId="1" xfId="0" applyFont="1" applyBorder="1" applyAlignment="1">
      <alignment/>
    </xf>
    <xf numFmtId="172" fontId="5" fillId="0" borderId="1" xfId="0" applyNumberFormat="1" applyFont="1" applyBorder="1" applyAlignment="1">
      <alignment/>
    </xf>
    <xf numFmtId="0" fontId="5" fillId="0" borderId="43" xfId="0" applyFont="1" applyBorder="1" applyAlignment="1">
      <alignment horizontal="centerContinuous"/>
    </xf>
    <xf numFmtId="0" fontId="5" fillId="0" borderId="44" xfId="0" applyFont="1" applyBorder="1" applyAlignment="1">
      <alignment horizontal="centerContinuous"/>
    </xf>
    <xf numFmtId="49" fontId="5" fillId="0" borderId="29" xfId="0" applyNumberFormat="1" applyFont="1" applyBorder="1" applyAlignment="1">
      <alignment horizontal="center"/>
    </xf>
    <xf numFmtId="0" fontId="5" fillId="0" borderId="45" xfId="0" applyFont="1" applyBorder="1" applyAlignment="1">
      <alignment horizontal="centerContinuous"/>
    </xf>
    <xf numFmtId="49" fontId="5" fillId="0" borderId="24" xfId="0" applyNumberFormat="1" applyFont="1" applyBorder="1" applyAlignment="1">
      <alignment horizontal="center"/>
    </xf>
    <xf numFmtId="172" fontId="5" fillId="0" borderId="31" xfId="0" applyNumberFormat="1" applyFont="1" applyBorder="1" applyAlignment="1">
      <alignment/>
    </xf>
    <xf numFmtId="0" fontId="5" fillId="0" borderId="5" xfId="0" applyFont="1" applyBorder="1" applyAlignment="1">
      <alignment/>
    </xf>
    <xf numFmtId="0" fontId="4" fillId="0" borderId="0" xfId="0" applyFont="1" applyAlignment="1">
      <alignment horizontal="left"/>
    </xf>
    <xf numFmtId="0" fontId="4" fillId="0" borderId="0" xfId="0" applyFont="1" applyBorder="1" applyAlignment="1">
      <alignment horizontal="center"/>
    </xf>
    <xf numFmtId="172" fontId="4" fillId="0" borderId="0" xfId="0" applyNumberFormat="1" applyFont="1" applyAlignment="1">
      <alignment/>
    </xf>
    <xf numFmtId="172" fontId="4" fillId="0" borderId="0" xfId="0" applyNumberFormat="1" applyFont="1" applyBorder="1" applyAlignment="1">
      <alignment/>
    </xf>
    <xf numFmtId="172" fontId="4" fillId="0" borderId="0" xfId="0" applyNumberFormat="1" applyFont="1" applyAlignment="1">
      <alignment horizontal="right"/>
    </xf>
    <xf numFmtId="172" fontId="5" fillId="0" borderId="6" xfId="0" applyNumberFormat="1" applyFont="1" applyBorder="1" applyAlignment="1">
      <alignment/>
    </xf>
    <xf numFmtId="172" fontId="5" fillId="0" borderId="0" xfId="0" applyNumberFormat="1" applyFont="1" applyAlignment="1">
      <alignment horizontal="right"/>
    </xf>
    <xf numFmtId="0" fontId="5" fillId="0" borderId="31" xfId="0" applyFont="1" applyBorder="1" applyAlignment="1">
      <alignment horizontal="centerContinuous" vertical="center"/>
    </xf>
    <xf numFmtId="0" fontId="0" fillId="0" borderId="2" xfId="0" applyBorder="1" applyAlignment="1">
      <alignment horizontal="centerContinuous" vertical="center"/>
    </xf>
    <xf numFmtId="0" fontId="5" fillId="0" borderId="2" xfId="0" applyFont="1" applyBorder="1" applyAlignment="1">
      <alignment horizontal="centerContinuous" vertical="center"/>
    </xf>
    <xf numFmtId="0" fontId="5" fillId="0" borderId="23" xfId="0" applyFont="1" applyBorder="1" applyAlignment="1">
      <alignment horizontal="center" vertical="center"/>
    </xf>
    <xf numFmtId="0" fontId="5" fillId="0" borderId="38" xfId="0" applyFont="1" applyBorder="1" applyAlignment="1">
      <alignment horizontal="center"/>
    </xf>
    <xf numFmtId="0" fontId="5" fillId="0" borderId="32" xfId="0" applyFont="1" applyBorder="1" applyAlignment="1">
      <alignment horizontal="centerContinuous"/>
    </xf>
    <xf numFmtId="0" fontId="5" fillId="0" borderId="39" xfId="0" applyFont="1" applyBorder="1" applyAlignment="1">
      <alignment horizontal="center"/>
    </xf>
    <xf numFmtId="173" fontId="11" fillId="0" borderId="5" xfId="0" applyNumberFormat="1" applyFont="1" applyBorder="1" applyAlignment="1">
      <alignment horizontal="right"/>
    </xf>
    <xf numFmtId="0" fontId="4" fillId="0" borderId="3" xfId="0" applyFont="1" applyBorder="1" applyAlignment="1">
      <alignment horizontal="left"/>
    </xf>
    <xf numFmtId="0" fontId="0" fillId="0" borderId="12" xfId="0" applyBorder="1" applyAlignment="1">
      <alignment horizontal="center" vertical="center" wrapText="1"/>
    </xf>
    <xf numFmtId="0" fontId="0" fillId="0" borderId="1" xfId="0" applyBorder="1" applyAlignment="1">
      <alignment horizontal="center" vertical="center" wrapText="1"/>
    </xf>
    <xf numFmtId="173" fontId="10" fillId="0" borderId="0" xfId="0" applyNumberFormat="1" applyFont="1" applyAlignment="1">
      <alignment vertical="top"/>
    </xf>
    <xf numFmtId="173" fontId="10" fillId="0" borderId="5" xfId="0" applyNumberFormat="1" applyFont="1" applyBorder="1" applyAlignment="1">
      <alignment vertical="top"/>
    </xf>
    <xf numFmtId="0" fontId="5" fillId="0" borderId="3" xfId="0" applyFont="1" applyBorder="1" applyAlignment="1">
      <alignment horizontal="centerContinuous"/>
    </xf>
    <xf numFmtId="173" fontId="10" fillId="0" borderId="0" xfId="0" applyNumberFormat="1" applyFont="1" applyAlignment="1">
      <alignment/>
    </xf>
    <xf numFmtId="173" fontId="4" fillId="0" borderId="0" xfId="0" applyNumberFormat="1" applyFont="1" applyAlignment="1">
      <alignment vertical="top"/>
    </xf>
    <xf numFmtId="173" fontId="4" fillId="0" borderId="0" xfId="0" applyNumberFormat="1" applyFont="1" applyAlignment="1">
      <alignment/>
    </xf>
    <xf numFmtId="0" fontId="4" fillId="0" borderId="0" xfId="0" applyFont="1" applyBorder="1" applyAlignment="1">
      <alignment horizontal="left"/>
    </xf>
    <xf numFmtId="173" fontId="4" fillId="0" borderId="0" xfId="0" applyNumberFormat="1" applyFont="1" applyAlignment="1">
      <alignment vertical="top"/>
    </xf>
    <xf numFmtId="0" fontId="13" fillId="0" borderId="0" xfId="0" applyFont="1" applyAlignment="1">
      <alignment/>
    </xf>
    <xf numFmtId="0" fontId="13" fillId="0" borderId="0" xfId="0" applyFont="1" applyAlignment="1">
      <alignment horizontal="center"/>
    </xf>
    <xf numFmtId="0" fontId="16" fillId="0" borderId="48" xfId="0" applyFont="1" applyBorder="1" applyAlignment="1">
      <alignment vertical="top" wrapText="1"/>
    </xf>
    <xf numFmtId="0" fontId="16" fillId="0" borderId="49" xfId="0" applyFont="1" applyBorder="1" applyAlignment="1">
      <alignment horizontal="center" vertical="top" wrapText="1"/>
    </xf>
    <xf numFmtId="0" fontId="16" fillId="0" borderId="50" xfId="0" applyFont="1" applyBorder="1" applyAlignment="1">
      <alignment vertical="top" wrapText="1"/>
    </xf>
    <xf numFmtId="0" fontId="16" fillId="0" borderId="51" xfId="0" applyFont="1" applyBorder="1" applyAlignment="1">
      <alignment vertical="top" wrapText="1"/>
    </xf>
    <xf numFmtId="0" fontId="16" fillId="0" borderId="50" xfId="0" applyFont="1" applyBorder="1" applyAlignment="1">
      <alignment horizontal="right" vertical="top" wrapText="1"/>
    </xf>
    <xf numFmtId="0" fontId="16" fillId="0" borderId="52" xfId="0" applyFont="1" applyBorder="1" applyAlignment="1">
      <alignment horizontal="right" vertical="top" wrapText="1"/>
    </xf>
    <xf numFmtId="0" fontId="16" fillId="0" borderId="53" xfId="0" applyFont="1" applyBorder="1" applyAlignment="1">
      <alignment vertical="top" wrapText="1"/>
    </xf>
    <xf numFmtId="0" fontId="0" fillId="0" borderId="0" xfId="0" applyFont="1" applyAlignment="1">
      <alignment horizontal="justify"/>
    </xf>
    <xf numFmtId="0" fontId="0" fillId="0" borderId="0" xfId="0" applyAlignment="1">
      <alignment horizontal="justify"/>
    </xf>
    <xf numFmtId="0" fontId="1" fillId="0" borderId="0" xfId="0" applyFont="1" applyAlignment="1">
      <alignment horizontal="justify"/>
    </xf>
    <xf numFmtId="0" fontId="0" fillId="0" borderId="0" xfId="0" applyFont="1" applyAlignment="1">
      <alignment/>
    </xf>
    <xf numFmtId="0" fontId="14" fillId="0" borderId="0" xfId="0" applyFont="1" applyAlignment="1">
      <alignment horizontal="center"/>
    </xf>
    <xf numFmtId="0" fontId="0" fillId="0" borderId="0" xfId="0" applyAlignment="1">
      <alignment/>
    </xf>
    <xf numFmtId="0" fontId="15" fillId="0" borderId="0" xfId="0" applyFont="1" applyAlignment="1">
      <alignment horizontal="center"/>
    </xf>
    <xf numFmtId="0" fontId="5" fillId="0" borderId="11" xfId="0" applyFont="1" applyBorder="1" applyAlignment="1">
      <alignment horizontal="center" vertical="center" wrapText="1"/>
    </xf>
    <xf numFmtId="0" fontId="0" fillId="0" borderId="19" xfId="0" applyBorder="1" applyAlignment="1">
      <alignment horizontal="center" vertical="center" wrapText="1"/>
    </xf>
    <xf numFmtId="0" fontId="0" fillId="0" borderId="30" xfId="0" applyBorder="1" applyAlignment="1">
      <alignment horizontal="center" vertical="center" wrapText="1"/>
    </xf>
    <xf numFmtId="0" fontId="0" fillId="0" borderId="22" xfId="0" applyBorder="1" applyAlignment="1">
      <alignment horizontal="center" vertical="center" wrapText="1"/>
    </xf>
    <xf numFmtId="0" fontId="0" fillId="0" borderId="0" xfId="0" applyAlignment="1">
      <alignment horizontal="center" vertical="center" wrapText="1"/>
    </xf>
    <xf numFmtId="0" fontId="0" fillId="0" borderId="54" xfId="0" applyBorder="1" applyAlignment="1">
      <alignment horizontal="center" vertical="center" wrapText="1"/>
    </xf>
    <xf numFmtId="0" fontId="5" fillId="0" borderId="1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0" xfId="0" applyFont="1" applyAlignment="1">
      <alignment horizontal="center" vertical="center" wrapText="1"/>
    </xf>
    <xf numFmtId="0" fontId="5" fillId="0" borderId="5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0" xfId="0" applyFont="1" applyBorder="1" applyAlignment="1">
      <alignment horizontal="center" vertical="center" wrapText="1"/>
    </xf>
    <xf numFmtId="49" fontId="5" fillId="0" borderId="12" xfId="0" applyNumberFormat="1" applyFont="1" applyBorder="1" applyAlignment="1">
      <alignment horizontal="center"/>
    </xf>
    <xf numFmtId="49" fontId="5" fillId="0" borderId="1" xfId="0" applyNumberFormat="1" applyFont="1" applyBorder="1" applyAlignment="1">
      <alignment horizontal="center"/>
    </xf>
    <xf numFmtId="0" fontId="4" fillId="0" borderId="0" xfId="0" applyFont="1" applyAlignment="1">
      <alignment horizontal="center"/>
    </xf>
    <xf numFmtId="0" fontId="5" fillId="0" borderId="0" xfId="0" applyFont="1" applyAlignment="1">
      <alignment horizontal="center"/>
    </xf>
    <xf numFmtId="0" fontId="5" fillId="0" borderId="3" xfId="0" applyFont="1" applyBorder="1" applyAlignment="1">
      <alignment horizontal="center"/>
    </xf>
    <xf numFmtId="0" fontId="5" fillId="0" borderId="2" xfId="0" applyFont="1"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32" xfId="0" applyBorder="1" applyAlignment="1">
      <alignment horizontal="center" vertical="center"/>
    </xf>
    <xf numFmtId="49" fontId="5" fillId="0" borderId="37" xfId="0" applyNumberFormat="1" applyFont="1" applyBorder="1" applyAlignment="1">
      <alignment horizontal="center"/>
    </xf>
    <xf numFmtId="49" fontId="5" fillId="0" borderId="42" xfId="0" applyNumberFormat="1" applyFont="1" applyBorder="1" applyAlignment="1">
      <alignment horizontal="center" vertical="center" wrapText="1"/>
    </xf>
    <xf numFmtId="0" fontId="0" fillId="0" borderId="5" xfId="0" applyBorder="1" applyAlignment="1">
      <alignment horizontal="center" vertical="center" wrapText="1"/>
    </xf>
    <xf numFmtId="0" fontId="0" fillId="0" borderId="46" xfId="0" applyBorder="1" applyAlignment="1">
      <alignment horizontal="center" vertical="center" wrapText="1"/>
    </xf>
    <xf numFmtId="49" fontId="5" fillId="0" borderId="11" xfId="0" applyNumberFormat="1" applyFont="1" applyBorder="1" applyAlignment="1">
      <alignment horizontal="center" vertical="center" wrapText="1"/>
    </xf>
    <xf numFmtId="49" fontId="5" fillId="0" borderId="14" xfId="0" applyNumberFormat="1" applyFont="1" applyBorder="1" applyAlignment="1">
      <alignment horizontal="center"/>
    </xf>
    <xf numFmtId="49" fontId="5" fillId="0" borderId="15" xfId="0" applyNumberFormat="1" applyFont="1" applyBorder="1" applyAlignment="1">
      <alignment horizontal="center"/>
    </xf>
    <xf numFmtId="49" fontId="5" fillId="0" borderId="11" xfId="0" applyNumberFormat="1" applyFont="1" applyBorder="1" applyAlignment="1">
      <alignment horizontal="center"/>
    </xf>
    <xf numFmtId="49" fontId="5" fillId="0" borderId="19" xfId="0" applyNumberFormat="1" applyFont="1" applyBorder="1" applyAlignment="1">
      <alignment horizontal="center"/>
    </xf>
    <xf numFmtId="0" fontId="5" fillId="0" borderId="42" xfId="0" applyFont="1" applyBorder="1" applyAlignment="1">
      <alignment horizontal="center" vertical="center" wrapText="1"/>
    </xf>
    <xf numFmtId="0" fontId="0" fillId="0" borderId="0" xfId="0" applyBorder="1" applyAlignment="1">
      <alignment horizontal="center" vertical="center" wrapText="1"/>
    </xf>
    <xf numFmtId="0" fontId="5" fillId="0" borderId="6"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5" xfId="0" applyFont="1" applyBorder="1" applyAlignment="1">
      <alignment horizontal="center" vertical="center"/>
    </xf>
    <xf numFmtId="0" fontId="5" fillId="0" borderId="46" xfId="0" applyFont="1" applyBorder="1" applyAlignment="1">
      <alignment horizontal="center" vertical="center"/>
    </xf>
    <xf numFmtId="0" fontId="5" fillId="0" borderId="11" xfId="0" applyFont="1" applyBorder="1" applyAlignment="1">
      <alignment horizontal="center" vertical="center"/>
    </xf>
    <xf numFmtId="0" fontId="0" fillId="0" borderId="30" xfId="0" applyBorder="1" applyAlignment="1">
      <alignment horizontal="center" vertical="center"/>
    </xf>
    <xf numFmtId="0" fontId="0" fillId="0" borderId="55" xfId="0" applyBorder="1" applyAlignment="1">
      <alignment horizontal="center" vertical="center"/>
    </xf>
    <xf numFmtId="0" fontId="0" fillId="0" borderId="8" xfId="0" applyBorder="1" applyAlignment="1">
      <alignment horizontal="center" vertical="center"/>
    </xf>
    <xf numFmtId="0" fontId="5" fillId="0" borderId="33" xfId="0" applyFont="1"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5" fillId="0" borderId="33" xfId="0" applyFont="1" applyBorder="1" applyAlignment="1">
      <alignment horizontal="center"/>
    </xf>
    <xf numFmtId="0" fontId="5" fillId="0" borderId="2" xfId="0" applyFont="1" applyBorder="1" applyAlignment="1">
      <alignment horizontal="center"/>
    </xf>
    <xf numFmtId="0" fontId="5" fillId="0" borderId="19" xfId="0" applyFont="1" applyBorder="1" applyAlignment="1">
      <alignment horizontal="center"/>
    </xf>
    <xf numFmtId="0" fontId="5" fillId="0" borderId="31"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8" xfId="0" applyFont="1" applyBorder="1" applyAlignment="1">
      <alignment horizontal="center" vertical="center"/>
    </xf>
    <xf numFmtId="0" fontId="4" fillId="0" borderId="0"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36" xfId="0" applyFont="1" applyBorder="1" applyAlignment="1">
      <alignment horizontal="center"/>
    </xf>
    <xf numFmtId="16" fontId="4" fillId="0" borderId="0" xfId="0" applyNumberFormat="1" applyFont="1" applyAlignment="1">
      <alignment horizontal="center"/>
    </xf>
    <xf numFmtId="0" fontId="5" fillId="0" borderId="34" xfId="0" applyFont="1" applyBorder="1" applyAlignment="1">
      <alignment horizontal="center"/>
    </xf>
    <xf numFmtId="0" fontId="5" fillId="0" borderId="13" xfId="0" applyFont="1" applyBorder="1" applyAlignment="1">
      <alignment horizontal="center"/>
    </xf>
    <xf numFmtId="0" fontId="5" fillId="0" borderId="5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7" xfId="0" applyFont="1" applyBorder="1" applyAlignment="1">
      <alignment horizontal="center"/>
    </xf>
    <xf numFmtId="0" fontId="5" fillId="0" borderId="35" xfId="0" applyFont="1" applyBorder="1" applyAlignment="1">
      <alignment horizontal="center"/>
    </xf>
    <xf numFmtId="0" fontId="5" fillId="0" borderId="9" xfId="0" applyFont="1" applyBorder="1" applyAlignment="1">
      <alignment horizontal="center" vertical="center"/>
    </xf>
    <xf numFmtId="0" fontId="0" fillId="0" borderId="4" xfId="0" applyBorder="1" applyAlignment="1">
      <alignment horizontal="center" vertical="center"/>
    </xf>
    <xf numFmtId="0" fontId="5" fillId="0" borderId="31" xfId="0" applyFont="1"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5" fillId="0" borderId="41" xfId="0" applyFont="1" applyBorder="1" applyAlignment="1">
      <alignment horizontal="center" vertical="center"/>
    </xf>
    <xf numFmtId="0" fontId="0" fillId="0" borderId="18" xfId="0" applyBorder="1" applyAlignment="1">
      <alignment horizontal="center" vertical="center"/>
    </xf>
    <xf numFmtId="0" fontId="5" fillId="0" borderId="6" xfId="0" applyFont="1" applyBorder="1" applyAlignment="1">
      <alignment horizontal="center" vertical="center"/>
    </xf>
    <xf numFmtId="0" fontId="5" fillId="0" borderId="40" xfId="0" applyFont="1" applyBorder="1" applyAlignment="1">
      <alignment horizontal="center" vertical="center" wrapText="1"/>
    </xf>
    <xf numFmtId="0" fontId="0" fillId="0" borderId="10" xfId="0" applyBorder="1" applyAlignment="1">
      <alignment horizontal="center" vertical="center"/>
    </xf>
    <xf numFmtId="0" fontId="5" fillId="0" borderId="33" xfId="0" applyFont="1" applyBorder="1" applyAlignment="1">
      <alignment horizontal="center" vertical="center" wrapText="1"/>
    </xf>
    <xf numFmtId="0" fontId="0" fillId="0" borderId="56" xfId="0"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32" xfId="0" applyFont="1" applyBorder="1" applyAlignment="1">
      <alignment horizontal="center" vertical="center"/>
    </xf>
    <xf numFmtId="0" fontId="4" fillId="0" borderId="0" xfId="0" applyFont="1" applyAlignment="1">
      <alignment horizontal="center"/>
    </xf>
    <xf numFmtId="0" fontId="0" fillId="0" borderId="28" xfId="0" applyBorder="1" applyAlignment="1">
      <alignment horizontal="center" vertical="center"/>
    </xf>
    <xf numFmtId="0" fontId="5" fillId="0" borderId="57" xfId="0" applyFont="1" applyBorder="1" applyAlignment="1">
      <alignment horizontal="center" vertical="center"/>
    </xf>
    <xf numFmtId="0" fontId="5" fillId="0" borderId="7" xfId="0" applyFont="1" applyBorder="1" applyAlignment="1">
      <alignment horizontal="center" vertical="center"/>
    </xf>
    <xf numFmtId="0" fontId="5" fillId="0" borderId="31" xfId="0" applyFont="1" applyBorder="1" applyAlignment="1">
      <alignment horizontal="center"/>
    </xf>
    <xf numFmtId="0" fontId="5" fillId="0" borderId="1" xfId="0" applyFont="1" applyBorder="1" applyAlignment="1">
      <alignment horizontal="center"/>
    </xf>
    <xf numFmtId="0" fontId="5" fillId="0" borderId="0" xfId="0" applyFont="1" applyAlignment="1">
      <alignment horizontal="center"/>
    </xf>
  </cellXfs>
  <cellStyles count="10">
    <cellStyle name="Normal" xfId="0"/>
    <cellStyle name="Followed Hyperlink" xfId="15"/>
    <cellStyle name="Comma" xfId="16"/>
    <cellStyle name="Comma [0]" xfId="17"/>
    <cellStyle name="Hyperlink" xfId="18"/>
    <cellStyle name="katrin" xfId="19"/>
    <cellStyle name="Percent" xfId="20"/>
    <cellStyle name="Standard_Ber_2002"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68</xdr:row>
      <xdr:rowOff>0</xdr:rowOff>
    </xdr:from>
    <xdr:to>
      <xdr:col>1</xdr:col>
      <xdr:colOff>19050</xdr:colOff>
      <xdr:row>68</xdr:row>
      <xdr:rowOff>0</xdr:rowOff>
    </xdr:to>
    <xdr:sp>
      <xdr:nvSpPr>
        <xdr:cNvPr id="1" name="Line 1"/>
        <xdr:cNvSpPr>
          <a:spLocks/>
        </xdr:cNvSpPr>
      </xdr:nvSpPr>
      <xdr:spPr>
        <a:xfrm>
          <a:off x="0" y="91821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352425</xdr:colOff>
      <xdr:row>5</xdr:row>
      <xdr:rowOff>19050</xdr:rowOff>
    </xdr:from>
    <xdr:to>
      <xdr:col>12</xdr:col>
      <xdr:colOff>476250</xdr:colOff>
      <xdr:row>5</xdr:row>
      <xdr:rowOff>133350</xdr:rowOff>
    </xdr:to>
    <xdr:sp>
      <xdr:nvSpPr>
        <xdr:cNvPr id="2" name="Text 5"/>
        <xdr:cNvSpPr txBox="1">
          <a:spLocks noChangeArrowheads="1"/>
        </xdr:cNvSpPr>
      </xdr:nvSpPr>
      <xdr:spPr>
        <a:xfrm>
          <a:off x="9182100" y="828675"/>
          <a:ext cx="123825" cy="11430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65</xdr:row>
      <xdr:rowOff>0</xdr:rowOff>
    </xdr:from>
    <xdr:to>
      <xdr:col>1</xdr:col>
      <xdr:colOff>581025</xdr:colOff>
      <xdr:row>65</xdr:row>
      <xdr:rowOff>0</xdr:rowOff>
    </xdr:to>
    <xdr:sp>
      <xdr:nvSpPr>
        <xdr:cNvPr id="1" name="Line 1"/>
        <xdr:cNvSpPr>
          <a:spLocks/>
        </xdr:cNvSpPr>
      </xdr:nvSpPr>
      <xdr:spPr>
        <a:xfrm>
          <a:off x="28575" y="87058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76</xdr:row>
      <xdr:rowOff>123825</xdr:rowOff>
    </xdr:from>
    <xdr:to>
      <xdr:col>2</xdr:col>
      <xdr:colOff>152400</xdr:colOff>
      <xdr:row>76</xdr:row>
      <xdr:rowOff>123825</xdr:rowOff>
    </xdr:to>
    <xdr:sp>
      <xdr:nvSpPr>
        <xdr:cNvPr id="1" name="Line 1"/>
        <xdr:cNvSpPr>
          <a:spLocks/>
        </xdr:cNvSpPr>
      </xdr:nvSpPr>
      <xdr:spPr>
        <a:xfrm>
          <a:off x="9525" y="9296400"/>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95250</xdr:rowOff>
    </xdr:from>
    <xdr:to>
      <xdr:col>4</xdr:col>
      <xdr:colOff>0</xdr:colOff>
      <xdr:row>3</xdr:row>
      <xdr:rowOff>85725</xdr:rowOff>
    </xdr:to>
    <xdr:sp>
      <xdr:nvSpPr>
        <xdr:cNvPr id="1" name="Text 1"/>
        <xdr:cNvSpPr txBox="1">
          <a:spLocks noChangeArrowheads="1"/>
        </xdr:cNvSpPr>
      </xdr:nvSpPr>
      <xdr:spPr>
        <a:xfrm>
          <a:off x="885825" y="419100"/>
          <a:ext cx="0" cy="152400"/>
        </a:xfrm>
        <a:prstGeom prst="rect">
          <a:avLst/>
        </a:prstGeom>
        <a:solidFill>
          <a:srgbClr val="FFFFFF"/>
        </a:solidFill>
        <a:ln w="1" cmpd="sng">
          <a:noFill/>
        </a:ln>
      </xdr:spPr>
      <xdr:txBody>
        <a:bodyPr vertOverflow="clip" wrap="square"/>
        <a:p>
          <a:pPr algn="ctr">
            <a:defRPr/>
          </a:pPr>
          <a:r>
            <a:rPr lang="en-US" cap="none" sz="800" b="0" i="0" u="none" baseline="0">
              <a:latin typeface="Helvetica"/>
              <a:ea typeface="Helvetica"/>
              <a:cs typeface="Helvetica"/>
            </a:rPr>
            <a:t>Familienstand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70</xdr:row>
      <xdr:rowOff>0</xdr:rowOff>
    </xdr:from>
    <xdr:to>
      <xdr:col>0</xdr:col>
      <xdr:colOff>581025</xdr:colOff>
      <xdr:row>70</xdr:row>
      <xdr:rowOff>0</xdr:rowOff>
    </xdr:to>
    <xdr:sp>
      <xdr:nvSpPr>
        <xdr:cNvPr id="1" name="Line 12"/>
        <xdr:cNvSpPr>
          <a:spLocks/>
        </xdr:cNvSpPr>
      </xdr:nvSpPr>
      <xdr:spPr>
        <a:xfrm>
          <a:off x="19050" y="92297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79</xdr:row>
      <xdr:rowOff>0</xdr:rowOff>
    </xdr:from>
    <xdr:to>
      <xdr:col>0</xdr:col>
      <xdr:colOff>685800</xdr:colOff>
      <xdr:row>79</xdr:row>
      <xdr:rowOff>0</xdr:rowOff>
    </xdr:to>
    <xdr:sp>
      <xdr:nvSpPr>
        <xdr:cNvPr id="1" name="Line 7"/>
        <xdr:cNvSpPr>
          <a:spLocks/>
        </xdr:cNvSpPr>
      </xdr:nvSpPr>
      <xdr:spPr>
        <a:xfrm>
          <a:off x="9525" y="92773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85725</xdr:rowOff>
    </xdr:from>
    <xdr:to>
      <xdr:col>0</xdr:col>
      <xdr:colOff>0</xdr:colOff>
      <xdr:row>3</xdr:row>
      <xdr:rowOff>85725</xdr:rowOff>
    </xdr:to>
    <xdr:sp>
      <xdr:nvSpPr>
        <xdr:cNvPr id="1" name="Text 1"/>
        <xdr:cNvSpPr txBox="1">
          <a:spLocks noChangeArrowheads="1"/>
        </xdr:cNvSpPr>
      </xdr:nvSpPr>
      <xdr:spPr>
        <a:xfrm>
          <a:off x="0" y="409575"/>
          <a:ext cx="0" cy="161925"/>
        </a:xfrm>
        <a:prstGeom prst="rect">
          <a:avLst/>
        </a:prstGeom>
        <a:solidFill>
          <a:srgbClr val="FFFFFF"/>
        </a:solidFill>
        <a:ln w="1" cmpd="sng">
          <a:noFill/>
        </a:ln>
      </xdr:spPr>
      <xdr:txBody>
        <a:bodyPr vertOverflow="clip" wrap="square"/>
        <a:p>
          <a:pPr algn="l">
            <a:defRPr/>
          </a:pPr>
          <a:r>
            <a:rPr lang="en-US" cap="none" sz="800" b="0" i="0" u="none" baseline="0">
              <a:latin typeface="Helvetica"/>
              <a:ea typeface="Helvetica"/>
              <a:cs typeface="Helvetica"/>
            </a:rPr>
            <a:t>Zuzüge</a:t>
          </a:r>
        </a:p>
      </xdr:txBody>
    </xdr:sp>
    <xdr:clientData/>
  </xdr:twoCellAnchor>
  <xdr:twoCellAnchor>
    <xdr:from>
      <xdr:col>0</xdr:col>
      <xdr:colOff>0</xdr:colOff>
      <xdr:row>2</xdr:row>
      <xdr:rowOff>95250</xdr:rowOff>
    </xdr:from>
    <xdr:to>
      <xdr:col>0</xdr:col>
      <xdr:colOff>0</xdr:colOff>
      <xdr:row>3</xdr:row>
      <xdr:rowOff>85725</xdr:rowOff>
    </xdr:to>
    <xdr:sp>
      <xdr:nvSpPr>
        <xdr:cNvPr id="2" name="Text 2"/>
        <xdr:cNvSpPr txBox="1">
          <a:spLocks noChangeArrowheads="1"/>
        </xdr:cNvSpPr>
      </xdr:nvSpPr>
      <xdr:spPr>
        <a:xfrm>
          <a:off x="0" y="419100"/>
          <a:ext cx="0" cy="152400"/>
        </a:xfrm>
        <a:prstGeom prst="rect">
          <a:avLst/>
        </a:prstGeom>
        <a:solidFill>
          <a:srgbClr val="FFFFFF"/>
        </a:solidFill>
        <a:ln w="1" cmpd="sng">
          <a:noFill/>
        </a:ln>
      </xdr:spPr>
      <xdr:txBody>
        <a:bodyPr vertOverflow="clip" wrap="square"/>
        <a:p>
          <a:pPr algn="l">
            <a:defRPr/>
          </a:pPr>
          <a:r>
            <a:rPr lang="en-US" cap="none" sz="800" b="0" i="0" u="none" baseline="0">
              <a:latin typeface="Helvetica"/>
              <a:ea typeface="Helvetica"/>
              <a:cs typeface="Helvetica"/>
            </a:rPr>
            <a:t>Fortzüge</a:t>
          </a:r>
        </a:p>
      </xdr:txBody>
    </xdr:sp>
    <xdr:clientData/>
  </xdr:twoCellAnchor>
  <xdr:twoCellAnchor>
    <xdr:from>
      <xdr:col>0</xdr:col>
      <xdr:colOff>0</xdr:colOff>
      <xdr:row>2</xdr:row>
      <xdr:rowOff>133350</xdr:rowOff>
    </xdr:from>
    <xdr:to>
      <xdr:col>0</xdr:col>
      <xdr:colOff>0</xdr:colOff>
      <xdr:row>5</xdr:row>
      <xdr:rowOff>76200</xdr:rowOff>
    </xdr:to>
    <xdr:sp>
      <xdr:nvSpPr>
        <xdr:cNvPr id="3" name="Text 3"/>
        <xdr:cNvSpPr txBox="1">
          <a:spLocks noChangeArrowheads="1"/>
        </xdr:cNvSpPr>
      </xdr:nvSpPr>
      <xdr:spPr>
        <a:xfrm>
          <a:off x="0" y="457200"/>
          <a:ext cx="0" cy="428625"/>
        </a:xfrm>
        <a:prstGeom prst="rect">
          <a:avLst/>
        </a:prstGeom>
        <a:solidFill>
          <a:srgbClr val="FFFFFF"/>
        </a:solidFill>
        <a:ln w="1" cmpd="sng">
          <a:noFill/>
        </a:ln>
      </xdr:spPr>
      <xdr:txBody>
        <a:bodyPr vertOverflow="clip" wrap="square"/>
        <a:p>
          <a:pPr algn="ctr">
            <a:defRPr/>
          </a:pPr>
          <a:r>
            <a:rPr lang="en-US" cap="none" sz="800" b="0" i="0" u="none" baseline="0">
              <a:latin typeface="Helvetica"/>
              <a:ea typeface="Helvetica"/>
              <a:cs typeface="Helvetica"/>
            </a:rPr>
            <a:t>Herkunfts-
bzw.
Zielland</a:t>
          </a:r>
        </a:p>
      </xdr:txBody>
    </xdr:sp>
    <xdr:clientData/>
  </xdr:twoCellAnchor>
  <xdr:twoCellAnchor>
    <xdr:from>
      <xdr:col>0</xdr:col>
      <xdr:colOff>0</xdr:colOff>
      <xdr:row>4</xdr:row>
      <xdr:rowOff>76200</xdr:rowOff>
    </xdr:from>
    <xdr:to>
      <xdr:col>0</xdr:col>
      <xdr:colOff>0</xdr:colOff>
      <xdr:row>5</xdr:row>
      <xdr:rowOff>76200</xdr:rowOff>
    </xdr:to>
    <xdr:sp>
      <xdr:nvSpPr>
        <xdr:cNvPr id="4" name="Text 4"/>
        <xdr:cNvSpPr txBox="1">
          <a:spLocks noChangeArrowheads="1"/>
        </xdr:cNvSpPr>
      </xdr:nvSpPr>
      <xdr:spPr>
        <a:xfrm>
          <a:off x="0" y="723900"/>
          <a:ext cx="0" cy="161925"/>
        </a:xfrm>
        <a:prstGeom prst="rect">
          <a:avLst/>
        </a:prstGeom>
        <a:solidFill>
          <a:srgbClr val="FFFFFF"/>
        </a:solidFill>
        <a:ln w="1" cmpd="sng">
          <a:noFill/>
        </a:ln>
      </xdr:spPr>
      <xdr:txBody>
        <a:bodyPr vertOverflow="clip" wrap="square"/>
        <a:p>
          <a:pPr algn="l">
            <a:defRPr/>
          </a:pPr>
          <a:r>
            <a:rPr lang="en-US" cap="none" sz="800" b="0" i="0" u="none" baseline="0">
              <a:latin typeface="Helvetica"/>
              <a:ea typeface="Helvetica"/>
              <a:cs typeface="Helvetica"/>
            </a:rPr>
            <a:t>insgesamt</a:t>
          </a:r>
        </a:p>
      </xdr:txBody>
    </xdr:sp>
    <xdr:clientData/>
  </xdr:twoCellAnchor>
  <xdr:twoCellAnchor>
    <xdr:from>
      <xdr:col>0</xdr:col>
      <xdr:colOff>0</xdr:colOff>
      <xdr:row>4</xdr:row>
      <xdr:rowOff>95250</xdr:rowOff>
    </xdr:from>
    <xdr:to>
      <xdr:col>0</xdr:col>
      <xdr:colOff>0</xdr:colOff>
      <xdr:row>5</xdr:row>
      <xdr:rowOff>95250</xdr:rowOff>
    </xdr:to>
    <xdr:sp>
      <xdr:nvSpPr>
        <xdr:cNvPr id="5" name="Text 5"/>
        <xdr:cNvSpPr txBox="1">
          <a:spLocks noChangeArrowheads="1"/>
        </xdr:cNvSpPr>
      </xdr:nvSpPr>
      <xdr:spPr>
        <a:xfrm>
          <a:off x="0" y="742950"/>
          <a:ext cx="0" cy="161925"/>
        </a:xfrm>
        <a:prstGeom prst="rect">
          <a:avLst/>
        </a:prstGeom>
        <a:solidFill>
          <a:srgbClr val="FFFFFF"/>
        </a:solidFill>
        <a:ln w="1" cmpd="sng">
          <a:noFill/>
        </a:ln>
      </xdr:spPr>
      <xdr:txBody>
        <a:bodyPr vertOverflow="clip" wrap="square"/>
        <a:p>
          <a:pPr algn="l">
            <a:defRPr/>
          </a:pPr>
          <a:r>
            <a:rPr lang="en-US" cap="none" sz="800" b="0" i="0" u="none" baseline="0">
              <a:latin typeface="Helvetica"/>
              <a:ea typeface="Helvetica"/>
              <a:cs typeface="Helvetica"/>
            </a:rPr>
            <a:t>insgesamt</a:t>
          </a:r>
        </a:p>
      </xdr:txBody>
    </xdr:sp>
    <xdr:clientData/>
  </xdr:twoCellAnchor>
  <xdr:twoCellAnchor>
    <xdr:from>
      <xdr:col>0</xdr:col>
      <xdr:colOff>0</xdr:colOff>
      <xdr:row>4</xdr:row>
      <xdr:rowOff>85725</xdr:rowOff>
    </xdr:from>
    <xdr:to>
      <xdr:col>0</xdr:col>
      <xdr:colOff>0</xdr:colOff>
      <xdr:row>5</xdr:row>
      <xdr:rowOff>66675</xdr:rowOff>
    </xdr:to>
    <xdr:sp>
      <xdr:nvSpPr>
        <xdr:cNvPr id="6" name="Text 6"/>
        <xdr:cNvSpPr txBox="1">
          <a:spLocks noChangeArrowheads="1"/>
        </xdr:cNvSpPr>
      </xdr:nvSpPr>
      <xdr:spPr>
        <a:xfrm>
          <a:off x="0" y="733425"/>
          <a:ext cx="0" cy="142875"/>
        </a:xfrm>
        <a:prstGeom prst="rect">
          <a:avLst/>
        </a:prstGeom>
        <a:solidFill>
          <a:srgbClr val="FFFFFF"/>
        </a:solidFill>
        <a:ln w="1" cmpd="sng">
          <a:noFill/>
        </a:ln>
      </xdr:spPr>
      <xdr:txBody>
        <a:bodyPr vertOverflow="clip" wrap="square"/>
        <a:p>
          <a:pPr algn="l">
            <a:defRPr/>
          </a:pPr>
          <a:r>
            <a:rPr lang="en-US" cap="none" sz="800" b="0" i="0" u="none" baseline="0">
              <a:latin typeface="Helvetica"/>
              <a:ea typeface="Helvetica"/>
              <a:cs typeface="Helvetica"/>
            </a:rPr>
            <a:t>insgesamt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63</xdr:row>
      <xdr:rowOff>0</xdr:rowOff>
    </xdr:from>
    <xdr:to>
      <xdr:col>0</xdr:col>
      <xdr:colOff>600075</xdr:colOff>
      <xdr:row>63</xdr:row>
      <xdr:rowOff>0</xdr:rowOff>
    </xdr:to>
    <xdr:sp>
      <xdr:nvSpPr>
        <xdr:cNvPr id="1" name="Line 1"/>
        <xdr:cNvSpPr>
          <a:spLocks/>
        </xdr:cNvSpPr>
      </xdr:nvSpPr>
      <xdr:spPr>
        <a:xfrm>
          <a:off x="19050" y="921067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65</xdr:row>
      <xdr:rowOff>0</xdr:rowOff>
    </xdr:from>
    <xdr:to>
      <xdr:col>1</xdr:col>
      <xdr:colOff>485775</xdr:colOff>
      <xdr:row>65</xdr:row>
      <xdr:rowOff>0</xdr:rowOff>
    </xdr:to>
    <xdr:sp>
      <xdr:nvSpPr>
        <xdr:cNvPr id="1" name="Line 1"/>
        <xdr:cNvSpPr>
          <a:spLocks/>
        </xdr:cNvSpPr>
      </xdr:nvSpPr>
      <xdr:spPr>
        <a:xfrm>
          <a:off x="19050" y="876300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65</xdr:row>
      <xdr:rowOff>0</xdr:rowOff>
    </xdr:from>
    <xdr:to>
      <xdr:col>1</xdr:col>
      <xdr:colOff>447675</xdr:colOff>
      <xdr:row>65</xdr:row>
      <xdr:rowOff>0</xdr:rowOff>
    </xdr:to>
    <xdr:sp>
      <xdr:nvSpPr>
        <xdr:cNvPr id="1" name="Line 1"/>
        <xdr:cNvSpPr>
          <a:spLocks/>
        </xdr:cNvSpPr>
      </xdr:nvSpPr>
      <xdr:spPr>
        <a:xfrm>
          <a:off x="19050" y="87439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59</xdr:row>
      <xdr:rowOff>0</xdr:rowOff>
    </xdr:from>
    <xdr:to>
      <xdr:col>0</xdr:col>
      <xdr:colOff>0</xdr:colOff>
      <xdr:row>59</xdr:row>
      <xdr:rowOff>0</xdr:rowOff>
    </xdr:to>
    <xdr:sp>
      <xdr:nvSpPr>
        <xdr:cNvPr id="1" name="Text 2"/>
        <xdr:cNvSpPr txBox="1">
          <a:spLocks noChangeArrowheads="1"/>
        </xdr:cNvSpPr>
      </xdr:nvSpPr>
      <xdr:spPr>
        <a:xfrm>
          <a:off x="0" y="9048750"/>
          <a:ext cx="0" cy="0"/>
        </a:xfrm>
        <a:prstGeom prst="rect">
          <a:avLst/>
        </a:prstGeom>
        <a:solidFill>
          <a:srgbClr val="FFFFFF"/>
        </a:solidFill>
        <a:ln w="1" cmpd="sng">
          <a:noFill/>
        </a:ln>
      </xdr:spPr>
      <xdr:txBody>
        <a:bodyPr vertOverflow="clip" wrap="square"/>
        <a:p>
          <a:pPr algn="l">
            <a:defRPr/>
          </a:pPr>
          <a:r>
            <a:rPr lang="en-US" cap="none" sz="800" b="0" i="0" u="none" baseline="0">
              <a:latin typeface="Helvetica"/>
              <a:ea typeface="Helvetica"/>
              <a:cs typeface="Helvetica"/>
            </a:rPr>
            <a:t>Bevölkerung</a:t>
          </a:r>
          <a:r>
            <a:rPr lang="en-US" cap="none" sz="1000" b="0" i="0" u="none" baseline="0">
              <a:latin typeface="Helvetica"/>
              <a:ea typeface="Helvetica"/>
              <a:cs typeface="Helvetica"/>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123" customWidth="1"/>
  </cols>
  <sheetData>
    <row r="1" ht="12.75">
      <c r="A1" s="122" t="s">
        <v>503</v>
      </c>
    </row>
    <row r="4" ht="12.75">
      <c r="A4" s="125" t="s">
        <v>517</v>
      </c>
    </row>
    <row r="6" ht="12.75">
      <c r="A6" s="123" t="s">
        <v>504</v>
      </c>
    </row>
    <row r="10" ht="12.75">
      <c r="A10" s="123" t="s">
        <v>518</v>
      </c>
    </row>
    <row r="11" ht="12.75">
      <c r="A11" s="123" t="s">
        <v>674</v>
      </c>
    </row>
    <row r="13" ht="12.75">
      <c r="A13" s="123" t="s">
        <v>505</v>
      </c>
    </row>
    <row r="16" ht="12.75">
      <c r="A16" s="123" t="s">
        <v>506</v>
      </c>
    </row>
    <row r="17" ht="12.75">
      <c r="A17" s="123" t="s">
        <v>507</v>
      </c>
    </row>
    <row r="18" ht="12.75">
      <c r="A18" s="123" t="s">
        <v>508</v>
      </c>
    </row>
    <row r="19" ht="12.75">
      <c r="A19" s="123" t="s">
        <v>509</v>
      </c>
    </row>
    <row r="21" ht="12.75">
      <c r="A21" s="123" t="s">
        <v>510</v>
      </c>
    </row>
    <row r="24" ht="12.75">
      <c r="A24" s="123" t="s">
        <v>511</v>
      </c>
    </row>
    <row r="25" ht="51">
      <c r="A25" s="124" t="s">
        <v>512</v>
      </c>
    </row>
    <row r="28" ht="12.75">
      <c r="A28" s="123" t="s">
        <v>513</v>
      </c>
    </row>
    <row r="29" ht="51">
      <c r="A29" s="124" t="s">
        <v>514</v>
      </c>
    </row>
    <row r="30" ht="12.75">
      <c r="A30" s="123" t="s">
        <v>515</v>
      </c>
    </row>
    <row r="31" ht="12.75">
      <c r="A31" s="123" t="s">
        <v>516</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80"/>
  <sheetViews>
    <sheetView workbookViewId="0" topLeftCell="A1">
      <selection activeCell="W5" sqref="W5"/>
    </sheetView>
  </sheetViews>
  <sheetFormatPr defaultColWidth="11.421875" defaultRowHeight="12.75"/>
  <cols>
    <col min="1" max="1" width="20.140625" style="0" customWidth="1"/>
    <col min="2" max="2" width="9.8515625" style="0" customWidth="1"/>
    <col min="3" max="4" width="10.8515625" style="0" customWidth="1"/>
    <col min="5" max="5" width="10.57421875" style="0" customWidth="1"/>
  </cols>
  <sheetData>
    <row r="1" spans="1:7" ht="12.75">
      <c r="A1" s="1" t="s">
        <v>348</v>
      </c>
      <c r="B1" s="10"/>
      <c r="C1" s="10"/>
      <c r="D1" s="10"/>
      <c r="E1" s="10"/>
      <c r="F1" s="10"/>
      <c r="G1" s="10"/>
    </row>
    <row r="2" spans="1:7" ht="10.5" customHeight="1">
      <c r="A2" s="3"/>
      <c r="B2" s="3"/>
      <c r="C2" s="3"/>
      <c r="D2" s="3"/>
      <c r="E2" s="3"/>
      <c r="F2" s="3"/>
      <c r="G2" s="3"/>
    </row>
    <row r="3" spans="1:7" ht="12.75">
      <c r="A3" s="294" t="s">
        <v>165</v>
      </c>
      <c r="B3" s="330" t="s">
        <v>2</v>
      </c>
      <c r="C3" s="331"/>
      <c r="D3" s="302" t="s">
        <v>3</v>
      </c>
      <c r="E3" s="331"/>
      <c r="F3" s="15" t="s">
        <v>90</v>
      </c>
      <c r="G3" s="15"/>
    </row>
    <row r="4" spans="1:7" ht="12.75">
      <c r="A4" s="280"/>
      <c r="B4" s="332"/>
      <c r="C4" s="301"/>
      <c r="D4" s="300"/>
      <c r="E4" s="301"/>
      <c r="F4" s="10" t="s">
        <v>91</v>
      </c>
      <c r="G4" s="10"/>
    </row>
    <row r="5" spans="1:7" ht="12.75">
      <c r="A5" s="280"/>
      <c r="B5" s="333" t="s">
        <v>20</v>
      </c>
      <c r="C5" s="53" t="s">
        <v>92</v>
      </c>
      <c r="D5" s="328" t="s">
        <v>20</v>
      </c>
      <c r="E5" s="53" t="s">
        <v>92</v>
      </c>
      <c r="F5" s="328" t="s">
        <v>20</v>
      </c>
      <c r="G5" s="63" t="s">
        <v>92</v>
      </c>
    </row>
    <row r="6" spans="1:7" ht="12.75">
      <c r="A6" s="282"/>
      <c r="B6" s="334"/>
      <c r="C6" s="17" t="s">
        <v>21</v>
      </c>
      <c r="D6" s="329"/>
      <c r="E6" s="17" t="s">
        <v>21</v>
      </c>
      <c r="F6" s="329"/>
      <c r="G6" s="4" t="s">
        <v>21</v>
      </c>
    </row>
    <row r="7" spans="1:7" ht="4.5" customHeight="1">
      <c r="A7" s="3"/>
      <c r="B7" s="3"/>
      <c r="C7" s="3"/>
      <c r="D7" s="3"/>
      <c r="E7" s="3"/>
      <c r="F7" s="3"/>
      <c r="G7" s="3"/>
    </row>
    <row r="8" spans="1:7" ht="12.75">
      <c r="A8" s="1" t="s">
        <v>67</v>
      </c>
      <c r="B8" s="10"/>
      <c r="C8" s="10"/>
      <c r="D8" s="10"/>
      <c r="E8" s="10"/>
      <c r="F8" s="10"/>
      <c r="G8" s="10"/>
    </row>
    <row r="9" spans="1:7" ht="5.25" customHeight="1">
      <c r="A9" s="3"/>
      <c r="B9" s="3"/>
      <c r="C9" s="3"/>
      <c r="D9" s="3"/>
      <c r="E9" s="3"/>
      <c r="F9" s="3"/>
      <c r="G9" s="3"/>
    </row>
    <row r="10" spans="1:13" ht="9.75" customHeight="1">
      <c r="A10" s="9" t="s">
        <v>99</v>
      </c>
      <c r="B10" s="26">
        <v>2322</v>
      </c>
      <c r="C10" s="26">
        <v>1224</v>
      </c>
      <c r="D10" s="26">
        <v>4779</v>
      </c>
      <c r="E10" s="26">
        <v>2354</v>
      </c>
      <c r="F10" s="26">
        <f>B10-D10</f>
        <v>-2457</v>
      </c>
      <c r="G10" s="26">
        <f>C10-E10</f>
        <v>-1130</v>
      </c>
      <c r="H10" s="26"/>
      <c r="I10" s="26"/>
      <c r="J10" s="26"/>
      <c r="K10" s="26"/>
      <c r="L10" s="26"/>
      <c r="M10" s="26"/>
    </row>
    <row r="11" spans="1:13" ht="9.75" customHeight="1">
      <c r="A11" s="9" t="s">
        <v>100</v>
      </c>
      <c r="B11" s="26">
        <v>4036</v>
      </c>
      <c r="C11" s="26">
        <v>2116</v>
      </c>
      <c r="D11" s="26">
        <v>8024</v>
      </c>
      <c r="E11" s="26">
        <v>3898</v>
      </c>
      <c r="F11" s="26">
        <f aca="true" t="shared" si="0" ref="F11:F30">B11-D11</f>
        <v>-3988</v>
      </c>
      <c r="G11" s="26">
        <f aca="true" t="shared" si="1" ref="G11:G30">C11-E11</f>
        <v>-1782</v>
      </c>
      <c r="H11" s="26"/>
      <c r="I11" s="26"/>
      <c r="J11" s="26"/>
      <c r="K11" s="26"/>
      <c r="L11" s="26"/>
      <c r="M11" s="26"/>
    </row>
    <row r="12" spans="1:13" ht="9.75" customHeight="1">
      <c r="A12" s="9" t="s">
        <v>102</v>
      </c>
      <c r="B12" s="26">
        <v>1161</v>
      </c>
      <c r="C12" s="26">
        <v>629</v>
      </c>
      <c r="D12" s="26">
        <v>1582</v>
      </c>
      <c r="E12" s="26">
        <v>790</v>
      </c>
      <c r="F12" s="26">
        <f t="shared" si="0"/>
        <v>-421</v>
      </c>
      <c r="G12" s="26">
        <f t="shared" si="1"/>
        <v>-161</v>
      </c>
      <c r="H12" s="26"/>
      <c r="I12" s="26"/>
      <c r="J12" s="26"/>
      <c r="K12" s="26"/>
      <c r="L12" s="26"/>
      <c r="M12" s="26"/>
    </row>
    <row r="13" spans="1:13" ht="9.75" customHeight="1">
      <c r="A13" s="9" t="s">
        <v>103</v>
      </c>
      <c r="B13" s="26">
        <v>961</v>
      </c>
      <c r="C13" s="26">
        <v>488</v>
      </c>
      <c r="D13" s="26">
        <v>811</v>
      </c>
      <c r="E13" s="26">
        <v>392</v>
      </c>
      <c r="F13" s="26">
        <f t="shared" si="0"/>
        <v>150</v>
      </c>
      <c r="G13" s="26">
        <f t="shared" si="1"/>
        <v>96</v>
      </c>
      <c r="H13" s="26"/>
      <c r="I13" s="26"/>
      <c r="J13" s="26"/>
      <c r="K13" s="26"/>
      <c r="L13" s="26"/>
      <c r="M13" s="26"/>
    </row>
    <row r="14" spans="1:13" ht="9.75" customHeight="1">
      <c r="A14" s="9" t="s">
        <v>95</v>
      </c>
      <c r="B14" s="26">
        <v>114</v>
      </c>
      <c r="C14" s="26">
        <v>62</v>
      </c>
      <c r="D14" s="26">
        <v>173</v>
      </c>
      <c r="E14" s="26">
        <v>88</v>
      </c>
      <c r="F14" s="26">
        <f t="shared" si="0"/>
        <v>-59</v>
      </c>
      <c r="G14" s="26">
        <f t="shared" si="1"/>
        <v>-26</v>
      </c>
      <c r="H14" s="26"/>
      <c r="I14" s="26"/>
      <c r="J14" s="26"/>
      <c r="K14" s="26"/>
      <c r="L14" s="26"/>
      <c r="M14" s="26"/>
    </row>
    <row r="15" spans="1:13" ht="9.75" customHeight="1">
      <c r="A15" s="9" t="s">
        <v>93</v>
      </c>
      <c r="B15" s="26">
        <v>195</v>
      </c>
      <c r="C15" s="26">
        <v>115</v>
      </c>
      <c r="D15" s="26">
        <v>428</v>
      </c>
      <c r="E15" s="26">
        <v>208</v>
      </c>
      <c r="F15" s="26">
        <f t="shared" si="0"/>
        <v>-233</v>
      </c>
      <c r="G15" s="26">
        <f t="shared" si="1"/>
        <v>-93</v>
      </c>
      <c r="H15" s="26"/>
      <c r="I15" s="26"/>
      <c r="J15" s="26"/>
      <c r="K15" s="26"/>
      <c r="L15" s="26"/>
      <c r="M15" s="26"/>
    </row>
    <row r="16" spans="1:13" ht="9.75" customHeight="1">
      <c r="A16" s="9" t="s">
        <v>97</v>
      </c>
      <c r="B16" s="26">
        <v>2958</v>
      </c>
      <c r="C16" s="26">
        <v>1487</v>
      </c>
      <c r="D16" s="26">
        <v>5222</v>
      </c>
      <c r="E16" s="26">
        <v>2385</v>
      </c>
      <c r="F16" s="26">
        <f t="shared" si="0"/>
        <v>-2264</v>
      </c>
      <c r="G16" s="26">
        <f t="shared" si="1"/>
        <v>-898</v>
      </c>
      <c r="H16" s="26"/>
      <c r="I16" s="26"/>
      <c r="J16" s="26"/>
      <c r="K16" s="26"/>
      <c r="L16" s="26"/>
      <c r="M16" s="26"/>
    </row>
    <row r="17" spans="1:13" ht="9.75" customHeight="1">
      <c r="A17" s="9" t="s">
        <v>104</v>
      </c>
      <c r="B17" s="26">
        <v>546</v>
      </c>
      <c r="C17" s="26">
        <v>296</v>
      </c>
      <c r="D17" s="26">
        <v>651</v>
      </c>
      <c r="E17" s="26">
        <v>330</v>
      </c>
      <c r="F17" s="26">
        <f t="shared" si="0"/>
        <v>-105</v>
      </c>
      <c r="G17" s="26">
        <f t="shared" si="1"/>
        <v>-34</v>
      </c>
      <c r="H17" s="26"/>
      <c r="I17" s="26"/>
      <c r="J17" s="26"/>
      <c r="K17" s="26"/>
      <c r="L17" s="26"/>
      <c r="M17" s="26"/>
    </row>
    <row r="18" spans="1:13" ht="9.75" customHeight="1">
      <c r="A18" s="9" t="s">
        <v>94</v>
      </c>
      <c r="B18" s="26">
        <v>4409</v>
      </c>
      <c r="C18" s="26">
        <v>2204</v>
      </c>
      <c r="D18" s="26">
        <v>3074</v>
      </c>
      <c r="E18" s="26">
        <v>1456</v>
      </c>
      <c r="F18" s="26">
        <f t="shared" si="0"/>
        <v>1335</v>
      </c>
      <c r="G18" s="26">
        <f t="shared" si="1"/>
        <v>748</v>
      </c>
      <c r="H18" s="26"/>
      <c r="I18" s="26"/>
      <c r="J18" s="26"/>
      <c r="K18" s="26"/>
      <c r="L18" s="26"/>
      <c r="M18" s="26"/>
    </row>
    <row r="19" spans="1:13" ht="9.75" customHeight="1">
      <c r="A19" s="9" t="s">
        <v>96</v>
      </c>
      <c r="B19" s="26">
        <v>2299</v>
      </c>
      <c r="C19" s="26">
        <v>1238</v>
      </c>
      <c r="D19" s="26">
        <v>3932</v>
      </c>
      <c r="E19" s="26">
        <v>1892</v>
      </c>
      <c r="F19" s="26">
        <f t="shared" si="0"/>
        <v>-1633</v>
      </c>
      <c r="G19" s="26">
        <f t="shared" si="1"/>
        <v>-654</v>
      </c>
      <c r="H19" s="26"/>
      <c r="I19" s="26"/>
      <c r="J19" s="26"/>
      <c r="K19" s="26"/>
      <c r="L19" s="26"/>
      <c r="M19" s="26"/>
    </row>
    <row r="20" spans="1:13" ht="9.75" customHeight="1">
      <c r="A20" s="9" t="s">
        <v>98</v>
      </c>
      <c r="B20" s="26">
        <v>692</v>
      </c>
      <c r="C20" s="26">
        <v>375</v>
      </c>
      <c r="D20" s="26">
        <v>1309</v>
      </c>
      <c r="E20" s="26">
        <v>647</v>
      </c>
      <c r="F20" s="26">
        <f t="shared" si="0"/>
        <v>-617</v>
      </c>
      <c r="G20" s="26">
        <f t="shared" si="1"/>
        <v>-272</v>
      </c>
      <c r="H20" s="26"/>
      <c r="I20" s="26"/>
      <c r="J20" s="26"/>
      <c r="K20" s="26"/>
      <c r="L20" s="26"/>
      <c r="M20" s="26"/>
    </row>
    <row r="21" spans="1:13" ht="9.75" customHeight="1">
      <c r="A21" s="9" t="s">
        <v>101</v>
      </c>
      <c r="B21" s="26">
        <v>97</v>
      </c>
      <c r="C21" s="26">
        <v>52</v>
      </c>
      <c r="D21" s="26">
        <v>119</v>
      </c>
      <c r="E21" s="26">
        <v>59</v>
      </c>
      <c r="F21" s="26">
        <f t="shared" si="0"/>
        <v>-22</v>
      </c>
      <c r="G21" s="26">
        <f t="shared" si="1"/>
        <v>-7</v>
      </c>
      <c r="H21" s="26"/>
      <c r="I21" s="26"/>
      <c r="J21" s="26"/>
      <c r="K21" s="26"/>
      <c r="L21" s="26"/>
      <c r="M21" s="26"/>
    </row>
    <row r="22" spans="1:13" ht="9.75" customHeight="1">
      <c r="A22" s="9" t="s">
        <v>105</v>
      </c>
      <c r="B22" s="26">
        <v>3926</v>
      </c>
      <c r="C22" s="26">
        <v>1872</v>
      </c>
      <c r="D22" s="26">
        <v>4584</v>
      </c>
      <c r="E22" s="26">
        <v>2262</v>
      </c>
      <c r="F22" s="26">
        <f t="shared" si="0"/>
        <v>-658</v>
      </c>
      <c r="G22" s="26">
        <f t="shared" si="1"/>
        <v>-390</v>
      </c>
      <c r="H22" s="26"/>
      <c r="I22" s="26"/>
      <c r="J22" s="26"/>
      <c r="K22" s="26"/>
      <c r="L22" s="26"/>
      <c r="M22" s="26"/>
    </row>
    <row r="23" spans="1:13" ht="9.75" customHeight="1">
      <c r="A23" s="9" t="s">
        <v>106</v>
      </c>
      <c r="B23" s="26">
        <v>2859</v>
      </c>
      <c r="C23" s="26">
        <v>1360</v>
      </c>
      <c r="D23" s="26">
        <v>2517</v>
      </c>
      <c r="E23" s="26">
        <v>1169</v>
      </c>
      <c r="F23" s="26">
        <f t="shared" si="0"/>
        <v>342</v>
      </c>
      <c r="G23" s="26">
        <f t="shared" si="1"/>
        <v>191</v>
      </c>
      <c r="H23" s="26"/>
      <c r="I23" s="26"/>
      <c r="J23" s="26"/>
      <c r="K23" s="26"/>
      <c r="L23" s="26"/>
      <c r="M23" s="26"/>
    </row>
    <row r="24" spans="1:13" ht="9.75" customHeight="1">
      <c r="A24" s="9" t="s">
        <v>156</v>
      </c>
      <c r="B24" s="26">
        <v>316</v>
      </c>
      <c r="C24" s="26">
        <v>178</v>
      </c>
      <c r="D24" s="26">
        <v>530</v>
      </c>
      <c r="E24" s="26">
        <v>263</v>
      </c>
      <c r="F24" s="26">
        <f t="shared" si="0"/>
        <v>-214</v>
      </c>
      <c r="G24" s="26">
        <f t="shared" si="1"/>
        <v>-85</v>
      </c>
      <c r="H24" s="26"/>
      <c r="I24" s="26"/>
      <c r="J24" s="26"/>
      <c r="K24" s="26"/>
      <c r="L24" s="26"/>
      <c r="M24" s="26"/>
    </row>
    <row r="25" spans="1:7" ht="4.5" customHeight="1">
      <c r="A25" s="9"/>
      <c r="B25" s="26"/>
      <c r="C25" s="26"/>
      <c r="D25" s="26"/>
      <c r="E25" s="26"/>
      <c r="F25" s="26"/>
      <c r="G25" s="26"/>
    </row>
    <row r="26" spans="1:7" ht="9.75" customHeight="1">
      <c r="A26" s="16" t="s">
        <v>107</v>
      </c>
      <c r="B26" s="71">
        <f>SUM(B10:B25)</f>
        <v>26891</v>
      </c>
      <c r="C26" s="71">
        <f>SUM(C10:C25)</f>
        <v>13696</v>
      </c>
      <c r="D26" s="71">
        <f>SUM(D10:D25)</f>
        <v>37735</v>
      </c>
      <c r="E26" s="71">
        <f>SUM(E10:E25)</f>
        <v>18193</v>
      </c>
      <c r="F26" s="71">
        <f t="shared" si="0"/>
        <v>-10844</v>
      </c>
      <c r="G26" s="71">
        <f t="shared" si="1"/>
        <v>-4497</v>
      </c>
    </row>
    <row r="27" spans="1:13" ht="4.5" customHeight="1">
      <c r="A27" s="9"/>
      <c r="B27" s="26"/>
      <c r="C27" s="26"/>
      <c r="D27" s="26"/>
      <c r="E27" s="26"/>
      <c r="F27" s="26">
        <f t="shared" si="0"/>
        <v>0</v>
      </c>
      <c r="G27" s="26">
        <f t="shared" si="1"/>
        <v>0</v>
      </c>
      <c r="H27" s="26"/>
      <c r="I27" s="26"/>
      <c r="J27" s="26"/>
      <c r="K27" s="26"/>
      <c r="L27" s="70"/>
      <c r="M27" s="26"/>
    </row>
    <row r="28" spans="1:13" ht="12.75">
      <c r="A28" s="9" t="s">
        <v>157</v>
      </c>
      <c r="B28" s="26">
        <v>6680</v>
      </c>
      <c r="C28" s="26">
        <v>3942</v>
      </c>
      <c r="D28" s="26">
        <v>5317</v>
      </c>
      <c r="E28" s="26">
        <v>3492</v>
      </c>
      <c r="F28" s="26">
        <f t="shared" si="0"/>
        <v>1363</v>
      </c>
      <c r="G28" s="26">
        <f t="shared" si="1"/>
        <v>450</v>
      </c>
      <c r="H28" s="26"/>
      <c r="I28" s="26"/>
      <c r="J28" s="26"/>
      <c r="K28" s="26"/>
      <c r="L28" s="70"/>
      <c r="M28" s="26"/>
    </row>
    <row r="29" spans="1:7" ht="4.5" customHeight="1">
      <c r="A29" s="9"/>
      <c r="B29" s="26"/>
      <c r="C29" s="26"/>
      <c r="D29" s="26"/>
      <c r="E29" s="26"/>
      <c r="F29" s="26">
        <f t="shared" si="0"/>
        <v>0</v>
      </c>
      <c r="G29" s="26"/>
    </row>
    <row r="30" spans="1:7" ht="9.75" customHeight="1">
      <c r="A30" s="16" t="s">
        <v>67</v>
      </c>
      <c r="B30" s="71">
        <f>SUM(B26:B28)</f>
        <v>33571</v>
      </c>
      <c r="C30" s="71">
        <f>SUM(C26:C28)</f>
        <v>17638</v>
      </c>
      <c r="D30" s="71">
        <f>SUM(D26:D28)</f>
        <v>43052</v>
      </c>
      <c r="E30" s="71">
        <f>SUM(E26:E28)</f>
        <v>21685</v>
      </c>
      <c r="F30" s="71">
        <f t="shared" si="0"/>
        <v>-9481</v>
      </c>
      <c r="G30" s="71">
        <f t="shared" si="1"/>
        <v>-4047</v>
      </c>
    </row>
    <row r="31" spans="1:7" ht="4.5" customHeight="1">
      <c r="A31" s="2"/>
      <c r="B31" s="3"/>
      <c r="C31" s="3"/>
      <c r="D31" s="3"/>
      <c r="E31" s="3"/>
      <c r="F31" s="3"/>
      <c r="G31" s="3"/>
    </row>
    <row r="32" spans="1:7" ht="12.75">
      <c r="A32" s="38" t="s">
        <v>108</v>
      </c>
      <c r="B32" s="10"/>
      <c r="C32" s="10"/>
      <c r="D32" s="10"/>
      <c r="E32" s="10"/>
      <c r="F32" s="10"/>
      <c r="G32" s="10"/>
    </row>
    <row r="33" spans="1:7" ht="5.25" customHeight="1">
      <c r="A33" s="2"/>
      <c r="B33" s="3"/>
      <c r="C33" s="3"/>
      <c r="D33" s="3"/>
      <c r="E33" s="3"/>
      <c r="F33" s="3"/>
      <c r="G33" s="3"/>
    </row>
    <row r="34" spans="1:13" ht="9.75" customHeight="1">
      <c r="A34" s="9" t="s">
        <v>99</v>
      </c>
      <c r="B34" s="26">
        <v>2163</v>
      </c>
      <c r="C34" s="26">
        <v>1137</v>
      </c>
      <c r="D34" s="26">
        <v>4435</v>
      </c>
      <c r="E34" s="26">
        <v>2165</v>
      </c>
      <c r="F34" s="70">
        <f>B34-D34</f>
        <v>-2272</v>
      </c>
      <c r="G34" s="70">
        <f>C34-E34</f>
        <v>-1028</v>
      </c>
      <c r="H34" s="70"/>
      <c r="I34" s="70"/>
      <c r="J34" s="70"/>
      <c r="K34" s="70"/>
      <c r="L34" s="70"/>
      <c r="M34" s="70"/>
    </row>
    <row r="35" spans="1:13" ht="9.75" customHeight="1">
      <c r="A35" s="9" t="s">
        <v>100</v>
      </c>
      <c r="B35" s="26">
        <v>3841</v>
      </c>
      <c r="C35" s="26">
        <v>1990</v>
      </c>
      <c r="D35" s="26">
        <v>7495</v>
      </c>
      <c r="E35" s="26">
        <v>3586</v>
      </c>
      <c r="F35" s="70">
        <f aca="true" t="shared" si="2" ref="F35:F54">B35-D35</f>
        <v>-3654</v>
      </c>
      <c r="G35" s="70">
        <f aca="true" t="shared" si="3" ref="G35:G54">C35-E35</f>
        <v>-1596</v>
      </c>
      <c r="H35" s="70"/>
      <c r="I35" s="70"/>
      <c r="J35" s="70"/>
      <c r="K35" s="70"/>
      <c r="L35" s="70"/>
      <c r="M35" s="70"/>
    </row>
    <row r="36" spans="1:13" ht="9.75" customHeight="1">
      <c r="A36" s="9" t="s">
        <v>102</v>
      </c>
      <c r="B36" s="26">
        <v>1017</v>
      </c>
      <c r="C36" s="26">
        <v>534</v>
      </c>
      <c r="D36" s="26">
        <v>1404</v>
      </c>
      <c r="E36" s="26">
        <v>699</v>
      </c>
      <c r="F36" s="70">
        <f t="shared" si="2"/>
        <v>-387</v>
      </c>
      <c r="G36" s="70">
        <f t="shared" si="3"/>
        <v>-165</v>
      </c>
      <c r="H36" s="70"/>
      <c r="I36" s="70"/>
      <c r="J36" s="70"/>
      <c r="K36" s="70"/>
      <c r="L36" s="70"/>
      <c r="M36" s="70"/>
    </row>
    <row r="37" spans="1:13" ht="9.75" customHeight="1">
      <c r="A37" s="9" t="s">
        <v>103</v>
      </c>
      <c r="B37" s="26">
        <v>931</v>
      </c>
      <c r="C37" s="26">
        <v>470</v>
      </c>
      <c r="D37" s="26">
        <v>792</v>
      </c>
      <c r="E37" s="26">
        <v>379</v>
      </c>
      <c r="F37" s="70">
        <f t="shared" si="2"/>
        <v>139</v>
      </c>
      <c r="G37" s="70">
        <f t="shared" si="3"/>
        <v>91</v>
      </c>
      <c r="H37" s="70"/>
      <c r="I37" s="70"/>
      <c r="J37" s="70"/>
      <c r="K37" s="70"/>
      <c r="L37" s="70"/>
      <c r="M37" s="70"/>
    </row>
    <row r="38" spans="1:13" ht="9.75" customHeight="1">
      <c r="A38" s="9" t="s">
        <v>95</v>
      </c>
      <c r="B38" s="26">
        <v>98</v>
      </c>
      <c r="C38" s="26">
        <v>51</v>
      </c>
      <c r="D38" s="26">
        <v>158</v>
      </c>
      <c r="E38" s="26">
        <v>83</v>
      </c>
      <c r="F38" s="70">
        <f t="shared" si="2"/>
        <v>-60</v>
      </c>
      <c r="G38" s="70">
        <f t="shared" si="3"/>
        <v>-32</v>
      </c>
      <c r="H38" s="70"/>
      <c r="I38" s="70"/>
      <c r="J38" s="70"/>
      <c r="K38" s="70"/>
      <c r="L38" s="70"/>
      <c r="M38" s="70"/>
    </row>
    <row r="39" spans="1:13" ht="9.75" customHeight="1">
      <c r="A39" s="9" t="s">
        <v>93</v>
      </c>
      <c r="B39" s="26">
        <v>179</v>
      </c>
      <c r="C39" s="26">
        <v>109</v>
      </c>
      <c r="D39" s="26">
        <v>374</v>
      </c>
      <c r="E39" s="26">
        <v>178</v>
      </c>
      <c r="F39" s="70">
        <f t="shared" si="2"/>
        <v>-195</v>
      </c>
      <c r="G39" s="70">
        <f t="shared" si="3"/>
        <v>-69</v>
      </c>
      <c r="H39" s="70"/>
      <c r="I39" s="70"/>
      <c r="J39" s="70"/>
      <c r="K39" s="70"/>
      <c r="L39" s="70"/>
      <c r="M39" s="70"/>
    </row>
    <row r="40" spans="1:13" ht="9.75" customHeight="1">
      <c r="A40" s="9" t="s">
        <v>97</v>
      </c>
      <c r="B40" s="26">
        <v>2758</v>
      </c>
      <c r="C40" s="26">
        <v>1379</v>
      </c>
      <c r="D40" s="26">
        <v>4843</v>
      </c>
      <c r="E40" s="26">
        <v>2150</v>
      </c>
      <c r="F40" s="70">
        <f t="shared" si="2"/>
        <v>-2085</v>
      </c>
      <c r="G40" s="70">
        <f t="shared" si="3"/>
        <v>-771</v>
      </c>
      <c r="H40" s="70"/>
      <c r="I40" s="70"/>
      <c r="J40" s="70"/>
      <c r="K40" s="70"/>
      <c r="L40" s="70"/>
      <c r="M40" s="70"/>
    </row>
    <row r="41" spans="1:13" ht="9.75" customHeight="1">
      <c r="A41" s="9" t="s">
        <v>104</v>
      </c>
      <c r="B41" s="26">
        <v>529</v>
      </c>
      <c r="C41" s="26">
        <v>286</v>
      </c>
      <c r="D41" s="26">
        <v>622</v>
      </c>
      <c r="E41" s="26">
        <v>310</v>
      </c>
      <c r="F41" s="70">
        <f t="shared" si="2"/>
        <v>-93</v>
      </c>
      <c r="G41" s="70">
        <f t="shared" si="3"/>
        <v>-24</v>
      </c>
      <c r="H41" s="70"/>
      <c r="I41" s="70"/>
      <c r="J41" s="70"/>
      <c r="K41" s="70"/>
      <c r="L41" s="70"/>
      <c r="M41" s="70"/>
    </row>
    <row r="42" spans="1:13" ht="9.75" customHeight="1">
      <c r="A42" s="9" t="s">
        <v>94</v>
      </c>
      <c r="B42" s="26">
        <v>3873</v>
      </c>
      <c r="C42" s="26">
        <v>1915</v>
      </c>
      <c r="D42" s="26">
        <v>2858</v>
      </c>
      <c r="E42" s="26">
        <v>1322</v>
      </c>
      <c r="F42" s="70">
        <f t="shared" si="2"/>
        <v>1015</v>
      </c>
      <c r="G42" s="70">
        <f t="shared" si="3"/>
        <v>593</v>
      </c>
      <c r="H42" s="70"/>
      <c r="I42" s="70"/>
      <c r="J42" s="70"/>
      <c r="K42" s="70"/>
      <c r="L42" s="70"/>
      <c r="M42" s="70"/>
    </row>
    <row r="43" spans="1:13" ht="9.75" customHeight="1">
      <c r="A43" s="9" t="s">
        <v>96</v>
      </c>
      <c r="B43" s="26">
        <v>2082</v>
      </c>
      <c r="C43" s="26">
        <v>1102</v>
      </c>
      <c r="D43" s="26">
        <v>3422</v>
      </c>
      <c r="E43" s="26">
        <v>1573</v>
      </c>
      <c r="F43" s="70">
        <f t="shared" si="2"/>
        <v>-1340</v>
      </c>
      <c r="G43" s="70">
        <f t="shared" si="3"/>
        <v>-471</v>
      </c>
      <c r="H43" s="70"/>
      <c r="I43" s="70"/>
      <c r="J43" s="70"/>
      <c r="K43" s="70"/>
      <c r="L43" s="70"/>
      <c r="M43" s="70"/>
    </row>
    <row r="44" spans="1:13" ht="9.75" customHeight="1">
      <c r="A44" s="9" t="s">
        <v>98</v>
      </c>
      <c r="B44" s="26">
        <v>644</v>
      </c>
      <c r="C44" s="26">
        <v>345</v>
      </c>
      <c r="D44" s="26">
        <v>1180</v>
      </c>
      <c r="E44" s="26">
        <v>582</v>
      </c>
      <c r="F44" s="70">
        <f t="shared" si="2"/>
        <v>-536</v>
      </c>
      <c r="G44" s="70">
        <f t="shared" si="3"/>
        <v>-237</v>
      </c>
      <c r="H44" s="70"/>
      <c r="I44" s="70"/>
      <c r="J44" s="70"/>
      <c r="K44" s="70"/>
      <c r="L44" s="70"/>
      <c r="M44" s="70"/>
    </row>
    <row r="45" spans="1:13" ht="9.75" customHeight="1">
      <c r="A45" s="9" t="s">
        <v>101</v>
      </c>
      <c r="B45" s="26">
        <v>86</v>
      </c>
      <c r="C45" s="26">
        <v>43</v>
      </c>
      <c r="D45" s="26">
        <v>109</v>
      </c>
      <c r="E45" s="26">
        <v>54</v>
      </c>
      <c r="F45" s="70">
        <f t="shared" si="2"/>
        <v>-23</v>
      </c>
      <c r="G45" s="70">
        <f t="shared" si="3"/>
        <v>-11</v>
      </c>
      <c r="H45" s="70"/>
      <c r="I45" s="70"/>
      <c r="J45" s="70"/>
      <c r="K45" s="70"/>
      <c r="L45" s="70"/>
      <c r="M45" s="70"/>
    </row>
    <row r="46" spans="1:13" ht="9.75" customHeight="1">
      <c r="A46" s="9" t="s">
        <v>105</v>
      </c>
      <c r="B46" s="26">
        <v>3697</v>
      </c>
      <c r="C46" s="26">
        <v>1724</v>
      </c>
      <c r="D46" s="26">
        <v>4359</v>
      </c>
      <c r="E46" s="26">
        <v>2125</v>
      </c>
      <c r="F46" s="70">
        <f t="shared" si="2"/>
        <v>-662</v>
      </c>
      <c r="G46" s="70">
        <f t="shared" si="3"/>
        <v>-401</v>
      </c>
      <c r="H46" s="70"/>
      <c r="I46" s="70"/>
      <c r="J46" s="70"/>
      <c r="K46" s="70"/>
      <c r="L46" s="70"/>
      <c r="M46" s="70"/>
    </row>
    <row r="47" spans="1:13" ht="9.75" customHeight="1">
      <c r="A47" s="9" t="s">
        <v>106</v>
      </c>
      <c r="B47" s="26">
        <v>2755</v>
      </c>
      <c r="C47" s="26">
        <v>1299</v>
      </c>
      <c r="D47" s="26">
        <v>2411</v>
      </c>
      <c r="E47" s="26">
        <v>1089</v>
      </c>
      <c r="F47" s="70">
        <f t="shared" si="2"/>
        <v>344</v>
      </c>
      <c r="G47" s="70">
        <f t="shared" si="3"/>
        <v>210</v>
      </c>
      <c r="H47" s="70"/>
      <c r="I47" s="70"/>
      <c r="J47" s="70"/>
      <c r="K47" s="70"/>
      <c r="L47" s="70"/>
      <c r="M47" s="70"/>
    </row>
    <row r="48" spans="1:13" ht="9.75" customHeight="1">
      <c r="A48" s="9" t="s">
        <v>156</v>
      </c>
      <c r="B48" s="26">
        <v>306</v>
      </c>
      <c r="C48" s="26">
        <v>172</v>
      </c>
      <c r="D48" s="26">
        <v>502</v>
      </c>
      <c r="E48" s="26">
        <v>247</v>
      </c>
      <c r="F48" s="70">
        <f t="shared" si="2"/>
        <v>-196</v>
      </c>
      <c r="G48" s="70">
        <f t="shared" si="3"/>
        <v>-75</v>
      </c>
      <c r="H48" s="70"/>
      <c r="I48" s="70"/>
      <c r="J48" s="70"/>
      <c r="K48" s="70"/>
      <c r="L48" s="70"/>
      <c r="M48" s="70"/>
    </row>
    <row r="49" spans="1:7" ht="4.5" customHeight="1">
      <c r="A49" s="9"/>
      <c r="B49" s="70"/>
      <c r="C49" s="70"/>
      <c r="D49" s="70"/>
      <c r="E49" s="70"/>
      <c r="F49" s="70"/>
      <c r="G49" s="70"/>
    </row>
    <row r="50" spans="1:7" ht="9.75" customHeight="1">
      <c r="A50" s="16" t="s">
        <v>107</v>
      </c>
      <c r="B50" s="71">
        <f>SUM(B34:B49)</f>
        <v>24959</v>
      </c>
      <c r="C50" s="71">
        <f>SUM(C34:C49)</f>
        <v>12556</v>
      </c>
      <c r="D50" s="71">
        <f>SUM(D34:D49)</f>
        <v>34964</v>
      </c>
      <c r="E50" s="71">
        <f>SUM(E34:E49)</f>
        <v>16542</v>
      </c>
      <c r="F50" s="71">
        <f t="shared" si="2"/>
        <v>-10005</v>
      </c>
      <c r="G50" s="71">
        <f t="shared" si="3"/>
        <v>-3986</v>
      </c>
    </row>
    <row r="51" spans="1:13" ht="4.5" customHeight="1">
      <c r="A51" s="9"/>
      <c r="B51" s="70"/>
      <c r="C51" s="70"/>
      <c r="D51" s="70"/>
      <c r="E51" s="70"/>
      <c r="F51" s="70">
        <f t="shared" si="2"/>
        <v>0</v>
      </c>
      <c r="G51" s="70">
        <f t="shared" si="3"/>
        <v>0</v>
      </c>
      <c r="H51" s="70"/>
      <c r="I51" s="70"/>
      <c r="J51" s="70"/>
      <c r="K51" s="70"/>
      <c r="L51" s="70"/>
      <c r="M51" s="70"/>
    </row>
    <row r="52" spans="1:13" ht="12.75">
      <c r="A52" s="9" t="s">
        <v>157</v>
      </c>
      <c r="B52" s="26">
        <v>922</v>
      </c>
      <c r="C52" s="26">
        <v>530</v>
      </c>
      <c r="D52" s="26">
        <v>1334</v>
      </c>
      <c r="E52" s="26">
        <v>729</v>
      </c>
      <c r="F52" s="70">
        <f t="shared" si="2"/>
        <v>-412</v>
      </c>
      <c r="G52" s="70">
        <f t="shared" si="3"/>
        <v>-199</v>
      </c>
      <c r="H52" s="70"/>
      <c r="I52" s="70"/>
      <c r="J52" s="70"/>
      <c r="K52" s="70"/>
      <c r="L52" s="70"/>
      <c r="M52" s="70"/>
    </row>
    <row r="53" spans="1:7" ht="4.5" customHeight="1">
      <c r="A53" s="9"/>
      <c r="B53" s="70"/>
      <c r="C53" s="70"/>
      <c r="D53" s="70"/>
      <c r="E53" s="70"/>
      <c r="F53" s="70"/>
      <c r="G53" s="70"/>
    </row>
    <row r="54" spans="1:7" ht="9.75" customHeight="1">
      <c r="A54" s="16" t="s">
        <v>67</v>
      </c>
      <c r="B54" s="71">
        <f>SUM(B50:B52)</f>
        <v>25881</v>
      </c>
      <c r="C54" s="71">
        <f>SUM(C50:C52)</f>
        <v>13086</v>
      </c>
      <c r="D54" s="71">
        <f>SUM(D50:D52)</f>
        <v>36298</v>
      </c>
      <c r="E54" s="71">
        <f>SUM(E50:E52)</f>
        <v>17271</v>
      </c>
      <c r="F54" s="71">
        <f t="shared" si="2"/>
        <v>-10417</v>
      </c>
      <c r="G54" s="71">
        <f t="shared" si="3"/>
        <v>-4185</v>
      </c>
    </row>
    <row r="55" spans="1:7" ht="4.5" customHeight="1">
      <c r="A55" s="3"/>
      <c r="B55" s="3"/>
      <c r="C55" s="3"/>
      <c r="D55" s="3"/>
      <c r="E55" s="3"/>
      <c r="F55" s="3"/>
      <c r="G55" s="3"/>
    </row>
    <row r="56" spans="1:7" ht="12.75">
      <c r="A56" s="38" t="s">
        <v>109</v>
      </c>
      <c r="B56" s="14"/>
      <c r="C56" s="14"/>
      <c r="D56" s="14"/>
      <c r="E56" s="14"/>
      <c r="F56" s="14"/>
      <c r="G56" s="14"/>
    </row>
    <row r="57" ht="4.5" customHeight="1">
      <c r="A57" s="2"/>
    </row>
    <row r="58" spans="1:7" ht="9.75" customHeight="1">
      <c r="A58" s="9" t="s">
        <v>99</v>
      </c>
      <c r="B58" s="70">
        <f aca="true" t="shared" si="4" ref="B58:E72">B10-B34</f>
        <v>159</v>
      </c>
      <c r="C58" s="70">
        <f t="shared" si="4"/>
        <v>87</v>
      </c>
      <c r="D58" s="70">
        <f t="shared" si="4"/>
        <v>344</v>
      </c>
      <c r="E58" s="70">
        <f t="shared" si="4"/>
        <v>189</v>
      </c>
      <c r="F58" s="70">
        <f>SUM(B58-D58)</f>
        <v>-185</v>
      </c>
      <c r="G58" s="70">
        <f>SUM(C58-E58)</f>
        <v>-102</v>
      </c>
    </row>
    <row r="59" spans="1:7" ht="9.75" customHeight="1">
      <c r="A59" s="9" t="s">
        <v>100</v>
      </c>
      <c r="B59" s="70">
        <f t="shared" si="4"/>
        <v>195</v>
      </c>
      <c r="C59" s="70">
        <f t="shared" si="4"/>
        <v>126</v>
      </c>
      <c r="D59" s="70">
        <f t="shared" si="4"/>
        <v>529</v>
      </c>
      <c r="E59" s="70">
        <f t="shared" si="4"/>
        <v>312</v>
      </c>
      <c r="F59" s="70">
        <f aca="true" t="shared" si="5" ref="F59:F78">SUM(B59-D59)</f>
        <v>-334</v>
      </c>
      <c r="G59" s="70">
        <f aca="true" t="shared" si="6" ref="G59:G78">SUM(C59-E59)</f>
        <v>-186</v>
      </c>
    </row>
    <row r="60" spans="1:7" ht="9.75" customHeight="1">
      <c r="A60" s="9" t="s">
        <v>102</v>
      </c>
      <c r="B60" s="70">
        <f t="shared" si="4"/>
        <v>144</v>
      </c>
      <c r="C60" s="70">
        <f t="shared" si="4"/>
        <v>95</v>
      </c>
      <c r="D60" s="70">
        <f t="shared" si="4"/>
        <v>178</v>
      </c>
      <c r="E60" s="70">
        <f t="shared" si="4"/>
        <v>91</v>
      </c>
      <c r="F60" s="70">
        <f t="shared" si="5"/>
        <v>-34</v>
      </c>
      <c r="G60" s="70">
        <f t="shared" si="6"/>
        <v>4</v>
      </c>
    </row>
    <row r="61" spans="1:7" ht="9.75" customHeight="1">
      <c r="A61" s="9" t="s">
        <v>103</v>
      </c>
      <c r="B61" s="70">
        <f t="shared" si="4"/>
        <v>30</v>
      </c>
      <c r="C61" s="70">
        <f t="shared" si="4"/>
        <v>18</v>
      </c>
      <c r="D61" s="70">
        <f t="shared" si="4"/>
        <v>19</v>
      </c>
      <c r="E61" s="70">
        <f t="shared" si="4"/>
        <v>13</v>
      </c>
      <c r="F61" s="70">
        <f t="shared" si="5"/>
        <v>11</v>
      </c>
      <c r="G61" s="70">
        <f t="shared" si="6"/>
        <v>5</v>
      </c>
    </row>
    <row r="62" spans="1:7" ht="9.75" customHeight="1">
      <c r="A62" s="9" t="s">
        <v>95</v>
      </c>
      <c r="B62" s="70">
        <f t="shared" si="4"/>
        <v>16</v>
      </c>
      <c r="C62" s="70">
        <f t="shared" si="4"/>
        <v>11</v>
      </c>
      <c r="D62" s="70">
        <f t="shared" si="4"/>
        <v>15</v>
      </c>
      <c r="E62" s="70">
        <f t="shared" si="4"/>
        <v>5</v>
      </c>
      <c r="F62" s="70">
        <f t="shared" si="5"/>
        <v>1</v>
      </c>
      <c r="G62" s="70">
        <f t="shared" si="6"/>
        <v>6</v>
      </c>
    </row>
    <row r="63" spans="1:7" ht="9.75" customHeight="1">
      <c r="A63" s="9" t="s">
        <v>93</v>
      </c>
      <c r="B63" s="70">
        <f t="shared" si="4"/>
        <v>16</v>
      </c>
      <c r="C63" s="70">
        <f t="shared" si="4"/>
        <v>6</v>
      </c>
      <c r="D63" s="70">
        <f t="shared" si="4"/>
        <v>54</v>
      </c>
      <c r="E63" s="70">
        <f t="shared" si="4"/>
        <v>30</v>
      </c>
      <c r="F63" s="70">
        <f t="shared" si="5"/>
        <v>-38</v>
      </c>
      <c r="G63" s="70">
        <f t="shared" si="6"/>
        <v>-24</v>
      </c>
    </row>
    <row r="64" spans="1:7" ht="9.75" customHeight="1">
      <c r="A64" s="9" t="s">
        <v>97</v>
      </c>
      <c r="B64" s="70">
        <f t="shared" si="4"/>
        <v>200</v>
      </c>
      <c r="C64" s="70">
        <f t="shared" si="4"/>
        <v>108</v>
      </c>
      <c r="D64" s="70">
        <f t="shared" si="4"/>
        <v>379</v>
      </c>
      <c r="E64" s="70">
        <f t="shared" si="4"/>
        <v>235</v>
      </c>
      <c r="F64" s="70">
        <f t="shared" si="5"/>
        <v>-179</v>
      </c>
      <c r="G64" s="70">
        <f t="shared" si="6"/>
        <v>-127</v>
      </c>
    </row>
    <row r="65" spans="1:7" ht="9.75" customHeight="1">
      <c r="A65" s="9" t="s">
        <v>104</v>
      </c>
      <c r="B65" s="70">
        <f t="shared" si="4"/>
        <v>17</v>
      </c>
      <c r="C65" s="70">
        <f t="shared" si="4"/>
        <v>10</v>
      </c>
      <c r="D65" s="70">
        <f t="shared" si="4"/>
        <v>29</v>
      </c>
      <c r="E65" s="70">
        <f t="shared" si="4"/>
        <v>20</v>
      </c>
      <c r="F65" s="70">
        <f t="shared" si="5"/>
        <v>-12</v>
      </c>
      <c r="G65" s="70">
        <f t="shared" si="6"/>
        <v>-10</v>
      </c>
    </row>
    <row r="66" spans="1:7" ht="9.75" customHeight="1">
      <c r="A66" s="9" t="s">
        <v>94</v>
      </c>
      <c r="B66" s="70">
        <f t="shared" si="4"/>
        <v>536</v>
      </c>
      <c r="C66" s="70">
        <f t="shared" si="4"/>
        <v>289</v>
      </c>
      <c r="D66" s="70">
        <f t="shared" si="4"/>
        <v>216</v>
      </c>
      <c r="E66" s="70">
        <f t="shared" si="4"/>
        <v>134</v>
      </c>
      <c r="F66" s="70">
        <f t="shared" si="5"/>
        <v>320</v>
      </c>
      <c r="G66" s="70">
        <f t="shared" si="6"/>
        <v>155</v>
      </c>
    </row>
    <row r="67" spans="1:7" ht="9.75" customHeight="1">
      <c r="A67" s="9" t="s">
        <v>96</v>
      </c>
      <c r="B67" s="70">
        <f t="shared" si="4"/>
        <v>217</v>
      </c>
      <c r="C67" s="70">
        <f t="shared" si="4"/>
        <v>136</v>
      </c>
      <c r="D67" s="70">
        <f t="shared" si="4"/>
        <v>510</v>
      </c>
      <c r="E67" s="70">
        <f t="shared" si="4"/>
        <v>319</v>
      </c>
      <c r="F67" s="70">
        <f t="shared" si="5"/>
        <v>-293</v>
      </c>
      <c r="G67" s="70">
        <f t="shared" si="6"/>
        <v>-183</v>
      </c>
    </row>
    <row r="68" spans="1:7" ht="9.75" customHeight="1">
      <c r="A68" s="9" t="s">
        <v>98</v>
      </c>
      <c r="B68" s="70">
        <f t="shared" si="4"/>
        <v>48</v>
      </c>
      <c r="C68" s="70">
        <f t="shared" si="4"/>
        <v>30</v>
      </c>
      <c r="D68" s="70">
        <f t="shared" si="4"/>
        <v>129</v>
      </c>
      <c r="E68" s="70">
        <f t="shared" si="4"/>
        <v>65</v>
      </c>
      <c r="F68" s="70">
        <f t="shared" si="5"/>
        <v>-81</v>
      </c>
      <c r="G68" s="70">
        <f t="shared" si="6"/>
        <v>-35</v>
      </c>
    </row>
    <row r="69" spans="1:7" ht="9.75" customHeight="1">
      <c r="A69" s="9" t="s">
        <v>101</v>
      </c>
      <c r="B69" s="70">
        <f t="shared" si="4"/>
        <v>11</v>
      </c>
      <c r="C69" s="70">
        <f t="shared" si="4"/>
        <v>9</v>
      </c>
      <c r="D69" s="70">
        <f t="shared" si="4"/>
        <v>10</v>
      </c>
      <c r="E69" s="70">
        <f t="shared" si="4"/>
        <v>5</v>
      </c>
      <c r="F69" s="70">
        <f t="shared" si="5"/>
        <v>1</v>
      </c>
      <c r="G69" s="70">
        <f t="shared" si="6"/>
        <v>4</v>
      </c>
    </row>
    <row r="70" spans="1:7" ht="9.75" customHeight="1">
      <c r="A70" s="9" t="s">
        <v>105</v>
      </c>
      <c r="B70" s="70">
        <f t="shared" si="4"/>
        <v>229</v>
      </c>
      <c r="C70" s="70">
        <f t="shared" si="4"/>
        <v>148</v>
      </c>
      <c r="D70" s="70">
        <f t="shared" si="4"/>
        <v>225</v>
      </c>
      <c r="E70" s="70">
        <f t="shared" si="4"/>
        <v>137</v>
      </c>
      <c r="F70" s="70">
        <f t="shared" si="5"/>
        <v>4</v>
      </c>
      <c r="G70" s="70">
        <f t="shared" si="6"/>
        <v>11</v>
      </c>
    </row>
    <row r="71" spans="1:7" ht="9.75" customHeight="1">
      <c r="A71" s="9" t="s">
        <v>106</v>
      </c>
      <c r="B71" s="70">
        <f t="shared" si="4"/>
        <v>104</v>
      </c>
      <c r="C71" s="70">
        <f t="shared" si="4"/>
        <v>61</v>
      </c>
      <c r="D71" s="70">
        <f t="shared" si="4"/>
        <v>106</v>
      </c>
      <c r="E71" s="70">
        <f t="shared" si="4"/>
        <v>80</v>
      </c>
      <c r="F71" s="70">
        <f t="shared" si="5"/>
        <v>-2</v>
      </c>
      <c r="G71" s="70">
        <f t="shared" si="6"/>
        <v>-19</v>
      </c>
    </row>
    <row r="72" spans="1:7" ht="9.75" customHeight="1">
      <c r="A72" s="9" t="s">
        <v>156</v>
      </c>
      <c r="B72" s="70">
        <f t="shared" si="4"/>
        <v>10</v>
      </c>
      <c r="C72" s="70">
        <f t="shared" si="4"/>
        <v>6</v>
      </c>
      <c r="D72" s="70">
        <f t="shared" si="4"/>
        <v>28</v>
      </c>
      <c r="E72" s="70">
        <f t="shared" si="4"/>
        <v>16</v>
      </c>
      <c r="F72" s="70">
        <f t="shared" si="5"/>
        <v>-18</v>
      </c>
      <c r="G72" s="70">
        <f t="shared" si="6"/>
        <v>-10</v>
      </c>
    </row>
    <row r="73" spans="1:7" ht="4.5" customHeight="1">
      <c r="A73" s="9"/>
      <c r="B73" s="70"/>
      <c r="C73" s="70"/>
      <c r="D73" s="70"/>
      <c r="E73" s="70"/>
      <c r="F73" s="70"/>
      <c r="G73" s="70"/>
    </row>
    <row r="74" spans="1:7" ht="9.75" customHeight="1">
      <c r="A74" s="16" t="s">
        <v>107</v>
      </c>
      <c r="B74" s="71">
        <f aca="true" t="shared" si="7" ref="B74:E75">B26-B50</f>
        <v>1932</v>
      </c>
      <c r="C74" s="71">
        <f t="shared" si="7"/>
        <v>1140</v>
      </c>
      <c r="D74" s="71">
        <f t="shared" si="7"/>
        <v>2771</v>
      </c>
      <c r="E74" s="71">
        <f t="shared" si="7"/>
        <v>1651</v>
      </c>
      <c r="F74" s="71">
        <f t="shared" si="5"/>
        <v>-839</v>
      </c>
      <c r="G74" s="71">
        <f t="shared" si="6"/>
        <v>-511</v>
      </c>
    </row>
    <row r="75" spans="1:7" ht="4.5" customHeight="1">
      <c r="A75" s="9"/>
      <c r="B75" s="70">
        <f t="shared" si="7"/>
        <v>0</v>
      </c>
      <c r="C75" s="70">
        <f t="shared" si="7"/>
        <v>0</v>
      </c>
      <c r="D75" s="70">
        <f t="shared" si="7"/>
        <v>0</v>
      </c>
      <c r="E75" s="70">
        <f t="shared" si="7"/>
        <v>0</v>
      </c>
      <c r="F75" s="70">
        <f t="shared" si="5"/>
        <v>0</v>
      </c>
      <c r="G75" s="70">
        <f t="shared" si="6"/>
        <v>0</v>
      </c>
    </row>
    <row r="76" spans="1:7" ht="12.75">
      <c r="A76" s="9" t="s">
        <v>157</v>
      </c>
      <c r="B76" s="70">
        <f>B28-B52</f>
        <v>5758</v>
      </c>
      <c r="C76" s="70">
        <f>C28-C52</f>
        <v>3412</v>
      </c>
      <c r="D76" s="70">
        <f>D28-D52</f>
        <v>3983</v>
      </c>
      <c r="E76" s="70">
        <f>E28-E52</f>
        <v>2763</v>
      </c>
      <c r="F76" s="70">
        <f t="shared" si="5"/>
        <v>1775</v>
      </c>
      <c r="G76" s="70">
        <f t="shared" si="6"/>
        <v>649</v>
      </c>
    </row>
    <row r="77" spans="1:7" ht="4.5" customHeight="1">
      <c r="A77" s="9"/>
      <c r="B77" s="71"/>
      <c r="C77" s="71"/>
      <c r="D77" s="71"/>
      <c r="E77" s="71"/>
      <c r="F77" s="71"/>
      <c r="G77" s="71"/>
    </row>
    <row r="78" spans="1:7" ht="9.75" customHeight="1">
      <c r="A78" s="16" t="s">
        <v>67</v>
      </c>
      <c r="B78" s="71">
        <f>B30-B54</f>
        <v>7690</v>
      </c>
      <c r="C78" s="71">
        <f>C30-C54</f>
        <v>4552</v>
      </c>
      <c r="D78" s="71">
        <f>D30-D54</f>
        <v>6754</v>
      </c>
      <c r="E78" s="71">
        <f>E30-E54</f>
        <v>4414</v>
      </c>
      <c r="F78" s="71">
        <f t="shared" si="5"/>
        <v>936</v>
      </c>
      <c r="G78" s="71">
        <f t="shared" si="6"/>
        <v>138</v>
      </c>
    </row>
    <row r="79" ht="13.5" customHeight="1"/>
    <row r="80" ht="9.75" customHeight="1">
      <c r="A80" s="2" t="s">
        <v>160</v>
      </c>
    </row>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sheetData>
  <mergeCells count="6">
    <mergeCell ref="F5:F6"/>
    <mergeCell ref="A3:A6"/>
    <mergeCell ref="B3:C4"/>
    <mergeCell ref="D3:E4"/>
    <mergeCell ref="B5:B6"/>
    <mergeCell ref="D5:D6"/>
  </mergeCells>
  <printOptions horizontalCentered="1"/>
  <pageMargins left="0.7874015748031497" right="0.7874015748031497" top="0.7874015748031497" bottom="0.1968503937007874" header="0.5118110236220472" footer="0.5118110236220472"/>
  <pageSetup horizontalDpi="600" verticalDpi="600" orientation="portrait" paperSize="9" r:id="rId2"/>
  <headerFooter alignWithMargins="0">
    <oddHeader>&amp;C&amp;8- 12 -</oddHeader>
  </headerFooter>
  <drawing r:id="rId1"/>
</worksheet>
</file>

<file path=xl/worksheets/sheet11.xml><?xml version="1.0" encoding="utf-8"?>
<worksheet xmlns="http://schemas.openxmlformats.org/spreadsheetml/2006/main" xmlns:r="http://schemas.openxmlformats.org/officeDocument/2006/relationships">
  <dimension ref="A1:G234"/>
  <sheetViews>
    <sheetView workbookViewId="0" topLeftCell="A1">
      <selection activeCell="A236" sqref="A236:IV21599"/>
    </sheetView>
  </sheetViews>
  <sheetFormatPr defaultColWidth="11.421875" defaultRowHeight="12.75"/>
  <cols>
    <col min="1" max="1" width="21.8515625" style="0" customWidth="1"/>
    <col min="2" max="2" width="10.7109375" style="0" customWidth="1"/>
    <col min="3" max="3" width="10.00390625" style="0" customWidth="1"/>
    <col min="4" max="4" width="10.57421875" style="0" customWidth="1"/>
    <col min="5" max="7" width="10.8515625" style="0" customWidth="1"/>
  </cols>
  <sheetData>
    <row r="1" spans="1:7" ht="12.75">
      <c r="A1" s="1" t="s">
        <v>349</v>
      </c>
      <c r="B1" s="10"/>
      <c r="C1" s="10"/>
      <c r="D1" s="10"/>
      <c r="E1" s="10"/>
      <c r="F1" s="10"/>
      <c r="G1" s="10"/>
    </row>
    <row r="2" spans="1:7" ht="12.75">
      <c r="A2" s="3"/>
      <c r="B2" s="3"/>
      <c r="C2" s="3"/>
      <c r="D2" s="3"/>
      <c r="E2" s="3"/>
      <c r="F2" s="3"/>
      <c r="G2" s="3"/>
    </row>
    <row r="3" spans="1:7" ht="12.75">
      <c r="A3" s="294" t="s">
        <v>165</v>
      </c>
      <c r="B3" s="330" t="s">
        <v>2</v>
      </c>
      <c r="C3" s="331"/>
      <c r="D3" s="302" t="s">
        <v>3</v>
      </c>
      <c r="E3" s="331"/>
      <c r="F3" s="15" t="s">
        <v>90</v>
      </c>
      <c r="G3" s="15"/>
    </row>
    <row r="4" spans="1:7" ht="12.75">
      <c r="A4" s="280"/>
      <c r="B4" s="332"/>
      <c r="C4" s="301"/>
      <c r="D4" s="300"/>
      <c r="E4" s="301"/>
      <c r="F4" s="10" t="s">
        <v>91</v>
      </c>
      <c r="G4" s="10"/>
    </row>
    <row r="5" spans="1:7" ht="12.75">
      <c r="A5" s="280"/>
      <c r="B5" s="333" t="s">
        <v>20</v>
      </c>
      <c r="C5" s="42" t="s">
        <v>92</v>
      </c>
      <c r="D5" s="328" t="s">
        <v>20</v>
      </c>
      <c r="E5" s="43" t="s">
        <v>92</v>
      </c>
      <c r="F5" s="328" t="s">
        <v>20</v>
      </c>
      <c r="G5" s="44" t="s">
        <v>92</v>
      </c>
    </row>
    <row r="6" spans="1:7" ht="12.75">
      <c r="A6" s="282"/>
      <c r="B6" s="334"/>
      <c r="C6" s="45" t="s">
        <v>21</v>
      </c>
      <c r="D6" s="329"/>
      <c r="E6" s="17" t="s">
        <v>21</v>
      </c>
      <c r="F6" s="329"/>
      <c r="G6" s="46" t="s">
        <v>21</v>
      </c>
    </row>
    <row r="7" spans="1:7" ht="4.5" customHeight="1">
      <c r="A7" s="8"/>
      <c r="B7" s="2"/>
      <c r="C7" s="22"/>
      <c r="D7" s="2"/>
      <c r="E7" s="8"/>
      <c r="F7" s="2"/>
      <c r="G7" s="8"/>
    </row>
    <row r="8" spans="1:7" s="12" customFormat="1" ht="12" customHeight="1">
      <c r="A8" s="35" t="s">
        <v>67</v>
      </c>
      <c r="B8" s="35"/>
      <c r="C8" s="35"/>
      <c r="D8" s="35"/>
      <c r="E8" s="35"/>
      <c r="F8" s="35"/>
      <c r="G8" s="35"/>
    </row>
    <row r="9" spans="1:2" ht="4.5" customHeight="1">
      <c r="A9" s="2"/>
      <c r="B9" s="3"/>
    </row>
    <row r="10" spans="1:7" ht="11.25" customHeight="1">
      <c r="A10" s="9" t="s">
        <v>111</v>
      </c>
      <c r="B10" s="26">
        <v>30</v>
      </c>
      <c r="C10" s="26">
        <v>15</v>
      </c>
      <c r="D10" s="26">
        <v>30</v>
      </c>
      <c r="E10" s="26">
        <v>11</v>
      </c>
      <c r="F10" s="26" t="str">
        <f aca="true" t="shared" si="0" ref="F10:G24">IF(B10-D10=0,"-",B10-D10)</f>
        <v>-</v>
      </c>
      <c r="G10" s="26">
        <f t="shared" si="0"/>
        <v>4</v>
      </c>
    </row>
    <row r="11" spans="1:7" ht="11.25" customHeight="1">
      <c r="A11" s="9" t="s">
        <v>112</v>
      </c>
      <c r="B11" s="26">
        <v>19</v>
      </c>
      <c r="C11" s="26">
        <v>9</v>
      </c>
      <c r="D11" s="26">
        <v>20</v>
      </c>
      <c r="E11" s="26">
        <v>10</v>
      </c>
      <c r="F11" s="26">
        <f t="shared" si="0"/>
        <v>-1</v>
      </c>
      <c r="G11" s="26">
        <f t="shared" si="0"/>
        <v>-1</v>
      </c>
    </row>
    <row r="12" spans="1:7" ht="11.25" customHeight="1">
      <c r="A12" s="9" t="s">
        <v>113</v>
      </c>
      <c r="B12" s="26">
        <v>14</v>
      </c>
      <c r="C12" s="26">
        <v>3</v>
      </c>
      <c r="D12" s="26">
        <v>17</v>
      </c>
      <c r="E12" s="26">
        <v>7</v>
      </c>
      <c r="F12" s="26">
        <f t="shared" si="0"/>
        <v>-3</v>
      </c>
      <c r="G12" s="26">
        <f t="shared" si="0"/>
        <v>-4</v>
      </c>
    </row>
    <row r="13" spans="1:7" ht="11.25" customHeight="1">
      <c r="A13" s="9" t="s">
        <v>114</v>
      </c>
      <c r="B13" s="26">
        <v>123</v>
      </c>
      <c r="C13" s="26">
        <v>59</v>
      </c>
      <c r="D13" s="26">
        <v>110</v>
      </c>
      <c r="E13" s="26">
        <v>54</v>
      </c>
      <c r="F13" s="26">
        <f t="shared" si="0"/>
        <v>13</v>
      </c>
      <c r="G13" s="26">
        <f t="shared" si="0"/>
        <v>5</v>
      </c>
    </row>
    <row r="14" spans="1:7" ht="11.25" customHeight="1">
      <c r="A14" s="9" t="s">
        <v>115</v>
      </c>
      <c r="B14" s="26">
        <v>104</v>
      </c>
      <c r="C14" s="26">
        <v>67</v>
      </c>
      <c r="D14" s="26">
        <v>104</v>
      </c>
      <c r="E14" s="26">
        <v>80</v>
      </c>
      <c r="F14" s="26" t="str">
        <f t="shared" si="0"/>
        <v>-</v>
      </c>
      <c r="G14" s="26">
        <f t="shared" si="0"/>
        <v>-13</v>
      </c>
    </row>
    <row r="15" spans="1:7" ht="11.25" customHeight="1">
      <c r="A15" s="9" t="s">
        <v>116</v>
      </c>
      <c r="B15" s="26">
        <v>18</v>
      </c>
      <c r="C15" s="26">
        <v>7</v>
      </c>
      <c r="D15" s="26">
        <v>31</v>
      </c>
      <c r="E15" s="26">
        <v>13</v>
      </c>
      <c r="F15" s="26">
        <f t="shared" si="0"/>
        <v>-13</v>
      </c>
      <c r="G15" s="26">
        <f t="shared" si="0"/>
        <v>-6</v>
      </c>
    </row>
    <row r="16" spans="1:7" ht="11.25" customHeight="1">
      <c r="A16" s="9" t="s">
        <v>117</v>
      </c>
      <c r="B16" s="26">
        <v>244</v>
      </c>
      <c r="C16" s="26">
        <v>131</v>
      </c>
      <c r="D16" s="26">
        <v>180</v>
      </c>
      <c r="E16" s="26">
        <v>97</v>
      </c>
      <c r="F16" s="26">
        <f t="shared" si="0"/>
        <v>64</v>
      </c>
      <c r="G16" s="26">
        <f t="shared" si="0"/>
        <v>34</v>
      </c>
    </row>
    <row r="17" spans="1:7" ht="11.25" customHeight="1">
      <c r="A17" s="9" t="s">
        <v>118</v>
      </c>
      <c r="B17" s="26">
        <v>4</v>
      </c>
      <c r="C17" s="26">
        <v>3</v>
      </c>
      <c r="D17" s="26">
        <v>15</v>
      </c>
      <c r="E17" s="26">
        <v>8</v>
      </c>
      <c r="F17" s="26">
        <f t="shared" si="0"/>
        <v>-11</v>
      </c>
      <c r="G17" s="26">
        <f t="shared" si="0"/>
        <v>-5</v>
      </c>
    </row>
    <row r="18" spans="1:7" ht="11.25" customHeight="1">
      <c r="A18" s="9" t="s">
        <v>119</v>
      </c>
      <c r="B18" s="26">
        <v>58</v>
      </c>
      <c r="C18" s="26">
        <v>40</v>
      </c>
      <c r="D18" s="26">
        <v>74</v>
      </c>
      <c r="E18" s="26">
        <v>38</v>
      </c>
      <c r="F18" s="26">
        <f t="shared" si="0"/>
        <v>-16</v>
      </c>
      <c r="G18" s="26">
        <f t="shared" si="0"/>
        <v>2</v>
      </c>
    </row>
    <row r="19" spans="1:7" ht="11.25" customHeight="1">
      <c r="A19" s="9" t="s">
        <v>120</v>
      </c>
      <c r="B19" s="26">
        <v>146</v>
      </c>
      <c r="C19" s="26">
        <v>89</v>
      </c>
      <c r="D19" s="26">
        <v>279</v>
      </c>
      <c r="E19" s="26">
        <v>165</v>
      </c>
      <c r="F19" s="26">
        <f t="shared" si="0"/>
        <v>-133</v>
      </c>
      <c r="G19" s="26">
        <f t="shared" si="0"/>
        <v>-76</v>
      </c>
    </row>
    <row r="20" spans="1:7" ht="11.25" customHeight="1">
      <c r="A20" s="9" t="s">
        <v>121</v>
      </c>
      <c r="B20" s="26">
        <v>59</v>
      </c>
      <c r="C20" s="26">
        <v>42</v>
      </c>
      <c r="D20" s="26">
        <v>57</v>
      </c>
      <c r="E20" s="26">
        <v>49</v>
      </c>
      <c r="F20" s="26">
        <f t="shared" si="0"/>
        <v>2</v>
      </c>
      <c r="G20" s="26">
        <f t="shared" si="0"/>
        <v>-7</v>
      </c>
    </row>
    <row r="21" spans="1:7" ht="11.25" customHeight="1">
      <c r="A21" s="9" t="s">
        <v>122</v>
      </c>
      <c r="B21" s="26">
        <v>17</v>
      </c>
      <c r="C21" s="26">
        <v>12</v>
      </c>
      <c r="D21" s="26">
        <v>30</v>
      </c>
      <c r="E21" s="26">
        <v>14</v>
      </c>
      <c r="F21" s="26">
        <f t="shared" si="0"/>
        <v>-13</v>
      </c>
      <c r="G21" s="26">
        <f t="shared" si="0"/>
        <v>-2</v>
      </c>
    </row>
    <row r="22" spans="1:7" ht="11.25" customHeight="1">
      <c r="A22" s="9" t="s">
        <v>123</v>
      </c>
      <c r="B22" s="26">
        <v>139</v>
      </c>
      <c r="C22" s="26">
        <v>78</v>
      </c>
      <c r="D22" s="26">
        <v>148</v>
      </c>
      <c r="E22" s="26">
        <v>83</v>
      </c>
      <c r="F22" s="26">
        <f t="shared" si="0"/>
        <v>-9</v>
      </c>
      <c r="G22" s="26">
        <f t="shared" si="0"/>
        <v>-5</v>
      </c>
    </row>
    <row r="23" spans="1:7" ht="11.25" customHeight="1">
      <c r="A23" s="9" t="s">
        <v>124</v>
      </c>
      <c r="B23" s="26"/>
      <c r="C23" s="26"/>
      <c r="D23" s="26"/>
      <c r="E23" s="26"/>
      <c r="F23" s="26"/>
      <c r="G23" s="26"/>
    </row>
    <row r="24" spans="1:7" ht="11.25" customHeight="1">
      <c r="A24" s="9" t="s">
        <v>125</v>
      </c>
      <c r="B24" s="26">
        <v>108</v>
      </c>
      <c r="C24" s="26">
        <v>49</v>
      </c>
      <c r="D24" s="26">
        <v>103</v>
      </c>
      <c r="E24" s="26">
        <v>42</v>
      </c>
      <c r="F24" s="26">
        <f t="shared" si="0"/>
        <v>5</v>
      </c>
      <c r="G24" s="26">
        <f t="shared" si="0"/>
        <v>7</v>
      </c>
    </row>
    <row r="25" spans="1:7" ht="3.75" customHeight="1">
      <c r="A25" s="9"/>
      <c r="B25" s="26"/>
      <c r="C25" s="26"/>
      <c r="D25" s="26"/>
      <c r="E25" s="26"/>
      <c r="F25" s="26"/>
      <c r="G25" s="26"/>
    </row>
    <row r="26" spans="1:7" ht="11.25" customHeight="1">
      <c r="A26" s="37" t="s">
        <v>126</v>
      </c>
      <c r="B26" s="71">
        <f>SUM(B10:B24)</f>
        <v>1083</v>
      </c>
      <c r="C26" s="71">
        <f>SUM(C10:C24)</f>
        <v>604</v>
      </c>
      <c r="D26" s="71">
        <f>SUM(D10:D24)</f>
        <v>1198</v>
      </c>
      <c r="E26" s="71">
        <f>SUM(E10:E24)</f>
        <v>671</v>
      </c>
      <c r="F26" s="71">
        <f aca="true" t="shared" si="1" ref="F26:G41">IF(B26-D26=0,"-",B26-D26)</f>
        <v>-115</v>
      </c>
      <c r="G26" s="71">
        <f t="shared" si="1"/>
        <v>-67</v>
      </c>
    </row>
    <row r="27" spans="1:7" ht="3.75" customHeight="1">
      <c r="A27" s="9"/>
      <c r="F27" s="26"/>
      <c r="G27" s="26"/>
    </row>
    <row r="28" spans="1:7" ht="11.25" customHeight="1">
      <c r="A28" s="107" t="s">
        <v>127</v>
      </c>
      <c r="B28" s="27">
        <v>136</v>
      </c>
      <c r="C28" s="26">
        <v>53</v>
      </c>
      <c r="D28" s="26">
        <v>62</v>
      </c>
      <c r="E28" s="26">
        <v>23</v>
      </c>
      <c r="F28" s="26">
        <f t="shared" si="1"/>
        <v>74</v>
      </c>
      <c r="G28" s="26">
        <f t="shared" si="1"/>
        <v>30</v>
      </c>
    </row>
    <row r="29" spans="1:7" ht="11.25" customHeight="1">
      <c r="A29" s="107" t="s">
        <v>375</v>
      </c>
      <c r="B29" s="27">
        <v>12</v>
      </c>
      <c r="C29" s="26">
        <v>3</v>
      </c>
      <c r="D29" s="26">
        <v>5</v>
      </c>
      <c r="E29" s="26">
        <v>1</v>
      </c>
      <c r="F29" s="26">
        <f t="shared" si="1"/>
        <v>7</v>
      </c>
      <c r="G29" s="26">
        <f t="shared" si="1"/>
        <v>2</v>
      </c>
    </row>
    <row r="30" spans="1:7" ht="11.25" customHeight="1">
      <c r="A30" s="107" t="s">
        <v>378</v>
      </c>
      <c r="B30" s="27"/>
      <c r="C30" s="26"/>
      <c r="D30" s="26"/>
      <c r="E30" s="26"/>
      <c r="F30" s="26"/>
      <c r="G30" s="26"/>
    </row>
    <row r="31" spans="1:7" ht="11.25" customHeight="1">
      <c r="A31" s="107" t="s">
        <v>377</v>
      </c>
      <c r="B31" s="27">
        <v>195</v>
      </c>
      <c r="C31" s="26">
        <v>156</v>
      </c>
      <c r="D31" s="26">
        <v>173</v>
      </c>
      <c r="E31" s="26">
        <v>113</v>
      </c>
      <c r="F31" s="26">
        <f t="shared" si="1"/>
        <v>22</v>
      </c>
      <c r="G31" s="26">
        <f t="shared" si="1"/>
        <v>43</v>
      </c>
    </row>
    <row r="32" spans="1:7" ht="11.25" customHeight="1">
      <c r="A32" s="107" t="s">
        <v>128</v>
      </c>
      <c r="B32" s="27">
        <v>7</v>
      </c>
      <c r="C32" s="26">
        <v>1</v>
      </c>
      <c r="D32" s="26">
        <v>5</v>
      </c>
      <c r="E32" s="26">
        <v>4</v>
      </c>
      <c r="F32" s="26">
        <f t="shared" si="1"/>
        <v>2</v>
      </c>
      <c r="G32" s="26">
        <f t="shared" si="1"/>
        <v>-3</v>
      </c>
    </row>
    <row r="33" spans="1:7" ht="11.25" customHeight="1">
      <c r="A33" s="107" t="s">
        <v>376</v>
      </c>
      <c r="B33" s="27">
        <v>22</v>
      </c>
      <c r="C33" s="26">
        <v>6</v>
      </c>
      <c r="D33" s="26">
        <v>4</v>
      </c>
      <c r="E33" s="26">
        <v>1</v>
      </c>
      <c r="F33" s="26">
        <f t="shared" si="1"/>
        <v>18</v>
      </c>
      <c r="G33" s="26">
        <f t="shared" si="1"/>
        <v>5</v>
      </c>
    </row>
    <row r="34" spans="1:7" ht="11.25" customHeight="1">
      <c r="A34" s="107" t="s">
        <v>129</v>
      </c>
      <c r="B34" s="27">
        <v>70</v>
      </c>
      <c r="C34" s="26">
        <v>27</v>
      </c>
      <c r="D34" s="26">
        <v>47</v>
      </c>
      <c r="E34" s="26">
        <v>16</v>
      </c>
      <c r="F34" s="26">
        <f t="shared" si="1"/>
        <v>23</v>
      </c>
      <c r="G34" s="26">
        <f t="shared" si="1"/>
        <v>11</v>
      </c>
    </row>
    <row r="35" spans="1:7" ht="11.25" customHeight="1">
      <c r="A35" s="107" t="s">
        <v>130</v>
      </c>
      <c r="B35" s="27">
        <v>124</v>
      </c>
      <c r="C35" s="26">
        <v>84</v>
      </c>
      <c r="D35" s="26">
        <v>22</v>
      </c>
      <c r="E35" s="26">
        <v>17</v>
      </c>
      <c r="F35" s="26">
        <f t="shared" si="1"/>
        <v>102</v>
      </c>
      <c r="G35" s="26">
        <f t="shared" si="1"/>
        <v>67</v>
      </c>
    </row>
    <row r="36" spans="1:7" ht="11.25" customHeight="1">
      <c r="A36" s="107" t="s">
        <v>131</v>
      </c>
      <c r="B36" s="27">
        <v>320</v>
      </c>
      <c r="C36" s="26">
        <v>188</v>
      </c>
      <c r="D36" s="26">
        <v>229</v>
      </c>
      <c r="E36" s="26">
        <v>168</v>
      </c>
      <c r="F36" s="26">
        <f t="shared" si="1"/>
        <v>91</v>
      </c>
      <c r="G36" s="26">
        <f t="shared" si="1"/>
        <v>20</v>
      </c>
    </row>
    <row r="37" spans="1:7" ht="11.25" customHeight="1">
      <c r="A37" s="107" t="s">
        <v>132</v>
      </c>
      <c r="B37" s="27">
        <v>145</v>
      </c>
      <c r="C37" s="26">
        <v>90</v>
      </c>
      <c r="D37" s="26">
        <v>75</v>
      </c>
      <c r="E37" s="26">
        <v>62</v>
      </c>
      <c r="F37" s="26">
        <f t="shared" si="1"/>
        <v>70</v>
      </c>
      <c r="G37" s="26">
        <f t="shared" si="1"/>
        <v>28</v>
      </c>
    </row>
    <row r="38" spans="1:7" ht="11.25" customHeight="1">
      <c r="A38" s="107" t="s">
        <v>153</v>
      </c>
      <c r="B38" s="27">
        <v>445</v>
      </c>
      <c r="C38" s="26">
        <v>208</v>
      </c>
      <c r="D38" s="26">
        <v>164</v>
      </c>
      <c r="E38" s="26">
        <v>93</v>
      </c>
      <c r="F38" s="26">
        <f t="shared" si="1"/>
        <v>281</v>
      </c>
      <c r="G38" s="26">
        <f t="shared" si="1"/>
        <v>115</v>
      </c>
    </row>
    <row r="39" spans="1:7" ht="11.25" customHeight="1">
      <c r="A39" s="107" t="s">
        <v>133</v>
      </c>
      <c r="B39" s="27">
        <v>96</v>
      </c>
      <c r="C39" s="26">
        <v>50</v>
      </c>
      <c r="D39" s="26">
        <v>281</v>
      </c>
      <c r="E39" s="26">
        <v>140</v>
      </c>
      <c r="F39" s="26">
        <f t="shared" si="1"/>
        <v>-185</v>
      </c>
      <c r="G39" s="26">
        <f t="shared" si="1"/>
        <v>-90</v>
      </c>
    </row>
    <row r="40" spans="1:7" ht="11.25" customHeight="1">
      <c r="A40" s="107" t="s">
        <v>380</v>
      </c>
      <c r="B40" s="27"/>
      <c r="C40" s="26"/>
      <c r="D40" s="26"/>
      <c r="E40" s="26"/>
      <c r="F40" s="26"/>
      <c r="G40" s="26"/>
    </row>
    <row r="41" spans="1:7" ht="11.25" customHeight="1">
      <c r="A41" s="107" t="s">
        <v>379</v>
      </c>
      <c r="B41" s="27">
        <v>296</v>
      </c>
      <c r="C41" s="26">
        <v>124</v>
      </c>
      <c r="D41" s="26">
        <v>139</v>
      </c>
      <c r="E41" s="26">
        <v>63</v>
      </c>
      <c r="F41" s="26">
        <f t="shared" si="1"/>
        <v>157</v>
      </c>
      <c r="G41" s="26">
        <f t="shared" si="1"/>
        <v>61</v>
      </c>
    </row>
    <row r="42" spans="1:7" ht="11.25" customHeight="1">
      <c r="A42" s="107" t="s">
        <v>134</v>
      </c>
      <c r="B42" s="27">
        <v>306</v>
      </c>
      <c r="C42" s="26">
        <v>233</v>
      </c>
      <c r="D42" s="26">
        <v>62</v>
      </c>
      <c r="E42" s="26">
        <v>50</v>
      </c>
      <c r="F42" s="26">
        <f aca="true" t="shared" si="2" ref="F42:G46">IF(B42-D42=0,"-",B42-D42)</f>
        <v>244</v>
      </c>
      <c r="G42" s="26">
        <f t="shared" si="2"/>
        <v>183</v>
      </c>
    </row>
    <row r="43" spans="1:7" ht="11.25" customHeight="1">
      <c r="A43" s="107" t="s">
        <v>135</v>
      </c>
      <c r="B43" s="27">
        <v>373</v>
      </c>
      <c r="C43" s="26">
        <v>172</v>
      </c>
      <c r="D43" s="26">
        <v>112</v>
      </c>
      <c r="E43" s="26">
        <v>72</v>
      </c>
      <c r="F43" s="26">
        <f t="shared" si="2"/>
        <v>261</v>
      </c>
      <c r="G43" s="26">
        <f t="shared" si="2"/>
        <v>100</v>
      </c>
    </row>
    <row r="44" spans="1:7" ht="11.25" customHeight="1">
      <c r="A44" s="107" t="s">
        <v>136</v>
      </c>
      <c r="B44" s="27">
        <v>67</v>
      </c>
      <c r="C44" s="26">
        <v>28</v>
      </c>
      <c r="D44" s="26">
        <v>48</v>
      </c>
      <c r="E44" s="26">
        <v>25</v>
      </c>
      <c r="F44" s="26">
        <f t="shared" si="2"/>
        <v>19</v>
      </c>
      <c r="G44" s="26">
        <f t="shared" si="2"/>
        <v>3</v>
      </c>
    </row>
    <row r="45" spans="1:7" ht="11.25" customHeight="1">
      <c r="A45" s="107" t="s">
        <v>154</v>
      </c>
      <c r="B45" s="27">
        <v>167</v>
      </c>
      <c r="C45" s="26">
        <v>114</v>
      </c>
      <c r="D45" s="26">
        <v>41</v>
      </c>
      <c r="E45" s="26">
        <v>28</v>
      </c>
      <c r="F45" s="26">
        <f t="shared" si="2"/>
        <v>126</v>
      </c>
      <c r="G45" s="26">
        <f t="shared" si="2"/>
        <v>86</v>
      </c>
    </row>
    <row r="46" spans="1:7" ht="11.25" customHeight="1">
      <c r="A46" s="107" t="s">
        <v>137</v>
      </c>
      <c r="B46" s="27">
        <v>152</v>
      </c>
      <c r="C46" s="26">
        <v>107</v>
      </c>
      <c r="D46" s="26">
        <v>117</v>
      </c>
      <c r="E46" s="26">
        <v>78</v>
      </c>
      <c r="F46" s="26">
        <f t="shared" si="2"/>
        <v>35</v>
      </c>
      <c r="G46" s="26">
        <f t="shared" si="2"/>
        <v>29</v>
      </c>
    </row>
    <row r="47" spans="1:7" ht="3.75" customHeight="1">
      <c r="A47" s="9"/>
      <c r="B47" s="27"/>
      <c r="C47" s="26"/>
      <c r="D47" s="26"/>
      <c r="E47" s="26"/>
      <c r="F47" s="26"/>
      <c r="G47" s="26"/>
    </row>
    <row r="48" spans="1:7" ht="11.25" customHeight="1">
      <c r="A48" s="37" t="s">
        <v>138</v>
      </c>
      <c r="B48" s="71">
        <f>SUM(B26:B46)</f>
        <v>4016</v>
      </c>
      <c r="C48" s="71">
        <f>SUM(C26:C46)</f>
        <v>2248</v>
      </c>
      <c r="D48" s="71">
        <f>SUM(D26:D46)</f>
        <v>2784</v>
      </c>
      <c r="E48" s="71">
        <f>SUM(E26:E46)</f>
        <v>1625</v>
      </c>
      <c r="F48" s="71">
        <f>IF(B48-D48=0,"-",B48-D48)</f>
        <v>1232</v>
      </c>
      <c r="G48" s="71">
        <f>IF(C48-E48=0,"-",C48-E48)</f>
        <v>623</v>
      </c>
    </row>
    <row r="49" spans="1:7" ht="3.75" customHeight="1">
      <c r="A49" s="9"/>
      <c r="F49" s="26"/>
      <c r="G49" s="26"/>
    </row>
    <row r="50" spans="1:7" ht="11.25" customHeight="1">
      <c r="A50" s="37" t="s">
        <v>139</v>
      </c>
      <c r="B50" s="71">
        <v>314</v>
      </c>
      <c r="C50" s="71">
        <v>257</v>
      </c>
      <c r="D50" s="71">
        <v>97</v>
      </c>
      <c r="E50" s="71">
        <v>73</v>
      </c>
      <c r="F50" s="71">
        <f>IF(B50-D50=0,"-",B50-D50)</f>
        <v>217</v>
      </c>
      <c r="G50" s="71">
        <f>IF(C50-E50=0,"-",C50-E50)</f>
        <v>184</v>
      </c>
    </row>
    <row r="51" spans="1:7" ht="3.75" customHeight="1">
      <c r="A51" s="9"/>
      <c r="B51" s="102"/>
      <c r="C51" s="102"/>
      <c r="D51" s="102"/>
      <c r="E51" s="102"/>
      <c r="F51" s="26"/>
      <c r="G51" s="26"/>
    </row>
    <row r="52" spans="1:7" ht="11.25" customHeight="1">
      <c r="A52" s="9" t="s">
        <v>140</v>
      </c>
      <c r="B52" s="27">
        <v>28</v>
      </c>
      <c r="C52" s="66">
        <v>8</v>
      </c>
      <c r="D52" s="66">
        <v>9</v>
      </c>
      <c r="E52" s="66">
        <v>8</v>
      </c>
      <c r="F52" s="26">
        <f aca="true" t="shared" si="3" ref="F52:G54">IF(B52-D52=0,"-",B52-D52)</f>
        <v>19</v>
      </c>
      <c r="G52" s="26" t="str">
        <f t="shared" si="3"/>
        <v>-</v>
      </c>
    </row>
    <row r="53" spans="1:7" ht="11.25" customHeight="1">
      <c r="A53" s="9" t="s">
        <v>141</v>
      </c>
      <c r="B53" s="27">
        <v>184</v>
      </c>
      <c r="C53" s="66">
        <v>88</v>
      </c>
      <c r="D53" s="66">
        <v>216</v>
      </c>
      <c r="E53" s="66">
        <v>94</v>
      </c>
      <c r="F53" s="26">
        <f t="shared" si="3"/>
        <v>-32</v>
      </c>
      <c r="G53" s="26">
        <f t="shared" si="3"/>
        <v>-6</v>
      </c>
    </row>
    <row r="54" spans="1:7" ht="11.25" customHeight="1">
      <c r="A54" s="9" t="s">
        <v>142</v>
      </c>
      <c r="B54" s="27">
        <v>237</v>
      </c>
      <c r="C54" s="66">
        <v>117</v>
      </c>
      <c r="D54" s="66">
        <v>130</v>
      </c>
      <c r="E54" s="66">
        <v>75</v>
      </c>
      <c r="F54" s="26">
        <f t="shared" si="3"/>
        <v>107</v>
      </c>
      <c r="G54" s="26">
        <f t="shared" si="3"/>
        <v>42</v>
      </c>
    </row>
    <row r="55" spans="1:7" ht="3.75" customHeight="1">
      <c r="A55" s="9"/>
      <c r="F55" s="26"/>
      <c r="G55" s="26"/>
    </row>
    <row r="56" spans="1:7" ht="11.25" customHeight="1">
      <c r="A56" s="37" t="s">
        <v>143</v>
      </c>
      <c r="B56" s="71">
        <f>SUM(B52:B55)</f>
        <v>449</v>
      </c>
      <c r="C56" s="71">
        <f>SUM(C52:C55)</f>
        <v>213</v>
      </c>
      <c r="D56" s="71">
        <f>SUM(D52:D55)</f>
        <v>355</v>
      </c>
      <c r="E56" s="71">
        <f>SUM(E52:E55)</f>
        <v>177</v>
      </c>
      <c r="F56" s="71">
        <f>IF(B56-D56=0,"-",B56-D56)</f>
        <v>94</v>
      </c>
      <c r="G56" s="71">
        <f>IF(C56-E56=0,"-",C56-E56)</f>
        <v>36</v>
      </c>
    </row>
    <row r="57" spans="1:7" ht="3.75" customHeight="1">
      <c r="A57" s="37"/>
      <c r="F57" s="71"/>
      <c r="G57" s="26"/>
    </row>
    <row r="58" spans="1:7" s="2" customFormat="1" ht="11.25" customHeight="1">
      <c r="A58" s="107" t="s">
        <v>326</v>
      </c>
      <c r="B58" s="27">
        <v>352</v>
      </c>
      <c r="C58" s="66">
        <v>222</v>
      </c>
      <c r="D58" s="66">
        <v>70</v>
      </c>
      <c r="E58" s="66">
        <v>49</v>
      </c>
      <c r="F58" s="70">
        <f>IF(B58-D58=0,"-",B58-D58)</f>
        <v>282</v>
      </c>
      <c r="G58" s="70">
        <f>IF(C58-E58=0,"-",C58-E58)</f>
        <v>173</v>
      </c>
    </row>
    <row r="59" spans="1:7" s="2" customFormat="1" ht="11.25" customHeight="1">
      <c r="A59" s="107" t="s">
        <v>327</v>
      </c>
      <c r="B59" s="27">
        <v>118</v>
      </c>
      <c r="C59" s="66">
        <v>109</v>
      </c>
      <c r="D59" s="66">
        <v>18</v>
      </c>
      <c r="E59" s="66">
        <v>12</v>
      </c>
      <c r="F59" s="70">
        <f aca="true" t="shared" si="4" ref="F59:G63">IF(B59-D59=0,"-",B59-D59)</f>
        <v>100</v>
      </c>
      <c r="G59" s="70">
        <f t="shared" si="4"/>
        <v>97</v>
      </c>
    </row>
    <row r="60" spans="1:7" s="2" customFormat="1" ht="11.25" customHeight="1">
      <c r="A60" s="107" t="s">
        <v>328</v>
      </c>
      <c r="B60" s="27">
        <v>143</v>
      </c>
      <c r="C60" s="66">
        <v>124</v>
      </c>
      <c r="D60" s="66">
        <v>34</v>
      </c>
      <c r="E60" s="66">
        <v>29</v>
      </c>
      <c r="F60" s="70">
        <f t="shared" si="4"/>
        <v>109</v>
      </c>
      <c r="G60" s="70">
        <f t="shared" si="4"/>
        <v>95</v>
      </c>
    </row>
    <row r="61" spans="1:7" ht="11.25" customHeight="1">
      <c r="A61" s="107" t="s">
        <v>144</v>
      </c>
      <c r="B61" s="27">
        <v>90</v>
      </c>
      <c r="C61" s="66">
        <v>32</v>
      </c>
      <c r="D61" s="66">
        <v>24</v>
      </c>
      <c r="E61" s="66">
        <v>14</v>
      </c>
      <c r="F61" s="70">
        <f t="shared" si="4"/>
        <v>66</v>
      </c>
      <c r="G61" s="70">
        <f t="shared" si="4"/>
        <v>18</v>
      </c>
    </row>
    <row r="62" spans="1:7" ht="11.25" customHeight="1">
      <c r="A62" s="107" t="s">
        <v>145</v>
      </c>
      <c r="B62" s="27">
        <v>274</v>
      </c>
      <c r="C62" s="66">
        <v>145</v>
      </c>
      <c r="D62" s="66">
        <v>51</v>
      </c>
      <c r="E62" s="66">
        <v>29</v>
      </c>
      <c r="F62" s="70">
        <f t="shared" si="4"/>
        <v>223</v>
      </c>
      <c r="G62" s="70">
        <f t="shared" si="4"/>
        <v>116</v>
      </c>
    </row>
    <row r="63" spans="1:7" ht="11.25" customHeight="1">
      <c r="A63" s="107" t="s">
        <v>146</v>
      </c>
      <c r="B63" s="27">
        <v>802</v>
      </c>
      <c r="C63" s="66">
        <v>499</v>
      </c>
      <c r="D63" s="66">
        <v>265</v>
      </c>
      <c r="E63" s="66">
        <v>165</v>
      </c>
      <c r="F63" s="70">
        <f t="shared" si="4"/>
        <v>537</v>
      </c>
      <c r="G63" s="70">
        <f t="shared" si="4"/>
        <v>334</v>
      </c>
    </row>
    <row r="64" spans="1:7" ht="3.75" customHeight="1">
      <c r="A64" s="47"/>
      <c r="F64" s="26"/>
      <c r="G64" s="26"/>
    </row>
    <row r="65" spans="1:7" ht="11.25" customHeight="1">
      <c r="A65" s="37" t="s">
        <v>147</v>
      </c>
      <c r="B65" s="71">
        <f aca="true" t="shared" si="5" ref="B65:G65">SUM(B58:B64)</f>
        <v>1779</v>
      </c>
      <c r="C65" s="71">
        <f t="shared" si="5"/>
        <v>1131</v>
      </c>
      <c r="D65" s="71">
        <f t="shared" si="5"/>
        <v>462</v>
      </c>
      <c r="E65" s="71">
        <f t="shared" si="5"/>
        <v>298</v>
      </c>
      <c r="F65" s="71">
        <f t="shared" si="5"/>
        <v>1317</v>
      </c>
      <c r="G65" s="71">
        <f t="shared" si="5"/>
        <v>833</v>
      </c>
    </row>
    <row r="66" spans="1:7" ht="3.75" customHeight="1">
      <c r="A66" s="9"/>
      <c r="F66" s="26"/>
      <c r="G66" s="26"/>
    </row>
    <row r="67" spans="1:7" ht="11.25" customHeight="1">
      <c r="A67" s="37" t="s">
        <v>158</v>
      </c>
      <c r="B67" s="71">
        <v>43</v>
      </c>
      <c r="C67" s="71">
        <v>22</v>
      </c>
      <c r="D67" s="71">
        <v>52</v>
      </c>
      <c r="E67" s="71">
        <v>29</v>
      </c>
      <c r="F67" s="71">
        <f>IF(B67-D67=0,"-",B67-D67)</f>
        <v>-9</v>
      </c>
      <c r="G67" s="71">
        <f>IF(C67-E67=0,"-",C67-E67)</f>
        <v>-7</v>
      </c>
    </row>
    <row r="68" spans="1:7" ht="3.75" customHeight="1">
      <c r="A68" s="37"/>
      <c r="B68" s="71"/>
      <c r="C68" s="71"/>
      <c r="D68" s="71"/>
      <c r="E68" s="71"/>
      <c r="F68" s="71"/>
      <c r="G68" s="71"/>
    </row>
    <row r="69" spans="1:7" ht="11.25" customHeight="1">
      <c r="A69" s="37" t="s">
        <v>148</v>
      </c>
      <c r="F69" s="26"/>
      <c r="G69" s="26"/>
    </row>
    <row r="70" spans="1:7" ht="11.25" customHeight="1">
      <c r="A70" s="37" t="s">
        <v>149</v>
      </c>
      <c r="B70" s="71">
        <f>SUM(B67+B65+B56+B50)</f>
        <v>2585</v>
      </c>
      <c r="C70" s="71">
        <f>SUM(C67+C65+C56+C50)</f>
        <v>1623</v>
      </c>
      <c r="D70" s="71">
        <f>SUM(D67+D65+D56+D50)</f>
        <v>966</v>
      </c>
      <c r="E70" s="71">
        <f>SUM(E67+E65+E56+E50)</f>
        <v>577</v>
      </c>
      <c r="F70" s="71">
        <f>IF(B70-D70=0,"-",B70-D70)</f>
        <v>1619</v>
      </c>
      <c r="G70" s="71">
        <f>IF(C70-E70=0,"-",C70-E70)</f>
        <v>1046</v>
      </c>
    </row>
    <row r="71" spans="1:7" ht="3.75" customHeight="1">
      <c r="A71" s="9"/>
      <c r="B71" s="26"/>
      <c r="C71" s="26"/>
      <c r="D71" s="26"/>
      <c r="E71" s="26"/>
      <c r="F71" s="71"/>
      <c r="G71" s="71"/>
    </row>
    <row r="72" spans="1:7" ht="11.25" customHeight="1">
      <c r="A72" s="9" t="s">
        <v>150</v>
      </c>
      <c r="B72" s="27">
        <v>47</v>
      </c>
      <c r="C72" s="66">
        <v>46</v>
      </c>
      <c r="D72" s="66">
        <v>1518</v>
      </c>
      <c r="E72" s="66">
        <v>1245</v>
      </c>
      <c r="F72" s="70">
        <f>IF(B72-D72=0,"-",B72-D72)</f>
        <v>-1471</v>
      </c>
      <c r="G72" s="70">
        <f>IF(C72-E72=0,"-",C72-E72)</f>
        <v>-1199</v>
      </c>
    </row>
    <row r="73" spans="1:7" ht="3.75" customHeight="1">
      <c r="A73" s="9"/>
      <c r="B73" s="102"/>
      <c r="C73" s="104"/>
      <c r="D73" s="102"/>
      <c r="E73" s="104"/>
      <c r="F73" s="71"/>
      <c r="G73" s="71"/>
    </row>
    <row r="74" spans="1:7" ht="11.25" customHeight="1">
      <c r="A74" s="9" t="s">
        <v>159</v>
      </c>
      <c r="B74" s="27">
        <v>32</v>
      </c>
      <c r="C74" s="66">
        <v>25</v>
      </c>
      <c r="D74" s="66">
        <v>49</v>
      </c>
      <c r="E74" s="66">
        <v>45</v>
      </c>
      <c r="F74" s="70">
        <f>IF(B74-D74=0,"-",B74-D74)</f>
        <v>-17</v>
      </c>
      <c r="G74" s="70">
        <f>IF(C74-E74=0,"-",C74-E74)</f>
        <v>-20</v>
      </c>
    </row>
    <row r="75" spans="1:7" ht="3.75" customHeight="1">
      <c r="A75" s="9"/>
      <c r="F75" s="26"/>
      <c r="G75" s="26"/>
    </row>
    <row r="76" spans="1:7" ht="11.25" customHeight="1">
      <c r="A76" s="16" t="s">
        <v>110</v>
      </c>
      <c r="B76" s="71">
        <f aca="true" t="shared" si="6" ref="B76:G76">SUM(B70+B48+B72+B74)</f>
        <v>6680</v>
      </c>
      <c r="C76" s="71">
        <f t="shared" si="6"/>
        <v>3942</v>
      </c>
      <c r="D76" s="71">
        <f t="shared" si="6"/>
        <v>5317</v>
      </c>
      <c r="E76" s="71">
        <f t="shared" si="6"/>
        <v>3492</v>
      </c>
      <c r="F76" s="71">
        <f t="shared" si="6"/>
        <v>1363</v>
      </c>
      <c r="G76" s="71">
        <f t="shared" si="6"/>
        <v>450</v>
      </c>
    </row>
    <row r="77" spans="1:7" ht="11.25" customHeight="1">
      <c r="A77" s="25"/>
      <c r="B77" s="71"/>
      <c r="C77" s="71"/>
      <c r="D77" s="71"/>
      <c r="E77" s="71"/>
      <c r="F77" s="71"/>
      <c r="G77" s="71"/>
    </row>
    <row r="78" spans="1:7" ht="11.25" customHeight="1">
      <c r="A78" s="25"/>
      <c r="B78" s="71"/>
      <c r="C78" s="71"/>
      <c r="D78" s="71"/>
      <c r="E78" s="71"/>
      <c r="F78" s="71"/>
      <c r="G78" s="71"/>
    </row>
    <row r="79" spans="1:7" ht="11.25" customHeight="1">
      <c r="A79" s="25"/>
      <c r="B79" s="71"/>
      <c r="C79" s="71"/>
      <c r="D79" s="71"/>
      <c r="E79" s="71"/>
      <c r="F79" s="71"/>
      <c r="G79" s="71"/>
    </row>
    <row r="80" spans="1:7" ht="12.75">
      <c r="A80" s="23" t="s">
        <v>350</v>
      </c>
      <c r="B80" s="10"/>
      <c r="C80" s="10"/>
      <c r="D80" s="10"/>
      <c r="E80" s="10"/>
      <c r="F80" s="10"/>
      <c r="G80" s="10"/>
    </row>
    <row r="81" spans="1:7" ht="12.75">
      <c r="A81" s="3"/>
      <c r="B81" s="3"/>
      <c r="C81" s="3"/>
      <c r="D81" s="3"/>
      <c r="E81" s="3"/>
      <c r="F81" s="3"/>
      <c r="G81" s="3"/>
    </row>
    <row r="82" spans="1:7" ht="12.75">
      <c r="A82" s="294" t="s">
        <v>165</v>
      </c>
      <c r="B82" s="330" t="s">
        <v>2</v>
      </c>
      <c r="C82" s="331"/>
      <c r="D82" s="302" t="s">
        <v>3</v>
      </c>
      <c r="E82" s="331"/>
      <c r="F82" s="15" t="s">
        <v>90</v>
      </c>
      <c r="G82" s="15"/>
    </row>
    <row r="83" spans="1:7" ht="12.75">
      <c r="A83" s="280"/>
      <c r="B83" s="332"/>
      <c r="C83" s="301"/>
      <c r="D83" s="300"/>
      <c r="E83" s="301"/>
      <c r="F83" s="10" t="s">
        <v>91</v>
      </c>
      <c r="G83" s="10"/>
    </row>
    <row r="84" spans="1:7" ht="12.75">
      <c r="A84" s="280"/>
      <c r="B84" s="333" t="s">
        <v>20</v>
      </c>
      <c r="C84" s="42" t="s">
        <v>92</v>
      </c>
      <c r="D84" s="328" t="s">
        <v>20</v>
      </c>
      <c r="E84" s="43" t="s">
        <v>92</v>
      </c>
      <c r="F84" s="328" t="s">
        <v>20</v>
      </c>
      <c r="G84" s="44" t="s">
        <v>92</v>
      </c>
    </row>
    <row r="85" spans="1:7" ht="12.75">
      <c r="A85" s="282"/>
      <c r="B85" s="334"/>
      <c r="C85" s="45" t="s">
        <v>21</v>
      </c>
      <c r="D85" s="329"/>
      <c r="E85" s="17" t="s">
        <v>21</v>
      </c>
      <c r="F85" s="329"/>
      <c r="G85" s="46" t="s">
        <v>21</v>
      </c>
    </row>
    <row r="86" spans="1:7" ht="4.5" customHeight="1">
      <c r="A86" s="8"/>
      <c r="B86" s="2"/>
      <c r="C86" s="22"/>
      <c r="D86" s="2"/>
      <c r="E86" s="8"/>
      <c r="F86" s="2"/>
      <c r="G86" s="8"/>
    </row>
    <row r="87" spans="1:7" s="12" customFormat="1" ht="10.5" customHeight="1">
      <c r="A87" s="35" t="s">
        <v>108</v>
      </c>
      <c r="B87" s="35"/>
      <c r="C87" s="35"/>
      <c r="D87" s="35"/>
      <c r="E87" s="35"/>
      <c r="F87" s="35"/>
      <c r="G87" s="35"/>
    </row>
    <row r="88" ht="4.5" customHeight="1">
      <c r="A88" s="2"/>
    </row>
    <row r="89" spans="1:7" ht="11.25" customHeight="1">
      <c r="A89" s="9" t="s">
        <v>111</v>
      </c>
      <c r="B89" s="26">
        <v>11</v>
      </c>
      <c r="C89" s="26">
        <v>6</v>
      </c>
      <c r="D89" s="26">
        <v>19</v>
      </c>
      <c r="E89" s="26">
        <v>7</v>
      </c>
      <c r="F89" s="70">
        <f aca="true" t="shared" si="7" ref="F89:G104">IF(B89-D89=0,"-",B89-D89)</f>
        <v>-8</v>
      </c>
      <c r="G89" s="70">
        <f t="shared" si="7"/>
        <v>-1</v>
      </c>
    </row>
    <row r="90" spans="1:7" ht="11.25" customHeight="1">
      <c r="A90" s="9" t="s">
        <v>112</v>
      </c>
      <c r="B90" s="26">
        <v>2</v>
      </c>
      <c r="C90" s="26">
        <v>2</v>
      </c>
      <c r="D90" s="26">
        <v>11</v>
      </c>
      <c r="E90" s="26">
        <v>8</v>
      </c>
      <c r="F90" s="70">
        <f t="shared" si="7"/>
        <v>-9</v>
      </c>
      <c r="G90" s="70">
        <f t="shared" si="7"/>
        <v>-6</v>
      </c>
    </row>
    <row r="91" spans="1:7" ht="11.25" customHeight="1">
      <c r="A91" s="9" t="s">
        <v>113</v>
      </c>
      <c r="B91" s="26">
        <v>4</v>
      </c>
      <c r="C91" s="26">
        <v>2</v>
      </c>
      <c r="D91" s="26">
        <v>8</v>
      </c>
      <c r="E91" s="26">
        <v>4</v>
      </c>
      <c r="F91" s="70">
        <f t="shared" si="7"/>
        <v>-4</v>
      </c>
      <c r="G91" s="70">
        <f t="shared" si="7"/>
        <v>-2</v>
      </c>
    </row>
    <row r="92" spans="1:7" ht="11.25" customHeight="1">
      <c r="A92" s="9" t="s">
        <v>114</v>
      </c>
      <c r="B92" s="26">
        <v>37</v>
      </c>
      <c r="C92" s="26">
        <v>18</v>
      </c>
      <c r="D92" s="26">
        <v>33</v>
      </c>
      <c r="E92" s="26">
        <v>18</v>
      </c>
      <c r="F92" s="70">
        <f t="shared" si="7"/>
        <v>4</v>
      </c>
      <c r="G92" s="70" t="s">
        <v>36</v>
      </c>
    </row>
    <row r="93" spans="1:7" ht="11.25" customHeight="1">
      <c r="A93" s="9" t="s">
        <v>115</v>
      </c>
      <c r="B93" s="26">
        <v>13</v>
      </c>
      <c r="C93" s="26">
        <v>7</v>
      </c>
      <c r="D93" s="26">
        <v>7</v>
      </c>
      <c r="E93" s="26">
        <v>6</v>
      </c>
      <c r="F93" s="70">
        <v>6</v>
      </c>
      <c r="G93" s="70">
        <v>1</v>
      </c>
    </row>
    <row r="94" spans="1:7" ht="11.25" customHeight="1">
      <c r="A94" s="9" t="s">
        <v>116</v>
      </c>
      <c r="B94" s="26">
        <v>9</v>
      </c>
      <c r="C94" s="26">
        <v>3</v>
      </c>
      <c r="D94" s="26">
        <v>22</v>
      </c>
      <c r="E94" s="26">
        <v>9</v>
      </c>
      <c r="F94" s="70">
        <f t="shared" si="7"/>
        <v>-13</v>
      </c>
      <c r="G94" s="70">
        <f t="shared" si="7"/>
        <v>-6</v>
      </c>
    </row>
    <row r="95" spans="1:7" ht="11.25" customHeight="1">
      <c r="A95" s="9" t="s">
        <v>117</v>
      </c>
      <c r="B95" s="26">
        <v>33</v>
      </c>
      <c r="C95" s="26">
        <v>17</v>
      </c>
      <c r="D95" s="26">
        <v>20</v>
      </c>
      <c r="E95" s="26">
        <v>13</v>
      </c>
      <c r="F95" s="70">
        <f t="shared" si="7"/>
        <v>13</v>
      </c>
      <c r="G95" s="70">
        <f t="shared" si="7"/>
        <v>4</v>
      </c>
    </row>
    <row r="96" spans="1:7" ht="11.25" customHeight="1">
      <c r="A96" s="9" t="s">
        <v>118</v>
      </c>
      <c r="B96" s="26">
        <v>1</v>
      </c>
      <c r="C96" s="26">
        <v>1</v>
      </c>
      <c r="D96" s="26">
        <v>11</v>
      </c>
      <c r="E96" s="26">
        <v>4</v>
      </c>
      <c r="F96" s="70">
        <f t="shared" si="7"/>
        <v>-10</v>
      </c>
      <c r="G96" s="70">
        <f t="shared" si="7"/>
        <v>-3</v>
      </c>
    </row>
    <row r="97" spans="1:7" ht="11.25" customHeight="1">
      <c r="A97" s="9" t="s">
        <v>119</v>
      </c>
      <c r="B97" s="26">
        <v>31</v>
      </c>
      <c r="C97" s="26">
        <v>19</v>
      </c>
      <c r="D97" s="26">
        <v>58</v>
      </c>
      <c r="E97" s="26">
        <v>28</v>
      </c>
      <c r="F97" s="70">
        <f t="shared" si="7"/>
        <v>-27</v>
      </c>
      <c r="G97" s="70">
        <f t="shared" si="7"/>
        <v>-9</v>
      </c>
    </row>
    <row r="98" spans="1:7" ht="11.25" customHeight="1">
      <c r="A98" s="9" t="s">
        <v>120</v>
      </c>
      <c r="B98" s="26">
        <v>69</v>
      </c>
      <c r="C98" s="26">
        <v>41</v>
      </c>
      <c r="D98" s="26">
        <v>198</v>
      </c>
      <c r="E98" s="26">
        <v>98</v>
      </c>
      <c r="F98" s="70">
        <f t="shared" si="7"/>
        <v>-129</v>
      </c>
      <c r="G98" s="70">
        <f t="shared" si="7"/>
        <v>-57</v>
      </c>
    </row>
    <row r="99" spans="1:7" ht="11.25" customHeight="1">
      <c r="A99" s="9" t="s">
        <v>121</v>
      </c>
      <c r="B99" s="26">
        <v>18</v>
      </c>
      <c r="C99" s="26">
        <v>9</v>
      </c>
      <c r="D99" s="26">
        <v>4</v>
      </c>
      <c r="E99" s="26">
        <v>3</v>
      </c>
      <c r="F99" s="70">
        <f t="shared" si="7"/>
        <v>14</v>
      </c>
      <c r="G99" s="70">
        <f t="shared" si="7"/>
        <v>6</v>
      </c>
    </row>
    <row r="100" spans="1:7" ht="11.25" customHeight="1">
      <c r="A100" s="9" t="s">
        <v>122</v>
      </c>
      <c r="B100" s="26">
        <v>5</v>
      </c>
      <c r="C100" s="26">
        <v>4</v>
      </c>
      <c r="D100" s="26">
        <v>18</v>
      </c>
      <c r="E100" s="26">
        <v>9</v>
      </c>
      <c r="F100" s="70">
        <f t="shared" si="7"/>
        <v>-13</v>
      </c>
      <c r="G100" s="70">
        <f t="shared" si="7"/>
        <v>-5</v>
      </c>
    </row>
    <row r="101" spans="1:7" ht="11.25" customHeight="1">
      <c r="A101" s="9" t="s">
        <v>123</v>
      </c>
      <c r="B101" s="26">
        <v>61</v>
      </c>
      <c r="C101" s="26">
        <v>43</v>
      </c>
      <c r="D101" s="26">
        <v>99</v>
      </c>
      <c r="E101" s="26">
        <v>61</v>
      </c>
      <c r="F101" s="70">
        <f t="shared" si="7"/>
        <v>-38</v>
      </c>
      <c r="G101" s="70">
        <f t="shared" si="7"/>
        <v>-18</v>
      </c>
    </row>
    <row r="102" spans="1:7" ht="11.25" customHeight="1">
      <c r="A102" s="9" t="s">
        <v>124</v>
      </c>
      <c r="B102" s="26"/>
      <c r="C102" s="26"/>
      <c r="D102" s="26"/>
      <c r="E102" s="26"/>
      <c r="F102" s="70"/>
      <c r="G102" s="70"/>
    </row>
    <row r="103" spans="1:7" ht="11.25" customHeight="1">
      <c r="A103" s="9" t="s">
        <v>125</v>
      </c>
      <c r="B103" s="26">
        <v>35</v>
      </c>
      <c r="C103" s="26">
        <v>11</v>
      </c>
      <c r="D103" s="26">
        <v>61</v>
      </c>
      <c r="E103" s="26">
        <v>17</v>
      </c>
      <c r="F103" s="70">
        <f t="shared" si="7"/>
        <v>-26</v>
      </c>
      <c r="G103" s="70">
        <f t="shared" si="7"/>
        <v>-6</v>
      </c>
    </row>
    <row r="104" spans="1:7" ht="3.75" customHeight="1">
      <c r="A104" s="9"/>
      <c r="B104" s="26"/>
      <c r="C104" s="26"/>
      <c r="D104" s="26"/>
      <c r="E104" s="26"/>
      <c r="F104" s="70" t="str">
        <f t="shared" si="7"/>
        <v>-</v>
      </c>
      <c r="G104" s="26"/>
    </row>
    <row r="105" spans="1:7" ht="11.25" customHeight="1">
      <c r="A105" s="37" t="s">
        <v>126</v>
      </c>
      <c r="B105" s="71">
        <f aca="true" t="shared" si="8" ref="B105:G105">SUM(B89:B103)</f>
        <v>329</v>
      </c>
      <c r="C105" s="71">
        <f t="shared" si="8"/>
        <v>183</v>
      </c>
      <c r="D105" s="71">
        <f t="shared" si="8"/>
        <v>569</v>
      </c>
      <c r="E105" s="71">
        <f t="shared" si="8"/>
        <v>285</v>
      </c>
      <c r="F105" s="71">
        <f aca="true" t="shared" si="9" ref="F105:F125">IF(B105-D105=0,"-",B105-D105)</f>
        <v>-240</v>
      </c>
      <c r="G105" s="71">
        <f t="shared" si="8"/>
        <v>-102</v>
      </c>
    </row>
    <row r="106" spans="1:7" ht="3.75" customHeight="1">
      <c r="A106" s="9"/>
      <c r="B106" s="26"/>
      <c r="C106" s="26"/>
      <c r="D106" s="26"/>
      <c r="E106" s="26"/>
      <c r="F106" s="70" t="str">
        <f t="shared" si="9"/>
        <v>-</v>
      </c>
      <c r="G106" s="26"/>
    </row>
    <row r="107" spans="1:7" ht="10.5" customHeight="1">
      <c r="A107" s="9" t="s">
        <v>127</v>
      </c>
      <c r="B107" s="26">
        <v>2</v>
      </c>
      <c r="C107" s="26">
        <v>1</v>
      </c>
      <c r="D107" s="26">
        <v>2</v>
      </c>
      <c r="E107" s="26">
        <v>1</v>
      </c>
      <c r="F107" s="70" t="str">
        <f t="shared" si="9"/>
        <v>-</v>
      </c>
      <c r="G107" s="70" t="str">
        <f>IF(C107-E107=0,"-",C107-E107)</f>
        <v>-</v>
      </c>
    </row>
    <row r="108" spans="1:7" ht="10.5" customHeight="1">
      <c r="A108" s="9" t="s">
        <v>375</v>
      </c>
      <c r="B108" s="26" t="s">
        <v>36</v>
      </c>
      <c r="C108" s="26" t="s">
        <v>36</v>
      </c>
      <c r="D108" s="26">
        <v>1</v>
      </c>
      <c r="E108" s="26" t="s">
        <v>36</v>
      </c>
      <c r="F108" s="70">
        <v>-1</v>
      </c>
      <c r="G108" s="70" t="s">
        <v>36</v>
      </c>
    </row>
    <row r="109" spans="1:7" ht="11.25" customHeight="1">
      <c r="A109" s="9" t="s">
        <v>378</v>
      </c>
      <c r="B109" s="26"/>
      <c r="C109" s="26"/>
      <c r="D109" s="26"/>
      <c r="E109" s="26"/>
      <c r="F109" s="70"/>
      <c r="G109" s="70"/>
    </row>
    <row r="110" spans="1:7" ht="11.25" customHeight="1">
      <c r="A110" s="9" t="s">
        <v>377</v>
      </c>
      <c r="B110" s="26">
        <v>3</v>
      </c>
      <c r="C110" s="26">
        <v>2</v>
      </c>
      <c r="D110" s="26">
        <v>1</v>
      </c>
      <c r="E110" s="26" t="s">
        <v>36</v>
      </c>
      <c r="F110" s="70">
        <v>2</v>
      </c>
      <c r="G110" s="70">
        <v>2</v>
      </c>
    </row>
    <row r="111" spans="1:7" ht="11.25" customHeight="1">
      <c r="A111" s="9" t="s">
        <v>128</v>
      </c>
      <c r="B111" s="26" t="s">
        <v>36</v>
      </c>
      <c r="C111" s="26" t="s">
        <v>36</v>
      </c>
      <c r="D111" s="26">
        <v>1</v>
      </c>
      <c r="E111" s="26" t="s">
        <v>36</v>
      </c>
      <c r="F111" s="70">
        <v>-1</v>
      </c>
      <c r="G111" s="70" t="s">
        <v>36</v>
      </c>
    </row>
    <row r="112" spans="1:7" ht="11.25" customHeight="1">
      <c r="A112" s="9" t="s">
        <v>376</v>
      </c>
      <c r="B112" s="26">
        <v>1</v>
      </c>
      <c r="C112" s="26" t="s">
        <v>36</v>
      </c>
      <c r="D112" s="26" t="s">
        <v>36</v>
      </c>
      <c r="E112" s="26" t="s">
        <v>36</v>
      </c>
      <c r="F112" s="70">
        <v>1</v>
      </c>
      <c r="G112" s="70" t="s">
        <v>36</v>
      </c>
    </row>
    <row r="113" spans="1:7" ht="11.25" customHeight="1">
      <c r="A113" s="9" t="s">
        <v>129</v>
      </c>
      <c r="B113" s="26">
        <v>2</v>
      </c>
      <c r="C113" s="26">
        <v>1</v>
      </c>
      <c r="D113" s="26" t="s">
        <v>36</v>
      </c>
      <c r="E113" s="26" t="s">
        <v>36</v>
      </c>
      <c r="F113" s="70">
        <v>2</v>
      </c>
      <c r="G113" s="70">
        <v>1</v>
      </c>
    </row>
    <row r="114" spans="1:7" ht="11.25" customHeight="1">
      <c r="A114" s="9" t="s">
        <v>130</v>
      </c>
      <c r="B114" s="26">
        <v>2</v>
      </c>
      <c r="C114" s="26">
        <v>1</v>
      </c>
      <c r="D114" s="26" t="s">
        <v>36</v>
      </c>
      <c r="E114" s="26" t="s">
        <v>36</v>
      </c>
      <c r="F114" s="70">
        <v>2</v>
      </c>
      <c r="G114" s="70">
        <v>1</v>
      </c>
    </row>
    <row r="115" spans="1:7" ht="11.25" customHeight="1">
      <c r="A115" s="9" t="s">
        <v>131</v>
      </c>
      <c r="B115" s="26">
        <v>102</v>
      </c>
      <c r="C115" s="26">
        <v>75</v>
      </c>
      <c r="D115" s="26">
        <v>81</v>
      </c>
      <c r="E115" s="26">
        <v>66</v>
      </c>
      <c r="F115" s="70">
        <f t="shared" si="9"/>
        <v>21</v>
      </c>
      <c r="G115" s="70">
        <f aca="true" t="shared" si="10" ref="G115:G125">IF(C115-E115=0,"-",C115-E115)</f>
        <v>9</v>
      </c>
    </row>
    <row r="116" spans="1:7" ht="11.25" customHeight="1">
      <c r="A116" s="9" t="s">
        <v>132</v>
      </c>
      <c r="B116" s="26">
        <v>2</v>
      </c>
      <c r="C116" s="26" t="s">
        <v>36</v>
      </c>
      <c r="D116" s="26">
        <v>1</v>
      </c>
      <c r="E116" s="26">
        <v>1</v>
      </c>
      <c r="F116" s="70">
        <f t="shared" si="9"/>
        <v>1</v>
      </c>
      <c r="G116" s="70">
        <v>-1</v>
      </c>
    </row>
    <row r="117" spans="1:7" ht="11.25" customHeight="1">
      <c r="A117" s="9" t="s">
        <v>153</v>
      </c>
      <c r="B117" s="26">
        <v>42</v>
      </c>
      <c r="C117" s="26">
        <v>24</v>
      </c>
      <c r="D117" s="26">
        <v>46</v>
      </c>
      <c r="E117" s="26">
        <v>29</v>
      </c>
      <c r="F117" s="70">
        <f t="shared" si="9"/>
        <v>-4</v>
      </c>
      <c r="G117" s="70">
        <f t="shared" si="10"/>
        <v>-5</v>
      </c>
    </row>
    <row r="118" spans="1:7" ht="11.25" customHeight="1">
      <c r="A118" s="9" t="s">
        <v>133</v>
      </c>
      <c r="B118" s="26">
        <v>67</v>
      </c>
      <c r="C118" s="26">
        <v>39</v>
      </c>
      <c r="D118" s="26">
        <v>264</v>
      </c>
      <c r="E118" s="26">
        <v>130</v>
      </c>
      <c r="F118" s="70">
        <f t="shared" si="9"/>
        <v>-197</v>
      </c>
      <c r="G118" s="70">
        <f t="shared" si="10"/>
        <v>-91</v>
      </c>
    </row>
    <row r="119" spans="1:7" ht="11.25" customHeight="1">
      <c r="A119" s="9" t="s">
        <v>380</v>
      </c>
      <c r="B119" s="26"/>
      <c r="C119" s="26"/>
      <c r="D119" s="26"/>
      <c r="E119" s="26"/>
      <c r="F119" s="70"/>
      <c r="G119" s="70"/>
    </row>
    <row r="120" spans="1:7" ht="11.25" customHeight="1">
      <c r="A120" s="9" t="s">
        <v>381</v>
      </c>
      <c r="B120" s="26">
        <v>11</v>
      </c>
      <c r="C120" s="26">
        <v>6</v>
      </c>
      <c r="D120" s="26">
        <v>6</v>
      </c>
      <c r="E120" s="26">
        <v>4</v>
      </c>
      <c r="F120" s="70">
        <f t="shared" si="9"/>
        <v>5</v>
      </c>
      <c r="G120" s="70">
        <f t="shared" si="10"/>
        <v>2</v>
      </c>
    </row>
    <row r="121" spans="1:7" ht="11.25" customHeight="1">
      <c r="A121" s="9" t="s">
        <v>134</v>
      </c>
      <c r="B121" s="26">
        <v>7</v>
      </c>
      <c r="C121" s="26">
        <v>2</v>
      </c>
      <c r="D121" s="26">
        <v>3</v>
      </c>
      <c r="E121" s="26">
        <v>1</v>
      </c>
      <c r="F121" s="70">
        <f t="shared" si="9"/>
        <v>4</v>
      </c>
      <c r="G121" s="70">
        <f t="shared" si="10"/>
        <v>1</v>
      </c>
    </row>
    <row r="122" spans="1:7" ht="11.25" customHeight="1">
      <c r="A122" s="9" t="s">
        <v>135</v>
      </c>
      <c r="B122" s="26">
        <v>8</v>
      </c>
      <c r="C122" s="26">
        <v>5</v>
      </c>
      <c r="D122" s="26">
        <v>6</v>
      </c>
      <c r="E122" s="26">
        <v>5</v>
      </c>
      <c r="F122" s="70">
        <f t="shared" si="9"/>
        <v>2</v>
      </c>
      <c r="G122" s="70" t="str">
        <f t="shared" si="10"/>
        <v>-</v>
      </c>
    </row>
    <row r="123" spans="1:7" ht="11.25" customHeight="1">
      <c r="A123" s="9" t="s">
        <v>136</v>
      </c>
      <c r="B123" s="26">
        <v>16</v>
      </c>
      <c r="C123" s="26">
        <v>7</v>
      </c>
      <c r="D123" s="26">
        <v>8</v>
      </c>
      <c r="E123" s="26">
        <v>6</v>
      </c>
      <c r="F123" s="70">
        <f t="shared" si="9"/>
        <v>8</v>
      </c>
      <c r="G123" s="70">
        <f t="shared" si="10"/>
        <v>1</v>
      </c>
    </row>
    <row r="124" spans="1:7" ht="11.25" customHeight="1">
      <c r="A124" s="9" t="s">
        <v>154</v>
      </c>
      <c r="B124" s="26">
        <v>1</v>
      </c>
      <c r="C124" s="26" t="s">
        <v>36</v>
      </c>
      <c r="D124" s="26" t="s">
        <v>36</v>
      </c>
      <c r="E124" s="26" t="s">
        <v>36</v>
      </c>
      <c r="F124" s="70">
        <v>1</v>
      </c>
      <c r="G124" s="70" t="s">
        <v>36</v>
      </c>
    </row>
    <row r="125" spans="1:7" ht="11.25" customHeight="1">
      <c r="A125" s="9" t="s">
        <v>137</v>
      </c>
      <c r="B125" s="26">
        <v>22</v>
      </c>
      <c r="C125" s="26">
        <v>10</v>
      </c>
      <c r="D125" s="26">
        <v>34</v>
      </c>
      <c r="E125" s="26">
        <v>18</v>
      </c>
      <c r="F125" s="70">
        <f t="shared" si="9"/>
        <v>-12</v>
      </c>
      <c r="G125" s="70">
        <f t="shared" si="10"/>
        <v>-8</v>
      </c>
    </row>
    <row r="126" spans="1:7" ht="3.75" customHeight="1">
      <c r="A126" s="9"/>
      <c r="B126" s="26"/>
      <c r="C126" s="26"/>
      <c r="D126" s="26"/>
      <c r="E126" s="26"/>
      <c r="F126" s="26"/>
      <c r="G126" s="26"/>
    </row>
    <row r="127" spans="1:7" ht="11.25" customHeight="1">
      <c r="A127" s="37" t="s">
        <v>138</v>
      </c>
      <c r="B127" s="71">
        <f aca="true" t="shared" si="11" ref="B127:G127">SUM(B105:B125)</f>
        <v>617</v>
      </c>
      <c r="C127" s="71">
        <f t="shared" si="11"/>
        <v>356</v>
      </c>
      <c r="D127" s="71">
        <f t="shared" si="11"/>
        <v>1023</v>
      </c>
      <c r="E127" s="71">
        <f t="shared" si="11"/>
        <v>546</v>
      </c>
      <c r="F127" s="71">
        <f t="shared" si="11"/>
        <v>-406</v>
      </c>
      <c r="G127" s="71">
        <f t="shared" si="11"/>
        <v>-190</v>
      </c>
    </row>
    <row r="128" spans="1:7" ht="3.75" customHeight="1">
      <c r="A128" s="9"/>
      <c r="B128" s="26"/>
      <c r="C128" s="26"/>
      <c r="D128" s="26"/>
      <c r="E128" s="26"/>
      <c r="F128" s="26"/>
      <c r="G128" s="26"/>
    </row>
    <row r="129" spans="1:7" ht="11.25" customHeight="1">
      <c r="A129" s="37" t="s">
        <v>139</v>
      </c>
      <c r="B129" s="71">
        <v>21</v>
      </c>
      <c r="C129" s="71">
        <v>11</v>
      </c>
      <c r="D129" s="71">
        <v>32</v>
      </c>
      <c r="E129" s="71">
        <v>20</v>
      </c>
      <c r="F129" s="71">
        <f>IF(B129-D129=0,"-",B129-D129)</f>
        <v>-11</v>
      </c>
      <c r="G129" s="71">
        <f>IF(C129-E129=0,"-",C129-E129)</f>
        <v>-9</v>
      </c>
    </row>
    <row r="130" spans="1:7" ht="3.75" customHeight="1">
      <c r="A130" s="9"/>
      <c r="B130" s="26"/>
      <c r="C130" s="26"/>
      <c r="D130" s="26"/>
      <c r="E130" s="26"/>
      <c r="F130" s="71">
        <f>SUM(B130-D130)</f>
        <v>0</v>
      </c>
      <c r="G130" s="26"/>
    </row>
    <row r="131" spans="1:7" ht="11.25" customHeight="1">
      <c r="A131" s="9" t="s">
        <v>140</v>
      </c>
      <c r="B131" s="26">
        <v>1</v>
      </c>
      <c r="C131" s="26">
        <v>1</v>
      </c>
      <c r="D131" s="26" t="s">
        <v>36</v>
      </c>
      <c r="E131" s="26" t="s">
        <v>36</v>
      </c>
      <c r="F131" s="70">
        <v>1</v>
      </c>
      <c r="G131" s="70">
        <v>1</v>
      </c>
    </row>
    <row r="132" spans="1:7" ht="11.25" customHeight="1">
      <c r="A132" s="9" t="s">
        <v>141</v>
      </c>
      <c r="B132" s="26">
        <v>63</v>
      </c>
      <c r="C132" s="26">
        <v>28</v>
      </c>
      <c r="D132" s="26">
        <v>97</v>
      </c>
      <c r="E132" s="26">
        <v>37</v>
      </c>
      <c r="F132" s="70">
        <f>IF(B132-D132=0,"-",B132-D132)</f>
        <v>-34</v>
      </c>
      <c r="G132" s="70">
        <f>IF(C132-E132=0,"-",C132-E132)</f>
        <v>-9</v>
      </c>
    </row>
    <row r="133" spans="1:7" ht="11.25" customHeight="1">
      <c r="A133" s="9" t="s">
        <v>142</v>
      </c>
      <c r="B133" s="26">
        <v>53</v>
      </c>
      <c r="C133" s="26">
        <v>34</v>
      </c>
      <c r="D133" s="26">
        <v>37</v>
      </c>
      <c r="E133" s="26">
        <v>22</v>
      </c>
      <c r="F133" s="70">
        <f>IF(B133-D133=0,"-",B133-D133)</f>
        <v>16</v>
      </c>
      <c r="G133" s="70">
        <f>IF(C133-E133=0,"-",C133-E133)</f>
        <v>12</v>
      </c>
    </row>
    <row r="134" spans="1:7" ht="3.75" customHeight="1">
      <c r="A134" s="9"/>
      <c r="B134" s="26"/>
      <c r="C134" s="26"/>
      <c r="D134" s="26"/>
      <c r="E134" s="26"/>
      <c r="F134" s="70"/>
      <c r="G134" s="70"/>
    </row>
    <row r="135" spans="1:7" ht="11.25" customHeight="1">
      <c r="A135" s="37" t="s">
        <v>143</v>
      </c>
      <c r="B135" s="71">
        <f aca="true" t="shared" si="12" ref="B135:G135">SUM(B131:B133)</f>
        <v>117</v>
      </c>
      <c r="C135" s="71">
        <f t="shared" si="12"/>
        <v>63</v>
      </c>
      <c r="D135" s="71">
        <f t="shared" si="12"/>
        <v>134</v>
      </c>
      <c r="E135" s="71">
        <f t="shared" si="12"/>
        <v>59</v>
      </c>
      <c r="F135" s="71">
        <f t="shared" si="12"/>
        <v>-17</v>
      </c>
      <c r="G135" s="71">
        <f t="shared" si="12"/>
        <v>4</v>
      </c>
    </row>
    <row r="136" spans="1:7" ht="3.75" customHeight="1">
      <c r="A136" s="37"/>
      <c r="B136" s="26"/>
      <c r="C136" s="26"/>
      <c r="D136" s="26"/>
      <c r="E136" s="26"/>
      <c r="F136" s="26"/>
      <c r="G136" s="26"/>
    </row>
    <row r="137" spans="1:7" s="2" customFormat="1" ht="11.25" customHeight="1">
      <c r="A137" s="2" t="s">
        <v>326</v>
      </c>
      <c r="B137" s="27">
        <v>7</v>
      </c>
      <c r="C137" s="26">
        <v>3</v>
      </c>
      <c r="D137" s="26">
        <v>8</v>
      </c>
      <c r="E137" s="26">
        <v>3</v>
      </c>
      <c r="F137" s="70">
        <f aca="true" t="shared" si="13" ref="F137:F142">IF(B137-D137=0,"-",B137-D137)</f>
        <v>-1</v>
      </c>
      <c r="G137" s="70" t="str">
        <f aca="true" t="shared" si="14" ref="G137:G142">IF(C137-E137=0,"-",C137-E137)</f>
        <v>-</v>
      </c>
    </row>
    <row r="138" spans="1:7" s="2" customFormat="1" ht="11.25" customHeight="1">
      <c r="A138" s="2" t="s">
        <v>327</v>
      </c>
      <c r="B138" s="27">
        <v>1</v>
      </c>
      <c r="C138" s="26">
        <v>1</v>
      </c>
      <c r="D138" s="26">
        <v>3</v>
      </c>
      <c r="E138" s="26">
        <v>2</v>
      </c>
      <c r="F138" s="70">
        <f t="shared" si="13"/>
        <v>-2</v>
      </c>
      <c r="G138" s="70">
        <f t="shared" si="14"/>
        <v>-1</v>
      </c>
    </row>
    <row r="139" spans="1:7" s="2" customFormat="1" ht="11.25" customHeight="1">
      <c r="A139" s="2" t="s">
        <v>328</v>
      </c>
      <c r="B139" s="27">
        <v>5</v>
      </c>
      <c r="C139" s="26">
        <v>3</v>
      </c>
      <c r="D139" s="26" t="s">
        <v>36</v>
      </c>
      <c r="E139" s="26" t="s">
        <v>36</v>
      </c>
      <c r="F139" s="70">
        <v>5</v>
      </c>
      <c r="G139" s="70">
        <v>3</v>
      </c>
    </row>
    <row r="140" spans="1:7" ht="11.25" customHeight="1">
      <c r="A140" s="2" t="s">
        <v>144</v>
      </c>
      <c r="B140" s="27">
        <v>39</v>
      </c>
      <c r="C140" s="26">
        <v>16</v>
      </c>
      <c r="D140" s="26">
        <v>7</v>
      </c>
      <c r="E140" s="26">
        <v>4</v>
      </c>
      <c r="F140" s="70">
        <f t="shared" si="13"/>
        <v>32</v>
      </c>
      <c r="G140" s="70">
        <f t="shared" si="14"/>
        <v>12</v>
      </c>
    </row>
    <row r="141" spans="1:7" ht="11.25" customHeight="1">
      <c r="A141" s="2" t="s">
        <v>145</v>
      </c>
      <c r="B141" s="27">
        <v>5</v>
      </c>
      <c r="C141" s="26">
        <v>2</v>
      </c>
      <c r="D141" s="26">
        <v>4</v>
      </c>
      <c r="E141" s="26">
        <v>1</v>
      </c>
      <c r="F141" s="70">
        <f t="shared" si="13"/>
        <v>1</v>
      </c>
      <c r="G141" s="70">
        <f t="shared" si="14"/>
        <v>1</v>
      </c>
    </row>
    <row r="142" spans="1:7" ht="11.25" customHeight="1">
      <c r="A142" s="2" t="s">
        <v>146</v>
      </c>
      <c r="B142" s="27">
        <v>53</v>
      </c>
      <c r="C142" s="26">
        <v>36</v>
      </c>
      <c r="D142" s="26">
        <v>32</v>
      </c>
      <c r="E142" s="26">
        <v>24</v>
      </c>
      <c r="F142" s="70">
        <f t="shared" si="13"/>
        <v>21</v>
      </c>
      <c r="G142" s="70">
        <f t="shared" si="14"/>
        <v>12</v>
      </c>
    </row>
    <row r="143" spans="1:7" ht="3.75" customHeight="1">
      <c r="A143" s="47"/>
      <c r="B143" s="26"/>
      <c r="C143" s="26"/>
      <c r="D143" s="26"/>
      <c r="E143" s="26"/>
      <c r="F143" s="26"/>
      <c r="G143" s="26"/>
    </row>
    <row r="144" spans="1:7" ht="11.25" customHeight="1">
      <c r="A144" s="37" t="s">
        <v>147</v>
      </c>
      <c r="B144" s="71">
        <v>110</v>
      </c>
      <c r="C144" s="71">
        <v>61</v>
      </c>
      <c r="D144" s="71">
        <v>54</v>
      </c>
      <c r="E144" s="71">
        <v>34</v>
      </c>
      <c r="F144" s="71">
        <f>SUM(F137:F142)</f>
        <v>56</v>
      </c>
      <c r="G144" s="71">
        <f>SUM(G137:G142)</f>
        <v>27</v>
      </c>
    </row>
    <row r="145" spans="1:7" ht="3.75" customHeight="1">
      <c r="A145" s="9"/>
      <c r="B145" s="26"/>
      <c r="C145" s="26"/>
      <c r="D145" s="26"/>
      <c r="E145" s="26"/>
      <c r="F145" s="71"/>
      <c r="G145" s="26"/>
    </row>
    <row r="146" spans="1:7" ht="11.25" customHeight="1">
      <c r="A146" s="37" t="s">
        <v>158</v>
      </c>
      <c r="B146" s="71">
        <v>24</v>
      </c>
      <c r="C146" s="71">
        <v>13</v>
      </c>
      <c r="D146" s="71">
        <v>39</v>
      </c>
      <c r="E146" s="71">
        <v>22</v>
      </c>
      <c r="F146" s="71">
        <f>IF(B146-D146=0,"-",B146-D146)</f>
        <v>-15</v>
      </c>
      <c r="G146" s="71">
        <f>IF(C146-E146=0,"-",C146-E146)</f>
        <v>-9</v>
      </c>
    </row>
    <row r="147" spans="1:7" ht="3.75" customHeight="1">
      <c r="A147" s="9"/>
      <c r="B147" s="26"/>
      <c r="C147" s="26"/>
      <c r="D147" s="26"/>
      <c r="E147" s="26"/>
      <c r="F147" s="71"/>
      <c r="G147" s="71"/>
    </row>
    <row r="148" spans="1:7" ht="11.25" customHeight="1">
      <c r="A148" s="37" t="s">
        <v>148</v>
      </c>
      <c r="B148" s="26"/>
      <c r="C148" s="26"/>
      <c r="D148" s="26"/>
      <c r="E148" s="26"/>
      <c r="F148" s="71"/>
      <c r="G148" s="71"/>
    </row>
    <row r="149" spans="1:7" ht="11.25" customHeight="1">
      <c r="A149" s="37" t="s">
        <v>149</v>
      </c>
      <c r="B149" s="71">
        <f>SUM(B129+B135+B144+B146)</f>
        <v>272</v>
      </c>
      <c r="C149" s="71">
        <f>SUM(C129+C135+C144+C146)</f>
        <v>148</v>
      </c>
      <c r="D149" s="71">
        <f>SUM(D129+D135+D144+D146)</f>
        <v>259</v>
      </c>
      <c r="E149" s="71">
        <f>SUM(E129+E135+E144+E146)</f>
        <v>135</v>
      </c>
      <c r="F149" s="71">
        <f>IF(B149-D149=0,"-",B149-D149)</f>
        <v>13</v>
      </c>
      <c r="G149" s="71">
        <f>IF(C149-E149=0,"-",C149-E149)</f>
        <v>13</v>
      </c>
    </row>
    <row r="150" spans="1:7" ht="3.75" customHeight="1">
      <c r="A150" s="9"/>
      <c r="B150" s="26"/>
      <c r="C150" s="26"/>
      <c r="D150" s="26"/>
      <c r="E150" s="26"/>
      <c r="F150" s="71"/>
      <c r="G150" s="71"/>
    </row>
    <row r="151" spans="1:7" ht="11.25" customHeight="1">
      <c r="A151" s="9" t="s">
        <v>150</v>
      </c>
      <c r="B151" s="26">
        <v>1</v>
      </c>
      <c r="C151" s="26">
        <v>1</v>
      </c>
      <c r="D151" s="26">
        <v>3</v>
      </c>
      <c r="E151" s="26">
        <v>3</v>
      </c>
      <c r="F151" s="70">
        <f>IF(B151-D151=0,"-",B151-D151)</f>
        <v>-2</v>
      </c>
      <c r="G151" s="70">
        <f>IF(C151-E151=0,"-",C151-E151)</f>
        <v>-2</v>
      </c>
    </row>
    <row r="152" spans="1:7" ht="3.75" customHeight="1">
      <c r="A152" s="9"/>
      <c r="B152" s="26"/>
      <c r="C152" s="26"/>
      <c r="D152" s="26"/>
      <c r="E152" s="26"/>
      <c r="F152" s="70"/>
      <c r="G152" s="70"/>
    </row>
    <row r="153" spans="1:7" ht="11.25" customHeight="1">
      <c r="A153" s="9" t="s">
        <v>159</v>
      </c>
      <c r="B153" s="26">
        <v>32</v>
      </c>
      <c r="C153" s="26">
        <v>25</v>
      </c>
      <c r="D153" s="26">
        <v>49</v>
      </c>
      <c r="E153" s="26">
        <v>45</v>
      </c>
      <c r="F153" s="70">
        <f>IF(B153-D153=0,"-",B153-D153)</f>
        <v>-17</v>
      </c>
      <c r="G153" s="70">
        <f>IF(C153-E153=0,"-",C153-E153)</f>
        <v>-20</v>
      </c>
    </row>
    <row r="154" spans="1:7" ht="3.75" customHeight="1">
      <c r="A154" s="9"/>
      <c r="B154" s="26"/>
      <c r="C154" s="26"/>
      <c r="D154" s="26"/>
      <c r="E154" s="26"/>
      <c r="F154" s="26"/>
      <c r="G154" s="26"/>
    </row>
    <row r="155" spans="1:7" ht="11.25" customHeight="1">
      <c r="A155" s="16" t="s">
        <v>110</v>
      </c>
      <c r="B155" s="71">
        <f aca="true" t="shared" si="15" ref="B155:G155">SUM(B127+B149+B151+B153)</f>
        <v>922</v>
      </c>
      <c r="C155" s="71">
        <f t="shared" si="15"/>
        <v>530</v>
      </c>
      <c r="D155" s="71">
        <f t="shared" si="15"/>
        <v>1334</v>
      </c>
      <c r="E155" s="71">
        <f t="shared" si="15"/>
        <v>729</v>
      </c>
      <c r="F155" s="71">
        <f t="shared" si="15"/>
        <v>-412</v>
      </c>
      <c r="G155" s="71">
        <f t="shared" si="15"/>
        <v>-199</v>
      </c>
    </row>
    <row r="156" spans="1:7" ht="11.25" customHeight="1">
      <c r="A156" s="25"/>
      <c r="B156" s="71"/>
      <c r="C156" s="71"/>
      <c r="D156" s="71"/>
      <c r="E156" s="71"/>
      <c r="F156" s="71"/>
      <c r="G156" s="71"/>
    </row>
    <row r="157" spans="1:7" ht="11.25" customHeight="1">
      <c r="A157" s="25"/>
      <c r="B157" s="71"/>
      <c r="C157" s="71"/>
      <c r="D157" s="71"/>
      <c r="E157" s="71"/>
      <c r="F157" s="71"/>
      <c r="G157" s="71"/>
    </row>
    <row r="158" spans="1:7" ht="11.25" customHeight="1">
      <c r="A158" s="25"/>
      <c r="B158" s="71"/>
      <c r="C158" s="71"/>
      <c r="D158" s="71"/>
      <c r="E158" s="71"/>
      <c r="F158" s="71"/>
      <c r="G158" s="71"/>
    </row>
    <row r="159" spans="1:7" ht="12.75">
      <c r="A159" s="23" t="s">
        <v>350</v>
      </c>
      <c r="B159" s="10"/>
      <c r="C159" s="10"/>
      <c r="D159" s="10"/>
      <c r="E159" s="10"/>
      <c r="F159" s="10"/>
      <c r="G159" s="10"/>
    </row>
    <row r="160" spans="1:7" ht="12.75">
      <c r="A160" s="3"/>
      <c r="B160" s="3"/>
      <c r="C160" s="3"/>
      <c r="D160" s="3"/>
      <c r="E160" s="3"/>
      <c r="F160" s="3"/>
      <c r="G160" s="3"/>
    </row>
    <row r="161" spans="1:7" ht="12.75">
      <c r="A161" s="294" t="s">
        <v>165</v>
      </c>
      <c r="B161" s="330" t="s">
        <v>2</v>
      </c>
      <c r="C161" s="331"/>
      <c r="D161" s="302" t="s">
        <v>3</v>
      </c>
      <c r="E161" s="331"/>
      <c r="F161" s="15" t="s">
        <v>90</v>
      </c>
      <c r="G161" s="15"/>
    </row>
    <row r="162" spans="1:7" ht="12.75">
      <c r="A162" s="280"/>
      <c r="B162" s="332"/>
      <c r="C162" s="301"/>
      <c r="D162" s="300"/>
      <c r="E162" s="301"/>
      <c r="F162" s="10" t="s">
        <v>91</v>
      </c>
      <c r="G162" s="10"/>
    </row>
    <row r="163" spans="1:7" ht="12.75">
      <c r="A163" s="280"/>
      <c r="B163" s="333" t="s">
        <v>20</v>
      </c>
      <c r="C163" s="42" t="s">
        <v>92</v>
      </c>
      <c r="D163" s="328" t="s">
        <v>20</v>
      </c>
      <c r="E163" s="43" t="s">
        <v>92</v>
      </c>
      <c r="F163" s="328" t="s">
        <v>20</v>
      </c>
      <c r="G163" s="44" t="s">
        <v>92</v>
      </c>
    </row>
    <row r="164" spans="1:7" ht="12.75">
      <c r="A164" s="282"/>
      <c r="B164" s="334"/>
      <c r="C164" s="45" t="s">
        <v>21</v>
      </c>
      <c r="D164" s="329"/>
      <c r="E164" s="17" t="s">
        <v>21</v>
      </c>
      <c r="F164" s="329"/>
      <c r="G164" s="46" t="s">
        <v>21</v>
      </c>
    </row>
    <row r="165" spans="1:7" ht="4.5" customHeight="1">
      <c r="A165" s="8"/>
      <c r="B165" s="2"/>
      <c r="C165" s="22"/>
      <c r="D165" s="2"/>
      <c r="E165" s="8"/>
      <c r="F165" s="2"/>
      <c r="G165" s="8"/>
    </row>
    <row r="166" spans="1:7" s="12" customFormat="1" ht="10.5" customHeight="1">
      <c r="A166" s="35" t="s">
        <v>109</v>
      </c>
      <c r="B166" s="35"/>
      <c r="C166" s="35"/>
      <c r="D166" s="35"/>
      <c r="E166" s="35"/>
      <c r="F166" s="35"/>
      <c r="G166" s="35"/>
    </row>
    <row r="167" ht="4.5" customHeight="1">
      <c r="A167" s="2"/>
    </row>
    <row r="168" spans="1:7" ht="11.25" customHeight="1">
      <c r="A168" s="9" t="s">
        <v>111</v>
      </c>
      <c r="B168" s="70">
        <f aca="true" t="shared" si="16" ref="B168:E180">B10-B89</f>
        <v>19</v>
      </c>
      <c r="C168" s="70">
        <f t="shared" si="16"/>
        <v>9</v>
      </c>
      <c r="D168" s="70">
        <f t="shared" si="16"/>
        <v>11</v>
      </c>
      <c r="E168" s="70">
        <f t="shared" si="16"/>
        <v>4</v>
      </c>
      <c r="F168" s="70">
        <f aca="true" t="shared" si="17" ref="F168:G182">IF(B168-D168=0,"-",B168-D168)</f>
        <v>8</v>
      </c>
      <c r="G168" s="70">
        <f t="shared" si="17"/>
        <v>5</v>
      </c>
    </row>
    <row r="169" spans="1:7" ht="11.25" customHeight="1">
      <c r="A169" s="9" t="s">
        <v>112</v>
      </c>
      <c r="B169" s="70">
        <f t="shared" si="16"/>
        <v>17</v>
      </c>
      <c r="C169" s="70">
        <f t="shared" si="16"/>
        <v>7</v>
      </c>
      <c r="D169" s="70">
        <f t="shared" si="16"/>
        <v>9</v>
      </c>
      <c r="E169" s="70">
        <f t="shared" si="16"/>
        <v>2</v>
      </c>
      <c r="F169" s="70">
        <f t="shared" si="17"/>
        <v>8</v>
      </c>
      <c r="G169" s="70">
        <f t="shared" si="17"/>
        <v>5</v>
      </c>
    </row>
    <row r="170" spans="1:7" ht="11.25" customHeight="1">
      <c r="A170" s="9" t="s">
        <v>113</v>
      </c>
      <c r="B170" s="70">
        <f t="shared" si="16"/>
        <v>10</v>
      </c>
      <c r="C170" s="70">
        <f t="shared" si="16"/>
        <v>1</v>
      </c>
      <c r="D170" s="70">
        <f t="shared" si="16"/>
        <v>9</v>
      </c>
      <c r="E170" s="70">
        <f t="shared" si="16"/>
        <v>3</v>
      </c>
      <c r="F170" s="70">
        <f t="shared" si="17"/>
        <v>1</v>
      </c>
      <c r="G170" s="70">
        <f t="shared" si="17"/>
        <v>-2</v>
      </c>
    </row>
    <row r="171" spans="1:7" ht="11.25" customHeight="1">
      <c r="A171" s="9" t="s">
        <v>114</v>
      </c>
      <c r="B171" s="70">
        <f t="shared" si="16"/>
        <v>86</v>
      </c>
      <c r="C171" s="70">
        <f t="shared" si="16"/>
        <v>41</v>
      </c>
      <c r="D171" s="70">
        <f t="shared" si="16"/>
        <v>77</v>
      </c>
      <c r="E171" s="70">
        <f t="shared" si="16"/>
        <v>36</v>
      </c>
      <c r="F171" s="70">
        <f t="shared" si="17"/>
        <v>9</v>
      </c>
      <c r="G171" s="70">
        <f t="shared" si="17"/>
        <v>5</v>
      </c>
    </row>
    <row r="172" spans="1:7" ht="11.25" customHeight="1">
      <c r="A172" s="9" t="s">
        <v>115</v>
      </c>
      <c r="B172" s="70">
        <f t="shared" si="16"/>
        <v>91</v>
      </c>
      <c r="C172" s="70">
        <f t="shared" si="16"/>
        <v>60</v>
      </c>
      <c r="D172" s="70">
        <f t="shared" si="16"/>
        <v>97</v>
      </c>
      <c r="E172" s="70">
        <f t="shared" si="16"/>
        <v>74</v>
      </c>
      <c r="F172" s="70">
        <f t="shared" si="17"/>
        <v>-6</v>
      </c>
      <c r="G172" s="70">
        <f t="shared" si="17"/>
        <v>-14</v>
      </c>
    </row>
    <row r="173" spans="1:7" ht="11.25" customHeight="1">
      <c r="A173" s="9" t="s">
        <v>116</v>
      </c>
      <c r="B173" s="70">
        <f t="shared" si="16"/>
        <v>9</v>
      </c>
      <c r="C173" s="70">
        <f t="shared" si="16"/>
        <v>4</v>
      </c>
      <c r="D173" s="70">
        <f t="shared" si="16"/>
        <v>9</v>
      </c>
      <c r="E173" s="70">
        <f t="shared" si="16"/>
        <v>4</v>
      </c>
      <c r="F173" s="70" t="str">
        <f t="shared" si="17"/>
        <v>-</v>
      </c>
      <c r="G173" s="70" t="str">
        <f t="shared" si="17"/>
        <v>-</v>
      </c>
    </row>
    <row r="174" spans="1:7" ht="11.25" customHeight="1">
      <c r="A174" s="9" t="s">
        <v>117</v>
      </c>
      <c r="B174" s="70">
        <f t="shared" si="16"/>
        <v>211</v>
      </c>
      <c r="C174" s="70">
        <f t="shared" si="16"/>
        <v>114</v>
      </c>
      <c r="D174" s="70">
        <f t="shared" si="16"/>
        <v>160</v>
      </c>
      <c r="E174" s="70">
        <f t="shared" si="16"/>
        <v>84</v>
      </c>
      <c r="F174" s="70">
        <f t="shared" si="17"/>
        <v>51</v>
      </c>
      <c r="G174" s="70">
        <f t="shared" si="17"/>
        <v>30</v>
      </c>
    </row>
    <row r="175" spans="1:7" ht="11.25" customHeight="1">
      <c r="A175" s="9" t="s">
        <v>118</v>
      </c>
      <c r="B175" s="70">
        <f t="shared" si="16"/>
        <v>3</v>
      </c>
      <c r="C175" s="70">
        <f t="shared" si="16"/>
        <v>2</v>
      </c>
      <c r="D175" s="70">
        <f t="shared" si="16"/>
        <v>4</v>
      </c>
      <c r="E175" s="70">
        <f t="shared" si="16"/>
        <v>4</v>
      </c>
      <c r="F175" s="70">
        <f t="shared" si="17"/>
        <v>-1</v>
      </c>
      <c r="G175" s="70">
        <f t="shared" si="17"/>
        <v>-2</v>
      </c>
    </row>
    <row r="176" spans="1:7" ht="11.25" customHeight="1">
      <c r="A176" s="9" t="s">
        <v>119</v>
      </c>
      <c r="B176" s="70">
        <f t="shared" si="16"/>
        <v>27</v>
      </c>
      <c r="C176" s="70">
        <f t="shared" si="16"/>
        <v>21</v>
      </c>
      <c r="D176" s="70">
        <f t="shared" si="16"/>
        <v>16</v>
      </c>
      <c r="E176" s="70">
        <f t="shared" si="16"/>
        <v>10</v>
      </c>
      <c r="F176" s="70">
        <f t="shared" si="17"/>
        <v>11</v>
      </c>
      <c r="G176" s="70">
        <f t="shared" si="17"/>
        <v>11</v>
      </c>
    </row>
    <row r="177" spans="1:7" ht="11.25" customHeight="1">
      <c r="A177" s="9" t="s">
        <v>120</v>
      </c>
      <c r="B177" s="70">
        <f t="shared" si="16"/>
        <v>77</v>
      </c>
      <c r="C177" s="70">
        <f t="shared" si="16"/>
        <v>48</v>
      </c>
      <c r="D177" s="70">
        <f t="shared" si="16"/>
        <v>81</v>
      </c>
      <c r="E177" s="70">
        <f t="shared" si="16"/>
        <v>67</v>
      </c>
      <c r="F177" s="70">
        <f t="shared" si="17"/>
        <v>-4</v>
      </c>
      <c r="G177" s="70">
        <f t="shared" si="17"/>
        <v>-19</v>
      </c>
    </row>
    <row r="178" spans="1:7" ht="11.25" customHeight="1">
      <c r="A178" s="9" t="s">
        <v>121</v>
      </c>
      <c r="B178" s="70">
        <f t="shared" si="16"/>
        <v>41</v>
      </c>
      <c r="C178" s="70">
        <f t="shared" si="16"/>
        <v>33</v>
      </c>
      <c r="D178" s="70">
        <f t="shared" si="16"/>
        <v>53</v>
      </c>
      <c r="E178" s="70">
        <f t="shared" si="16"/>
        <v>46</v>
      </c>
      <c r="F178" s="70">
        <f t="shared" si="17"/>
        <v>-12</v>
      </c>
      <c r="G178" s="70">
        <f t="shared" si="17"/>
        <v>-13</v>
      </c>
    </row>
    <row r="179" spans="1:7" ht="11.25" customHeight="1">
      <c r="A179" s="9" t="s">
        <v>122</v>
      </c>
      <c r="B179" s="70">
        <f t="shared" si="16"/>
        <v>12</v>
      </c>
      <c r="C179" s="70">
        <f t="shared" si="16"/>
        <v>8</v>
      </c>
      <c r="D179" s="70">
        <f t="shared" si="16"/>
        <v>12</v>
      </c>
      <c r="E179" s="70">
        <f t="shared" si="16"/>
        <v>5</v>
      </c>
      <c r="F179" s="70" t="str">
        <f t="shared" si="17"/>
        <v>-</v>
      </c>
      <c r="G179" s="70">
        <f t="shared" si="17"/>
        <v>3</v>
      </c>
    </row>
    <row r="180" spans="1:7" ht="11.25" customHeight="1">
      <c r="A180" s="9" t="s">
        <v>123</v>
      </c>
      <c r="B180" s="70">
        <f t="shared" si="16"/>
        <v>78</v>
      </c>
      <c r="C180" s="70">
        <f t="shared" si="16"/>
        <v>35</v>
      </c>
      <c r="D180" s="70">
        <f t="shared" si="16"/>
        <v>49</v>
      </c>
      <c r="E180" s="70">
        <f t="shared" si="16"/>
        <v>22</v>
      </c>
      <c r="F180" s="70">
        <f t="shared" si="17"/>
        <v>29</v>
      </c>
      <c r="G180" s="70">
        <f t="shared" si="17"/>
        <v>13</v>
      </c>
    </row>
    <row r="181" spans="1:7" ht="11.25" customHeight="1">
      <c r="A181" s="9" t="s">
        <v>124</v>
      </c>
      <c r="B181" s="70"/>
      <c r="C181" s="70"/>
      <c r="D181" s="70"/>
      <c r="E181" s="70"/>
      <c r="F181" s="70"/>
      <c r="G181" s="70"/>
    </row>
    <row r="182" spans="1:7" ht="11.25" customHeight="1">
      <c r="A182" s="9" t="s">
        <v>125</v>
      </c>
      <c r="B182" s="70">
        <f>B24-B103</f>
        <v>73</v>
      </c>
      <c r="C182" s="70">
        <f>C24-C103</f>
        <v>38</v>
      </c>
      <c r="D182" s="70">
        <f>D24-D103</f>
        <v>42</v>
      </c>
      <c r="E182" s="70">
        <v>22</v>
      </c>
      <c r="F182" s="70">
        <f t="shared" si="17"/>
        <v>31</v>
      </c>
      <c r="G182" s="70">
        <f t="shared" si="17"/>
        <v>16</v>
      </c>
    </row>
    <row r="183" spans="1:7" ht="3.75" customHeight="1">
      <c r="A183" s="9"/>
      <c r="B183" s="70"/>
      <c r="C183" s="70"/>
      <c r="D183" s="70"/>
      <c r="E183" s="70"/>
      <c r="F183" s="70"/>
      <c r="G183" s="70"/>
    </row>
    <row r="184" spans="1:7" ht="11.25" customHeight="1">
      <c r="A184" s="37" t="s">
        <v>126</v>
      </c>
      <c r="B184" s="71">
        <f>B26-B105</f>
        <v>754</v>
      </c>
      <c r="C184" s="71">
        <f>C26-C105</f>
        <v>421</v>
      </c>
      <c r="D184" s="71">
        <f>D26-D105</f>
        <v>629</v>
      </c>
      <c r="E184" s="71">
        <f>E26-E105</f>
        <v>386</v>
      </c>
      <c r="F184" s="71">
        <f>SUM(F168:F182)</f>
        <v>125</v>
      </c>
      <c r="G184" s="71">
        <f>SUM(G168:G182)</f>
        <v>38</v>
      </c>
    </row>
    <row r="185" spans="1:7" ht="3.75" customHeight="1">
      <c r="A185" s="9"/>
      <c r="B185" s="70"/>
      <c r="C185" s="70"/>
      <c r="D185" s="70"/>
      <c r="E185" s="70"/>
      <c r="F185" s="70"/>
      <c r="G185" s="70"/>
    </row>
    <row r="186" spans="1:7" ht="11.25" customHeight="1">
      <c r="A186" s="9" t="s">
        <v>127</v>
      </c>
      <c r="B186" s="70">
        <f>B28-B107</f>
        <v>134</v>
      </c>
      <c r="C186" s="70">
        <f>C28-C107</f>
        <v>52</v>
      </c>
      <c r="D186" s="70">
        <f>D28-D107</f>
        <v>60</v>
      </c>
      <c r="E186" s="70">
        <f>E28-E107</f>
        <v>22</v>
      </c>
      <c r="F186" s="70">
        <f aca="true" t="shared" si="18" ref="F186:G204">IF(B186-D186=0,"-",B186-D186)</f>
        <v>74</v>
      </c>
      <c r="G186" s="70">
        <f t="shared" si="18"/>
        <v>30</v>
      </c>
    </row>
    <row r="187" spans="1:7" ht="11.25" customHeight="1">
      <c r="A187" s="9" t="s">
        <v>375</v>
      </c>
      <c r="B187" s="70">
        <v>12</v>
      </c>
      <c r="C187" s="70">
        <v>3</v>
      </c>
      <c r="D187" s="70">
        <v>4</v>
      </c>
      <c r="E187" s="70">
        <v>1</v>
      </c>
      <c r="F187" s="70">
        <v>8</v>
      </c>
      <c r="G187" s="70">
        <v>2</v>
      </c>
    </row>
    <row r="188" spans="1:7" ht="11.25" customHeight="1">
      <c r="A188" s="9" t="s">
        <v>382</v>
      </c>
      <c r="B188" s="70"/>
      <c r="C188" s="70"/>
      <c r="D188" s="70"/>
      <c r="E188" s="70"/>
      <c r="F188" s="70"/>
      <c r="G188" s="70"/>
    </row>
    <row r="189" spans="1:7" ht="11.25" customHeight="1">
      <c r="A189" s="9" t="s">
        <v>383</v>
      </c>
      <c r="B189" s="70">
        <f>B31-B110</f>
        <v>192</v>
      </c>
      <c r="C189" s="70">
        <f>C31-C110</f>
        <v>154</v>
      </c>
      <c r="D189" s="70">
        <f>D31-D110</f>
        <v>172</v>
      </c>
      <c r="E189" s="70">
        <v>113</v>
      </c>
      <c r="F189" s="70">
        <f t="shared" si="18"/>
        <v>20</v>
      </c>
      <c r="G189" s="70">
        <f t="shared" si="18"/>
        <v>41</v>
      </c>
    </row>
    <row r="190" spans="1:7" ht="11.25" customHeight="1">
      <c r="A190" s="9" t="s">
        <v>128</v>
      </c>
      <c r="B190" s="70">
        <v>7</v>
      </c>
      <c r="C190" s="70">
        <v>1</v>
      </c>
      <c r="D190" s="70">
        <v>4</v>
      </c>
      <c r="E190" s="70">
        <v>4</v>
      </c>
      <c r="F190" s="70">
        <f t="shared" si="18"/>
        <v>3</v>
      </c>
      <c r="G190" s="70">
        <f t="shared" si="18"/>
        <v>-3</v>
      </c>
    </row>
    <row r="191" spans="1:7" ht="11.25" customHeight="1">
      <c r="A191" s="9" t="s">
        <v>376</v>
      </c>
      <c r="B191" s="70">
        <v>21</v>
      </c>
      <c r="C191" s="70">
        <v>6</v>
      </c>
      <c r="D191" s="70">
        <v>4</v>
      </c>
      <c r="E191" s="70">
        <v>1</v>
      </c>
      <c r="F191" s="70">
        <v>17</v>
      </c>
      <c r="G191" s="70">
        <v>5</v>
      </c>
    </row>
    <row r="192" spans="1:7" ht="11.25" customHeight="1">
      <c r="A192" s="9" t="s">
        <v>129</v>
      </c>
      <c r="B192" s="70">
        <f aca="true" t="shared" si="19" ref="B192:C194">B34-B113</f>
        <v>68</v>
      </c>
      <c r="C192" s="70">
        <f t="shared" si="19"/>
        <v>26</v>
      </c>
      <c r="D192" s="70">
        <v>47</v>
      </c>
      <c r="E192" s="70">
        <v>16</v>
      </c>
      <c r="F192" s="70">
        <f t="shared" si="18"/>
        <v>21</v>
      </c>
      <c r="G192" s="70">
        <f t="shared" si="18"/>
        <v>10</v>
      </c>
    </row>
    <row r="193" spans="1:7" ht="11.25" customHeight="1">
      <c r="A193" s="9" t="s">
        <v>130</v>
      </c>
      <c r="B193" s="70">
        <f t="shared" si="19"/>
        <v>122</v>
      </c>
      <c r="C193" s="70">
        <f t="shared" si="19"/>
        <v>83</v>
      </c>
      <c r="D193" s="70">
        <v>22</v>
      </c>
      <c r="E193" s="70">
        <v>17</v>
      </c>
      <c r="F193" s="70">
        <f t="shared" si="18"/>
        <v>100</v>
      </c>
      <c r="G193" s="70">
        <f t="shared" si="18"/>
        <v>66</v>
      </c>
    </row>
    <row r="194" spans="1:7" ht="11.25" customHeight="1">
      <c r="A194" s="9" t="s">
        <v>131</v>
      </c>
      <c r="B194" s="70">
        <f t="shared" si="19"/>
        <v>218</v>
      </c>
      <c r="C194" s="70">
        <f t="shared" si="19"/>
        <v>113</v>
      </c>
      <c r="D194" s="70">
        <f aca="true" t="shared" si="20" ref="D194:E197">D36-D115</f>
        <v>148</v>
      </c>
      <c r="E194" s="70">
        <f t="shared" si="20"/>
        <v>102</v>
      </c>
      <c r="F194" s="70">
        <f t="shared" si="18"/>
        <v>70</v>
      </c>
      <c r="G194" s="70">
        <f t="shared" si="18"/>
        <v>11</v>
      </c>
    </row>
    <row r="195" spans="1:7" ht="11.25" customHeight="1">
      <c r="A195" s="9" t="s">
        <v>132</v>
      </c>
      <c r="B195" s="70">
        <f>B37-B116</f>
        <v>143</v>
      </c>
      <c r="C195" s="70">
        <v>90</v>
      </c>
      <c r="D195" s="70">
        <f t="shared" si="20"/>
        <v>74</v>
      </c>
      <c r="E195" s="70">
        <f t="shared" si="20"/>
        <v>61</v>
      </c>
      <c r="F195" s="70">
        <f t="shared" si="18"/>
        <v>69</v>
      </c>
      <c r="G195" s="70">
        <f t="shared" si="18"/>
        <v>29</v>
      </c>
    </row>
    <row r="196" spans="1:7" ht="11.25" customHeight="1">
      <c r="A196" s="9" t="s">
        <v>153</v>
      </c>
      <c r="B196" s="70">
        <f>B38-B117</f>
        <v>403</v>
      </c>
      <c r="C196" s="70">
        <f>C38-C117</f>
        <v>184</v>
      </c>
      <c r="D196" s="70">
        <f t="shared" si="20"/>
        <v>118</v>
      </c>
      <c r="E196" s="70">
        <f t="shared" si="20"/>
        <v>64</v>
      </c>
      <c r="F196" s="70">
        <f t="shared" si="18"/>
        <v>285</v>
      </c>
      <c r="G196" s="70">
        <f t="shared" si="18"/>
        <v>120</v>
      </c>
    </row>
    <row r="197" spans="1:7" ht="11.25" customHeight="1">
      <c r="A197" s="9" t="s">
        <v>133</v>
      </c>
      <c r="B197" s="70">
        <f>B39-B118</f>
        <v>29</v>
      </c>
      <c r="C197" s="70">
        <f>C39-C118</f>
        <v>11</v>
      </c>
      <c r="D197" s="70">
        <f t="shared" si="20"/>
        <v>17</v>
      </c>
      <c r="E197" s="70">
        <f t="shared" si="20"/>
        <v>10</v>
      </c>
      <c r="F197" s="70">
        <f t="shared" si="18"/>
        <v>12</v>
      </c>
      <c r="G197" s="70">
        <f t="shared" si="18"/>
        <v>1</v>
      </c>
    </row>
    <row r="198" spans="1:7" ht="11.25" customHeight="1">
      <c r="A198" s="9" t="s">
        <v>380</v>
      </c>
      <c r="B198" s="70"/>
      <c r="C198" s="70"/>
      <c r="D198" s="70"/>
      <c r="E198" s="70"/>
      <c r="F198" s="70"/>
      <c r="G198" s="70"/>
    </row>
    <row r="199" spans="1:7" ht="11.25" customHeight="1">
      <c r="A199" s="9" t="s">
        <v>381</v>
      </c>
      <c r="B199" s="70">
        <v>285</v>
      </c>
      <c r="C199" s="70">
        <v>118</v>
      </c>
      <c r="D199" s="70">
        <v>133</v>
      </c>
      <c r="E199" s="70">
        <v>59</v>
      </c>
      <c r="F199" s="70">
        <f t="shared" si="18"/>
        <v>152</v>
      </c>
      <c r="G199" s="70">
        <f t="shared" si="18"/>
        <v>59</v>
      </c>
    </row>
    <row r="200" spans="1:7" ht="11.25" customHeight="1">
      <c r="A200" s="9" t="s">
        <v>134</v>
      </c>
      <c r="B200" s="70">
        <f>B42-B121</f>
        <v>299</v>
      </c>
      <c r="C200" s="70">
        <f>C42-C121</f>
        <v>231</v>
      </c>
      <c r="D200" s="70">
        <f>D42-D121</f>
        <v>59</v>
      </c>
      <c r="E200" s="70">
        <f>E42-E121</f>
        <v>49</v>
      </c>
      <c r="F200" s="70">
        <f t="shared" si="18"/>
        <v>240</v>
      </c>
      <c r="G200" s="70">
        <f t="shared" si="18"/>
        <v>182</v>
      </c>
    </row>
    <row r="201" spans="1:7" ht="11.25" customHeight="1">
      <c r="A201" s="9" t="s">
        <v>135</v>
      </c>
      <c r="B201" s="70">
        <v>365</v>
      </c>
      <c r="C201" s="70">
        <v>167</v>
      </c>
      <c r="D201" s="70">
        <v>106</v>
      </c>
      <c r="E201" s="70">
        <v>67</v>
      </c>
      <c r="F201" s="70">
        <f t="shared" si="18"/>
        <v>259</v>
      </c>
      <c r="G201" s="70">
        <f t="shared" si="18"/>
        <v>100</v>
      </c>
    </row>
    <row r="202" spans="1:7" ht="11.25" customHeight="1">
      <c r="A202" s="9" t="s">
        <v>136</v>
      </c>
      <c r="B202" s="70">
        <v>51</v>
      </c>
      <c r="C202" s="70">
        <v>21</v>
      </c>
      <c r="D202" s="70">
        <v>40</v>
      </c>
      <c r="E202" s="70">
        <v>19</v>
      </c>
      <c r="F202" s="70">
        <f t="shared" si="18"/>
        <v>11</v>
      </c>
      <c r="G202" s="70">
        <f t="shared" si="18"/>
        <v>2</v>
      </c>
    </row>
    <row r="203" spans="1:7" ht="11.25" customHeight="1">
      <c r="A203" s="9" t="s">
        <v>154</v>
      </c>
      <c r="B203" s="70">
        <v>166</v>
      </c>
      <c r="C203" s="70">
        <v>114</v>
      </c>
      <c r="D203" s="70">
        <v>41</v>
      </c>
      <c r="E203" s="70">
        <v>28</v>
      </c>
      <c r="F203" s="70">
        <f aca="true" t="shared" si="21" ref="F203:G230">IF(B203-D203=0,"-",B203-D203)</f>
        <v>125</v>
      </c>
      <c r="G203" s="70">
        <f t="shared" si="18"/>
        <v>86</v>
      </c>
    </row>
    <row r="204" spans="1:7" ht="11.25" customHeight="1">
      <c r="A204" s="9" t="s">
        <v>137</v>
      </c>
      <c r="B204" s="70">
        <v>130</v>
      </c>
      <c r="C204" s="70">
        <v>97</v>
      </c>
      <c r="D204" s="70">
        <v>83</v>
      </c>
      <c r="E204" s="70">
        <v>60</v>
      </c>
      <c r="F204" s="70">
        <f t="shared" si="21"/>
        <v>47</v>
      </c>
      <c r="G204" s="70">
        <f t="shared" si="18"/>
        <v>37</v>
      </c>
    </row>
    <row r="205" spans="1:7" ht="3.75" customHeight="1">
      <c r="A205" s="9"/>
      <c r="B205" s="70"/>
      <c r="C205" s="70"/>
      <c r="D205" s="70"/>
      <c r="E205" s="70"/>
      <c r="F205" s="70"/>
      <c r="G205" s="70"/>
    </row>
    <row r="206" spans="1:7" ht="11.25" customHeight="1">
      <c r="A206" s="37" t="s">
        <v>138</v>
      </c>
      <c r="B206" s="71">
        <f>B48-B127</f>
        <v>3399</v>
      </c>
      <c r="C206" s="71">
        <f>C48-C127</f>
        <v>1892</v>
      </c>
      <c r="D206" s="71">
        <f>D48-D127</f>
        <v>1761</v>
      </c>
      <c r="E206" s="71">
        <f>E48-E127</f>
        <v>1079</v>
      </c>
      <c r="F206" s="71">
        <f t="shared" si="21"/>
        <v>1638</v>
      </c>
      <c r="G206" s="71">
        <f t="shared" si="21"/>
        <v>813</v>
      </c>
    </row>
    <row r="207" spans="1:7" ht="3.75" customHeight="1">
      <c r="A207" s="9"/>
      <c r="B207" s="71"/>
      <c r="C207" s="71"/>
      <c r="D207" s="71"/>
      <c r="E207" s="71"/>
      <c r="F207" s="71"/>
      <c r="G207" s="71"/>
    </row>
    <row r="208" spans="1:7" ht="11.25" customHeight="1">
      <c r="A208" s="37" t="s">
        <v>139</v>
      </c>
      <c r="B208" s="71">
        <f>B50-B129</f>
        <v>293</v>
      </c>
      <c r="C208" s="71">
        <f>C50-C129</f>
        <v>246</v>
      </c>
      <c r="D208" s="71">
        <f>D50-D129</f>
        <v>65</v>
      </c>
      <c r="E208" s="71">
        <f>E50-E129</f>
        <v>53</v>
      </c>
      <c r="F208" s="71">
        <f t="shared" si="21"/>
        <v>228</v>
      </c>
      <c r="G208" s="71">
        <f t="shared" si="21"/>
        <v>193</v>
      </c>
    </row>
    <row r="209" spans="1:7" ht="3.75" customHeight="1">
      <c r="A209" s="9"/>
      <c r="B209" s="70"/>
      <c r="C209" s="70"/>
      <c r="D209" s="70"/>
      <c r="E209" s="70"/>
      <c r="F209" s="70"/>
      <c r="G209" s="71"/>
    </row>
    <row r="210" spans="1:7" ht="11.25" customHeight="1">
      <c r="A210" s="9" t="s">
        <v>140</v>
      </c>
      <c r="B210" s="70">
        <f aca="true" t="shared" si="22" ref="B210:C212">B52-B131</f>
        <v>27</v>
      </c>
      <c r="C210" s="70">
        <f t="shared" si="22"/>
        <v>7</v>
      </c>
      <c r="D210" s="70">
        <v>9</v>
      </c>
      <c r="E210" s="70">
        <v>8</v>
      </c>
      <c r="F210" s="70">
        <f t="shared" si="21"/>
        <v>18</v>
      </c>
      <c r="G210" s="70">
        <f t="shared" si="21"/>
        <v>-1</v>
      </c>
    </row>
    <row r="211" spans="1:7" ht="11.25" customHeight="1">
      <c r="A211" s="9" t="s">
        <v>141</v>
      </c>
      <c r="B211" s="70">
        <f t="shared" si="22"/>
        <v>121</v>
      </c>
      <c r="C211" s="70">
        <f t="shared" si="22"/>
        <v>60</v>
      </c>
      <c r="D211" s="70">
        <f>D53-D132</f>
        <v>119</v>
      </c>
      <c r="E211" s="70">
        <f>E53-E132</f>
        <v>57</v>
      </c>
      <c r="F211" s="70">
        <f t="shared" si="21"/>
        <v>2</v>
      </c>
      <c r="G211" s="70">
        <f t="shared" si="21"/>
        <v>3</v>
      </c>
    </row>
    <row r="212" spans="1:7" ht="11.25" customHeight="1">
      <c r="A212" s="9" t="s">
        <v>142</v>
      </c>
      <c r="B212" s="70">
        <f t="shared" si="22"/>
        <v>184</v>
      </c>
      <c r="C212" s="70">
        <f t="shared" si="22"/>
        <v>83</v>
      </c>
      <c r="D212" s="70">
        <f>D54-D133</f>
        <v>93</v>
      </c>
      <c r="E212" s="70">
        <f>E54-E133</f>
        <v>53</v>
      </c>
      <c r="F212" s="70">
        <f t="shared" si="21"/>
        <v>91</v>
      </c>
      <c r="G212" s="70">
        <f t="shared" si="21"/>
        <v>30</v>
      </c>
    </row>
    <row r="213" spans="1:7" ht="3.75" customHeight="1">
      <c r="A213" s="9"/>
      <c r="B213" s="70"/>
      <c r="C213" s="70"/>
      <c r="D213" s="70"/>
      <c r="E213" s="70"/>
      <c r="F213" s="70"/>
      <c r="G213" s="71"/>
    </row>
    <row r="214" spans="1:7" ht="11.25" customHeight="1">
      <c r="A214" s="37" t="s">
        <v>143</v>
      </c>
      <c r="B214" s="71">
        <f>B56-B135</f>
        <v>332</v>
      </c>
      <c r="C214" s="71">
        <f>C56-C135</f>
        <v>150</v>
      </c>
      <c r="D214" s="71">
        <f>D56-D135</f>
        <v>221</v>
      </c>
      <c r="E214" s="71">
        <f>E56-E135</f>
        <v>118</v>
      </c>
      <c r="F214" s="71">
        <f t="shared" si="21"/>
        <v>111</v>
      </c>
      <c r="G214" s="71">
        <f t="shared" si="21"/>
        <v>32</v>
      </c>
    </row>
    <row r="215" spans="1:7" ht="3.75" customHeight="1">
      <c r="A215" s="37"/>
      <c r="B215" s="70"/>
      <c r="C215" s="70"/>
      <c r="D215" s="70"/>
      <c r="E215" s="70"/>
      <c r="F215" s="70"/>
      <c r="G215" s="71"/>
    </row>
    <row r="216" spans="1:7" s="2" customFormat="1" ht="11.25" customHeight="1">
      <c r="A216" s="2" t="s">
        <v>326</v>
      </c>
      <c r="B216" s="72">
        <f aca="true" t="shared" si="23" ref="B216:E217">B58-B137</f>
        <v>345</v>
      </c>
      <c r="C216" s="70">
        <f t="shared" si="23"/>
        <v>219</v>
      </c>
      <c r="D216" s="70">
        <f t="shared" si="23"/>
        <v>62</v>
      </c>
      <c r="E216" s="70">
        <f t="shared" si="23"/>
        <v>46</v>
      </c>
      <c r="F216" s="70">
        <f t="shared" si="21"/>
        <v>283</v>
      </c>
      <c r="G216" s="70">
        <f t="shared" si="21"/>
        <v>173</v>
      </c>
    </row>
    <row r="217" spans="1:7" s="2" customFormat="1" ht="11.25" customHeight="1">
      <c r="A217" s="2" t="s">
        <v>327</v>
      </c>
      <c r="B217" s="72">
        <f t="shared" si="23"/>
        <v>117</v>
      </c>
      <c r="C217" s="70">
        <f t="shared" si="23"/>
        <v>108</v>
      </c>
      <c r="D217" s="70">
        <f t="shared" si="23"/>
        <v>15</v>
      </c>
      <c r="E217" s="70">
        <f t="shared" si="23"/>
        <v>10</v>
      </c>
      <c r="F217" s="70">
        <f t="shared" si="21"/>
        <v>102</v>
      </c>
      <c r="G217" s="70">
        <f t="shared" si="21"/>
        <v>98</v>
      </c>
    </row>
    <row r="218" spans="1:7" s="2" customFormat="1" ht="11.25" customHeight="1">
      <c r="A218" s="2" t="s">
        <v>328</v>
      </c>
      <c r="B218" s="72">
        <f aca="true" t="shared" si="24" ref="B218:C221">B60-B139</f>
        <v>138</v>
      </c>
      <c r="C218" s="70">
        <f t="shared" si="24"/>
        <v>121</v>
      </c>
      <c r="D218" s="70">
        <v>34</v>
      </c>
      <c r="E218" s="70">
        <v>29</v>
      </c>
      <c r="F218" s="70">
        <f t="shared" si="21"/>
        <v>104</v>
      </c>
      <c r="G218" s="70">
        <f t="shared" si="21"/>
        <v>92</v>
      </c>
    </row>
    <row r="219" spans="1:7" ht="11.25" customHeight="1">
      <c r="A219" s="2" t="s">
        <v>144</v>
      </c>
      <c r="B219" s="72">
        <f t="shared" si="24"/>
        <v>51</v>
      </c>
      <c r="C219" s="70">
        <f t="shared" si="24"/>
        <v>16</v>
      </c>
      <c r="D219" s="70">
        <f aca="true" t="shared" si="25" ref="D219:E221">D61-D140</f>
        <v>17</v>
      </c>
      <c r="E219" s="70">
        <f t="shared" si="25"/>
        <v>10</v>
      </c>
      <c r="F219" s="70">
        <f t="shared" si="21"/>
        <v>34</v>
      </c>
      <c r="G219" s="70">
        <f t="shared" si="21"/>
        <v>6</v>
      </c>
    </row>
    <row r="220" spans="1:7" ht="11.25" customHeight="1">
      <c r="A220" s="2" t="s">
        <v>145</v>
      </c>
      <c r="B220" s="72">
        <f t="shared" si="24"/>
        <v>269</v>
      </c>
      <c r="C220" s="70">
        <f t="shared" si="24"/>
        <v>143</v>
      </c>
      <c r="D220" s="70">
        <f t="shared" si="25"/>
        <v>47</v>
      </c>
      <c r="E220" s="70">
        <f t="shared" si="25"/>
        <v>28</v>
      </c>
      <c r="F220" s="70">
        <f t="shared" si="21"/>
        <v>222</v>
      </c>
      <c r="G220" s="70">
        <f t="shared" si="21"/>
        <v>115</v>
      </c>
    </row>
    <row r="221" spans="1:7" ht="11.25" customHeight="1">
      <c r="A221" s="2" t="s">
        <v>146</v>
      </c>
      <c r="B221" s="72">
        <f t="shared" si="24"/>
        <v>749</v>
      </c>
      <c r="C221" s="70">
        <f t="shared" si="24"/>
        <v>463</v>
      </c>
      <c r="D221" s="70">
        <f t="shared" si="25"/>
        <v>233</v>
      </c>
      <c r="E221" s="70">
        <f t="shared" si="25"/>
        <v>141</v>
      </c>
      <c r="F221" s="70">
        <f t="shared" si="21"/>
        <v>516</v>
      </c>
      <c r="G221" s="70">
        <f t="shared" si="21"/>
        <v>322</v>
      </c>
    </row>
    <row r="222" spans="1:7" ht="3.75" customHeight="1">
      <c r="A222" s="47"/>
      <c r="B222" s="70"/>
      <c r="C222" s="70"/>
      <c r="D222" s="70"/>
      <c r="E222" s="70"/>
      <c r="F222" s="70"/>
      <c r="G222" s="71"/>
    </row>
    <row r="223" spans="1:7" ht="11.25" customHeight="1">
      <c r="A223" s="37" t="s">
        <v>147</v>
      </c>
      <c r="B223" s="71">
        <f>B65-B144</f>
        <v>1669</v>
      </c>
      <c r="C223" s="71">
        <f>C65-C144</f>
        <v>1070</v>
      </c>
      <c r="D223" s="71">
        <f>D65-D144</f>
        <v>408</v>
      </c>
      <c r="E223" s="71">
        <f>E65-E144</f>
        <v>264</v>
      </c>
      <c r="F223" s="71">
        <f>SUM(F215:F221)</f>
        <v>1261</v>
      </c>
      <c r="G223" s="71">
        <f>SUM(G215:G221)</f>
        <v>806</v>
      </c>
    </row>
    <row r="224" spans="1:7" ht="3.75" customHeight="1">
      <c r="A224" s="9"/>
      <c r="B224" s="70"/>
      <c r="C224" s="70"/>
      <c r="D224" s="70"/>
      <c r="E224" s="70"/>
      <c r="F224" s="70"/>
      <c r="G224" s="71"/>
    </row>
    <row r="225" spans="1:7" ht="11.25" customHeight="1">
      <c r="A225" s="37" t="s">
        <v>158</v>
      </c>
      <c r="B225" s="71">
        <f>B67-B146</f>
        <v>19</v>
      </c>
      <c r="C225" s="71">
        <f>C67-C146</f>
        <v>9</v>
      </c>
      <c r="D225" s="71">
        <f>D67-D146</f>
        <v>13</v>
      </c>
      <c r="E225" s="71">
        <f>E67-E146</f>
        <v>7</v>
      </c>
      <c r="F225" s="71">
        <f t="shared" si="21"/>
        <v>6</v>
      </c>
      <c r="G225" s="71">
        <f t="shared" si="21"/>
        <v>2</v>
      </c>
    </row>
    <row r="226" spans="1:7" ht="4.5" customHeight="1">
      <c r="A226" s="37"/>
      <c r="B226" s="70"/>
      <c r="C226" s="70"/>
      <c r="D226" s="70"/>
      <c r="E226" s="70"/>
      <c r="F226" s="70"/>
      <c r="G226" s="71"/>
    </row>
    <row r="227" spans="1:7" ht="11.25" customHeight="1">
      <c r="A227" s="37" t="s">
        <v>148</v>
      </c>
      <c r="B227" s="70">
        <f aca="true" t="shared" si="26" ref="B227:E228">B69-B148</f>
        <v>0</v>
      </c>
      <c r="C227" s="70">
        <f t="shared" si="26"/>
        <v>0</v>
      </c>
      <c r="D227" s="70">
        <f t="shared" si="26"/>
        <v>0</v>
      </c>
      <c r="E227" s="70">
        <f t="shared" si="26"/>
        <v>0</v>
      </c>
      <c r="F227" s="70" t="str">
        <f t="shared" si="21"/>
        <v>-</v>
      </c>
      <c r="G227" s="71"/>
    </row>
    <row r="228" spans="1:7" ht="11.25" customHeight="1">
      <c r="A228" s="37" t="s">
        <v>149</v>
      </c>
      <c r="B228" s="71">
        <f t="shared" si="26"/>
        <v>2313</v>
      </c>
      <c r="C228" s="71">
        <f t="shared" si="26"/>
        <v>1475</v>
      </c>
      <c r="D228" s="71">
        <f t="shared" si="26"/>
        <v>707</v>
      </c>
      <c r="E228" s="71">
        <f t="shared" si="26"/>
        <v>442</v>
      </c>
      <c r="F228" s="71">
        <f t="shared" si="21"/>
        <v>1606</v>
      </c>
      <c r="G228" s="71">
        <f t="shared" si="21"/>
        <v>1033</v>
      </c>
    </row>
    <row r="229" spans="1:7" ht="3.75" customHeight="1">
      <c r="A229" s="9"/>
      <c r="B229" s="70"/>
      <c r="C229" s="70"/>
      <c r="D229" s="70"/>
      <c r="E229" s="70"/>
      <c r="F229" s="70"/>
      <c r="G229" s="71"/>
    </row>
    <row r="230" spans="1:7" ht="11.25" customHeight="1">
      <c r="A230" s="9" t="s">
        <v>150</v>
      </c>
      <c r="B230" s="70">
        <f>B72-B151</f>
        <v>46</v>
      </c>
      <c r="C230" s="70">
        <f>C72-C151</f>
        <v>45</v>
      </c>
      <c r="D230" s="70">
        <f>D72-D151</f>
        <v>1515</v>
      </c>
      <c r="E230" s="70">
        <f>E72-E151</f>
        <v>1242</v>
      </c>
      <c r="F230" s="70">
        <f t="shared" si="21"/>
        <v>-1469</v>
      </c>
      <c r="G230" s="70">
        <f t="shared" si="21"/>
        <v>-1197</v>
      </c>
    </row>
    <row r="231" spans="1:7" ht="3.75" customHeight="1">
      <c r="A231" s="9"/>
      <c r="B231" s="70"/>
      <c r="C231" s="70"/>
      <c r="D231" s="70"/>
      <c r="E231" s="70"/>
      <c r="F231" s="70"/>
      <c r="G231" s="70"/>
    </row>
    <row r="232" spans="1:7" ht="11.25" customHeight="1">
      <c r="A232" s="9" t="s">
        <v>159</v>
      </c>
      <c r="B232" s="70" t="s">
        <v>36</v>
      </c>
      <c r="C232" s="70" t="s">
        <v>36</v>
      </c>
      <c r="D232" s="70" t="s">
        <v>36</v>
      </c>
      <c r="E232" s="70" t="s">
        <v>36</v>
      </c>
      <c r="F232" s="70" t="s">
        <v>36</v>
      </c>
      <c r="G232" s="70" t="s">
        <v>36</v>
      </c>
    </row>
    <row r="233" spans="1:7" ht="4.5" customHeight="1">
      <c r="A233" s="9"/>
      <c r="B233" s="70"/>
      <c r="C233" s="70"/>
      <c r="D233" s="70"/>
      <c r="E233" s="70"/>
      <c r="F233" s="70"/>
      <c r="G233" s="71"/>
    </row>
    <row r="234" spans="1:7" ht="11.25" customHeight="1">
      <c r="A234" s="16" t="s">
        <v>110</v>
      </c>
      <c r="B234" s="71">
        <f aca="true" t="shared" si="27" ref="B234:G234">B206+B228+B230</f>
        <v>5758</v>
      </c>
      <c r="C234" s="71">
        <f t="shared" si="27"/>
        <v>3412</v>
      </c>
      <c r="D234" s="71">
        <f t="shared" si="27"/>
        <v>3983</v>
      </c>
      <c r="E234" s="71">
        <f t="shared" si="27"/>
        <v>2763</v>
      </c>
      <c r="F234" s="71">
        <f t="shared" si="27"/>
        <v>1775</v>
      </c>
      <c r="G234" s="71">
        <f t="shared" si="27"/>
        <v>649</v>
      </c>
    </row>
  </sheetData>
  <mergeCells count="18">
    <mergeCell ref="F5:F6"/>
    <mergeCell ref="A82:A85"/>
    <mergeCell ref="F163:F164"/>
    <mergeCell ref="A161:A164"/>
    <mergeCell ref="B161:C162"/>
    <mergeCell ref="D161:E162"/>
    <mergeCell ref="B163:B164"/>
    <mergeCell ref="D163:D164"/>
    <mergeCell ref="F84:F85"/>
    <mergeCell ref="A3:A6"/>
    <mergeCell ref="B3:C4"/>
    <mergeCell ref="D3:E4"/>
    <mergeCell ref="B82:C83"/>
    <mergeCell ref="D82:E83"/>
    <mergeCell ref="B84:B85"/>
    <mergeCell ref="D84:D85"/>
    <mergeCell ref="B5:B6"/>
    <mergeCell ref="D5:D6"/>
  </mergeCells>
  <printOptions horizontalCentered="1"/>
  <pageMargins left="0.7874015748031497" right="0.7874015748031497" top="0.7874015748031497" bottom="0.1968503937007874" header="0.5118110236220472" footer="0.5118110236220472"/>
  <pageSetup firstPageNumber="13" useFirstPageNumber="1" horizontalDpi="600" verticalDpi="600" orientation="portrait" paperSize="9" r:id="rId2"/>
  <headerFooter alignWithMargins="0">
    <oddHeader>&amp;C&amp;8- &amp;P -</oddHeader>
  </headerFooter>
  <drawing r:id="rId1"/>
</worksheet>
</file>

<file path=xl/worksheets/sheet12.xml><?xml version="1.0" encoding="utf-8"?>
<worksheet xmlns="http://schemas.openxmlformats.org/spreadsheetml/2006/main" xmlns:r="http://schemas.openxmlformats.org/officeDocument/2006/relationships">
  <dimension ref="A1:G64"/>
  <sheetViews>
    <sheetView workbookViewId="0" topLeftCell="A1">
      <selection activeCell="C17" sqref="C17"/>
    </sheetView>
  </sheetViews>
  <sheetFormatPr defaultColWidth="11.421875" defaultRowHeight="12.75"/>
  <cols>
    <col min="1" max="1" width="14.140625" style="5" customWidth="1"/>
    <col min="2" max="2" width="16.00390625" style="3" customWidth="1"/>
    <col min="3" max="3" width="17.00390625" style="3" customWidth="1"/>
    <col min="4" max="4" width="17.28125" style="3" customWidth="1"/>
    <col min="5" max="7" width="11.421875" style="3" customWidth="1"/>
  </cols>
  <sheetData>
    <row r="1" spans="1:5" ht="12.75">
      <c r="A1" s="13" t="s">
        <v>519</v>
      </c>
      <c r="B1" s="10"/>
      <c r="C1" s="10"/>
      <c r="D1" s="10"/>
      <c r="E1" s="10"/>
    </row>
    <row r="2" spans="1:7" ht="11.25" customHeight="1">
      <c r="A2" s="1" t="s">
        <v>520</v>
      </c>
      <c r="B2" s="1"/>
      <c r="C2" s="1"/>
      <c r="D2" s="1"/>
      <c r="E2" s="1"/>
      <c r="F2" s="126"/>
      <c r="G2" s="126"/>
    </row>
    <row r="3" ht="11.25" customHeight="1">
      <c r="A3" s="26"/>
    </row>
    <row r="4" spans="1:6" ht="16.5" customHeight="1">
      <c r="A4" s="335" t="s">
        <v>162</v>
      </c>
      <c r="B4" s="113"/>
      <c r="C4" s="109" t="s">
        <v>521</v>
      </c>
      <c r="D4" s="109"/>
      <c r="E4" s="110" t="s">
        <v>522</v>
      </c>
      <c r="F4" s="2"/>
    </row>
    <row r="5" spans="1:6" ht="16.5" customHeight="1">
      <c r="A5" s="282"/>
      <c r="B5" s="127" t="s">
        <v>20</v>
      </c>
      <c r="C5" s="128" t="s">
        <v>21</v>
      </c>
      <c r="D5" s="129" t="s">
        <v>22</v>
      </c>
      <c r="E5" s="130" t="s">
        <v>525</v>
      </c>
      <c r="F5" s="2"/>
    </row>
    <row r="6" ht="11.25" customHeight="1">
      <c r="B6" s="131"/>
    </row>
    <row r="7" spans="1:5" ht="11.25" customHeight="1">
      <c r="A7" s="5">
        <v>1950</v>
      </c>
      <c r="B7" s="27">
        <v>2932242</v>
      </c>
      <c r="C7" s="26">
        <v>1302055</v>
      </c>
      <c r="D7" s="26">
        <v>1630187</v>
      </c>
      <c r="E7" s="132" t="s">
        <v>523</v>
      </c>
    </row>
    <row r="8" spans="1:5" ht="11.25" customHeight="1">
      <c r="A8" s="5">
        <v>1955</v>
      </c>
      <c r="B8" s="27">
        <v>2819600</v>
      </c>
      <c r="C8" s="26">
        <v>1263000</v>
      </c>
      <c r="D8" s="26">
        <v>1556600</v>
      </c>
      <c r="E8" s="26">
        <v>174</v>
      </c>
    </row>
    <row r="9" spans="1:5" ht="11.25" customHeight="1">
      <c r="A9" s="5">
        <v>1960</v>
      </c>
      <c r="B9" s="27">
        <v>2737865</v>
      </c>
      <c r="C9" s="26">
        <v>1237121</v>
      </c>
      <c r="D9" s="26">
        <v>1500744</v>
      </c>
      <c r="E9" s="26">
        <v>169</v>
      </c>
    </row>
    <row r="10" spans="2:5" ht="11.25" customHeight="1">
      <c r="B10" s="27"/>
      <c r="C10" s="26"/>
      <c r="D10" s="26"/>
      <c r="E10" s="26"/>
    </row>
    <row r="11" spans="1:5" ht="11.25" customHeight="1">
      <c r="A11" s="5">
        <v>1961</v>
      </c>
      <c r="B11" s="27">
        <v>2724818</v>
      </c>
      <c r="C11" s="26">
        <v>1232404</v>
      </c>
      <c r="D11" s="26">
        <v>1492414</v>
      </c>
      <c r="E11" s="26">
        <v>168</v>
      </c>
    </row>
    <row r="12" spans="1:5" ht="11.25" customHeight="1">
      <c r="A12" s="5">
        <v>1962</v>
      </c>
      <c r="B12" s="27">
        <v>2732803</v>
      </c>
      <c r="C12" s="26">
        <v>1237939</v>
      </c>
      <c r="D12" s="26">
        <v>1494864</v>
      </c>
      <c r="E12" s="26">
        <v>167</v>
      </c>
    </row>
    <row r="13" spans="1:5" ht="11.25" customHeight="1">
      <c r="A13" s="5">
        <v>1963</v>
      </c>
      <c r="B13" s="27">
        <v>2738908</v>
      </c>
      <c r="C13" s="26">
        <v>1243034</v>
      </c>
      <c r="D13" s="26">
        <v>1495874</v>
      </c>
      <c r="E13" s="26">
        <v>168</v>
      </c>
    </row>
    <row r="14" spans="1:5" ht="11.25" customHeight="1">
      <c r="A14" s="5">
        <v>1964</v>
      </c>
      <c r="B14" s="27">
        <v>2742549</v>
      </c>
      <c r="C14" s="26">
        <v>1258429</v>
      </c>
      <c r="D14" s="26">
        <v>1484120</v>
      </c>
      <c r="E14" s="26">
        <v>169</v>
      </c>
    </row>
    <row r="15" spans="1:5" ht="11.25" customHeight="1">
      <c r="A15" s="5">
        <v>1965</v>
      </c>
      <c r="B15" s="27">
        <v>2747767</v>
      </c>
      <c r="C15" s="26">
        <v>1262229</v>
      </c>
      <c r="D15" s="26">
        <v>1485538</v>
      </c>
      <c r="E15" s="26">
        <v>169</v>
      </c>
    </row>
    <row r="16" spans="2:5" ht="11.25" customHeight="1">
      <c r="B16" s="27"/>
      <c r="C16" s="26"/>
      <c r="D16" s="26"/>
      <c r="E16" s="26"/>
    </row>
    <row r="17" spans="1:5" ht="11.25" customHeight="1">
      <c r="A17" s="5">
        <v>1966</v>
      </c>
      <c r="B17" s="27">
        <v>2755041</v>
      </c>
      <c r="C17" s="26">
        <v>1268511</v>
      </c>
      <c r="D17" s="26">
        <v>1486530</v>
      </c>
      <c r="E17" s="26">
        <v>170</v>
      </c>
    </row>
    <row r="18" spans="1:5" ht="11.25" customHeight="1">
      <c r="A18" s="5">
        <v>1967</v>
      </c>
      <c r="B18" s="27">
        <v>2758656</v>
      </c>
      <c r="C18" s="26">
        <v>1272864</v>
      </c>
      <c r="D18" s="26">
        <v>1485792</v>
      </c>
      <c r="E18" s="26">
        <v>170</v>
      </c>
    </row>
    <row r="19" spans="1:5" ht="11.25" customHeight="1">
      <c r="A19" s="5">
        <v>1968</v>
      </c>
      <c r="B19" s="27">
        <v>2759016</v>
      </c>
      <c r="C19" s="26">
        <v>1275281</v>
      </c>
      <c r="D19" s="26">
        <v>1483735</v>
      </c>
      <c r="E19" s="26">
        <v>170</v>
      </c>
    </row>
    <row r="20" spans="1:5" ht="11.25" customHeight="1">
      <c r="A20" s="5">
        <v>1969</v>
      </c>
      <c r="B20" s="27">
        <v>2759050</v>
      </c>
      <c r="C20" s="26">
        <v>1277636</v>
      </c>
      <c r="D20" s="26">
        <v>1481414</v>
      </c>
      <c r="E20" s="26">
        <v>170</v>
      </c>
    </row>
    <row r="21" spans="1:5" ht="11.25" customHeight="1">
      <c r="A21" s="5">
        <v>1970</v>
      </c>
      <c r="B21" s="27">
        <v>2759084</v>
      </c>
      <c r="C21" s="26">
        <v>1279965</v>
      </c>
      <c r="D21" s="26">
        <v>1479119</v>
      </c>
      <c r="E21" s="26">
        <v>170</v>
      </c>
    </row>
    <row r="22" spans="2:5" ht="11.25" customHeight="1">
      <c r="B22" s="27"/>
      <c r="C22" s="26"/>
      <c r="D22" s="26"/>
      <c r="E22" s="26"/>
    </row>
    <row r="23" spans="1:5" ht="11.25" customHeight="1">
      <c r="A23" s="5">
        <v>1971</v>
      </c>
      <c r="B23" s="27">
        <v>2759780</v>
      </c>
      <c r="C23" s="26">
        <v>1282815</v>
      </c>
      <c r="D23" s="26">
        <v>1476965</v>
      </c>
      <c r="E23" s="26">
        <v>170</v>
      </c>
    </row>
    <row r="24" spans="1:5" ht="11.25" customHeight="1">
      <c r="A24" s="5">
        <v>1972</v>
      </c>
      <c r="B24" s="27">
        <v>2758049</v>
      </c>
      <c r="C24" s="26">
        <v>1284313</v>
      </c>
      <c r="D24" s="26">
        <v>1473736</v>
      </c>
      <c r="E24" s="26">
        <v>170</v>
      </c>
    </row>
    <row r="25" spans="1:5" ht="11.25" customHeight="1">
      <c r="A25" s="5">
        <v>1973</v>
      </c>
      <c r="B25" s="27">
        <v>2751710</v>
      </c>
      <c r="C25" s="26">
        <v>1283078</v>
      </c>
      <c r="D25" s="26">
        <v>1468632</v>
      </c>
      <c r="E25" s="26">
        <v>169</v>
      </c>
    </row>
    <row r="26" spans="1:5" ht="11.25" customHeight="1">
      <c r="A26" s="5">
        <v>1974</v>
      </c>
      <c r="B26" s="27">
        <v>2744987</v>
      </c>
      <c r="C26" s="26">
        <v>1281561</v>
      </c>
      <c r="D26" s="26">
        <v>1463426</v>
      </c>
      <c r="E26" s="26">
        <v>169</v>
      </c>
    </row>
    <row r="27" spans="1:5" ht="11.25" customHeight="1">
      <c r="A27" s="5">
        <v>1975</v>
      </c>
      <c r="B27" s="27">
        <v>2737235</v>
      </c>
      <c r="C27" s="26">
        <v>1280548</v>
      </c>
      <c r="D27" s="26">
        <v>1465687</v>
      </c>
      <c r="E27" s="26">
        <v>169</v>
      </c>
    </row>
    <row r="28" spans="2:5" ht="11.25" customHeight="1">
      <c r="B28" s="27"/>
      <c r="C28" s="26"/>
      <c r="D28" s="26"/>
      <c r="E28" s="26"/>
    </row>
    <row r="29" spans="1:5" ht="11.25" customHeight="1">
      <c r="A29" s="5">
        <v>1976</v>
      </c>
      <c r="B29" s="27">
        <v>2729213</v>
      </c>
      <c r="C29" s="26">
        <v>1278122</v>
      </c>
      <c r="D29" s="26">
        <v>1451091</v>
      </c>
      <c r="E29" s="26">
        <v>168</v>
      </c>
    </row>
    <row r="30" spans="1:5" ht="11.25" customHeight="1">
      <c r="A30" s="5">
        <v>1977</v>
      </c>
      <c r="B30" s="27">
        <v>2727788</v>
      </c>
      <c r="C30" s="26">
        <v>1279372</v>
      </c>
      <c r="D30" s="26">
        <v>1448416</v>
      </c>
      <c r="E30" s="26">
        <v>168</v>
      </c>
    </row>
    <row r="31" spans="1:5" ht="11.25" customHeight="1">
      <c r="A31" s="5">
        <v>1978</v>
      </c>
      <c r="B31" s="27">
        <v>2726528</v>
      </c>
      <c r="C31" s="26">
        <v>1280376</v>
      </c>
      <c r="D31" s="26">
        <v>1446152</v>
      </c>
      <c r="E31" s="26">
        <v>168</v>
      </c>
    </row>
    <row r="32" spans="1:5" ht="11.25" customHeight="1">
      <c r="A32" s="5">
        <v>1979</v>
      </c>
      <c r="B32" s="27">
        <v>2727080</v>
      </c>
      <c r="C32" s="26">
        <v>1282379</v>
      </c>
      <c r="D32" s="26">
        <v>1444701</v>
      </c>
      <c r="E32" s="26">
        <v>168</v>
      </c>
    </row>
    <row r="33" spans="1:5" ht="11.25" customHeight="1">
      <c r="A33" s="5">
        <v>1980</v>
      </c>
      <c r="B33" s="27">
        <v>2730368</v>
      </c>
      <c r="C33" s="26">
        <v>1286813</v>
      </c>
      <c r="D33" s="26">
        <v>1443555</v>
      </c>
      <c r="E33" s="26">
        <v>168</v>
      </c>
    </row>
    <row r="34" spans="2:5" ht="11.25" customHeight="1">
      <c r="B34" s="27"/>
      <c r="C34" s="26"/>
      <c r="D34" s="26"/>
      <c r="E34" s="26"/>
    </row>
    <row r="35" spans="1:5" ht="11.25" customHeight="1">
      <c r="A35" s="5">
        <v>1981</v>
      </c>
      <c r="B35" s="27">
        <v>2727554</v>
      </c>
      <c r="C35" s="26">
        <v>1286039</v>
      </c>
      <c r="D35" s="26">
        <v>1441515</v>
      </c>
      <c r="E35" s="26">
        <v>168</v>
      </c>
    </row>
    <row r="36" spans="1:5" ht="11.25" customHeight="1">
      <c r="A36" s="5">
        <v>1982</v>
      </c>
      <c r="B36" s="27">
        <v>2729223</v>
      </c>
      <c r="C36" s="26">
        <v>1289443</v>
      </c>
      <c r="D36" s="26">
        <v>1439780</v>
      </c>
      <c r="E36" s="26">
        <v>168</v>
      </c>
    </row>
    <row r="37" spans="1:5" ht="11.25" customHeight="1">
      <c r="A37" s="5">
        <v>1983</v>
      </c>
      <c r="B37" s="27">
        <v>2729543</v>
      </c>
      <c r="C37" s="26">
        <v>1291841</v>
      </c>
      <c r="D37" s="26">
        <v>1437702</v>
      </c>
      <c r="E37" s="26">
        <v>168</v>
      </c>
    </row>
    <row r="38" spans="1:5" ht="11.25" customHeight="1">
      <c r="A38" s="5">
        <v>1984</v>
      </c>
      <c r="B38" s="27">
        <v>2726058</v>
      </c>
      <c r="C38" s="26">
        <v>1291990</v>
      </c>
      <c r="D38" s="26">
        <v>1434068</v>
      </c>
      <c r="E38" s="26">
        <v>168</v>
      </c>
    </row>
    <row r="39" spans="1:5" ht="11.25" customHeight="1">
      <c r="A39" s="5">
        <v>1985</v>
      </c>
      <c r="B39" s="27">
        <v>2721539</v>
      </c>
      <c r="C39" s="26">
        <v>1292132</v>
      </c>
      <c r="D39" s="26">
        <v>1429407</v>
      </c>
      <c r="E39" s="26">
        <v>168</v>
      </c>
    </row>
    <row r="40" spans="2:5" ht="11.25" customHeight="1">
      <c r="B40" s="27"/>
      <c r="C40" s="26"/>
      <c r="D40" s="26"/>
      <c r="E40" s="26"/>
    </row>
    <row r="41" spans="1:5" ht="11.25" customHeight="1">
      <c r="A41" s="5">
        <v>1986</v>
      </c>
      <c r="B41" s="27">
        <v>2718598</v>
      </c>
      <c r="C41" s="26">
        <v>1293718</v>
      </c>
      <c r="D41" s="26">
        <v>1424880</v>
      </c>
      <c r="E41" s="26">
        <v>167</v>
      </c>
    </row>
    <row r="42" spans="1:5" ht="11.25" customHeight="1">
      <c r="A42" s="5">
        <v>1987</v>
      </c>
      <c r="B42" s="27">
        <v>2720677</v>
      </c>
      <c r="C42" s="26">
        <v>1297589</v>
      </c>
      <c r="D42" s="26">
        <v>1423088</v>
      </c>
      <c r="E42" s="26">
        <v>167</v>
      </c>
    </row>
    <row r="43" spans="1:5" ht="11.25" customHeight="1">
      <c r="A43" s="5">
        <v>1988</v>
      </c>
      <c r="B43" s="27">
        <v>2723268</v>
      </c>
      <c r="C43" s="26">
        <v>1303564</v>
      </c>
      <c r="D43" s="26">
        <v>1419704</v>
      </c>
      <c r="E43" s="26">
        <v>167</v>
      </c>
    </row>
    <row r="44" spans="1:5" ht="11.25" customHeight="1">
      <c r="A44" s="5">
        <v>1989</v>
      </c>
      <c r="B44" s="27">
        <v>2683877</v>
      </c>
      <c r="C44" s="26">
        <v>1286720</v>
      </c>
      <c r="D44" s="26">
        <v>1397157</v>
      </c>
      <c r="E44" s="26">
        <v>165</v>
      </c>
    </row>
    <row r="45" spans="1:5" ht="11.25" customHeight="1">
      <c r="A45" s="5">
        <v>1990</v>
      </c>
      <c r="B45" s="27">
        <v>2611319</v>
      </c>
      <c r="C45" s="26">
        <v>1246387</v>
      </c>
      <c r="D45" s="26">
        <v>1364932</v>
      </c>
      <c r="E45" s="26">
        <v>161</v>
      </c>
    </row>
    <row r="46" spans="2:5" ht="11.25" customHeight="1">
      <c r="B46" s="27"/>
      <c r="C46" s="26"/>
      <c r="D46" s="26"/>
      <c r="E46" s="26"/>
    </row>
    <row r="47" spans="1:5" ht="11.25" customHeight="1">
      <c r="A47" s="5">
        <v>1991</v>
      </c>
      <c r="B47" s="27">
        <v>2572069</v>
      </c>
      <c r="C47" s="26">
        <v>1231319</v>
      </c>
      <c r="D47" s="26">
        <v>1340750</v>
      </c>
      <c r="E47" s="26">
        <v>158</v>
      </c>
    </row>
    <row r="48" spans="1:5" ht="11.25" customHeight="1">
      <c r="A48" s="5">
        <v>1992</v>
      </c>
      <c r="B48" s="27">
        <v>2545808</v>
      </c>
      <c r="C48" s="26">
        <v>1224415</v>
      </c>
      <c r="D48" s="26">
        <v>1321393</v>
      </c>
      <c r="E48" s="26">
        <v>157</v>
      </c>
    </row>
    <row r="49" spans="1:5" ht="11.25" customHeight="1">
      <c r="A49" s="5">
        <v>1993</v>
      </c>
      <c r="B49" s="27">
        <v>2532799</v>
      </c>
      <c r="C49" s="26">
        <v>1222397</v>
      </c>
      <c r="D49" s="26">
        <v>1310402</v>
      </c>
      <c r="E49" s="26">
        <v>157</v>
      </c>
    </row>
    <row r="50" spans="1:5" ht="11.25" customHeight="1">
      <c r="A50" s="5">
        <v>1994</v>
      </c>
      <c r="B50" s="27">
        <v>2517776</v>
      </c>
      <c r="C50" s="26">
        <v>1217934</v>
      </c>
      <c r="D50" s="26">
        <v>1299842</v>
      </c>
      <c r="E50" s="26">
        <v>156</v>
      </c>
    </row>
    <row r="51" spans="1:5" ht="11.25" customHeight="1">
      <c r="A51" s="5">
        <v>1995</v>
      </c>
      <c r="B51" s="27">
        <v>2503785</v>
      </c>
      <c r="C51" s="26">
        <v>1214213</v>
      </c>
      <c r="D51" s="26">
        <v>1289572</v>
      </c>
      <c r="E51" s="26">
        <v>155</v>
      </c>
    </row>
    <row r="52" ht="11.25" customHeight="1">
      <c r="B52" s="131"/>
    </row>
    <row r="53" spans="1:7" s="12" customFormat="1" ht="11.25" customHeight="1">
      <c r="A53" s="133">
        <v>1996</v>
      </c>
      <c r="B53" s="72">
        <v>2491119</v>
      </c>
      <c r="C53" s="134">
        <v>1210722</v>
      </c>
      <c r="D53" s="134">
        <v>1280397</v>
      </c>
      <c r="E53" s="134">
        <v>154</v>
      </c>
      <c r="F53" s="11"/>
      <c r="G53" s="11"/>
    </row>
    <row r="54" spans="1:5" ht="11.25" customHeight="1">
      <c r="A54" s="135">
        <v>1997</v>
      </c>
      <c r="B54" s="72">
        <v>2478148</v>
      </c>
      <c r="C54" s="134">
        <v>1206667</v>
      </c>
      <c r="D54" s="134">
        <v>1271481</v>
      </c>
      <c r="E54" s="134">
        <v>153</v>
      </c>
    </row>
    <row r="55" spans="1:5" ht="11.25" customHeight="1">
      <c r="A55" s="136">
        <v>1998</v>
      </c>
      <c r="B55" s="72">
        <v>2462836</v>
      </c>
      <c r="C55" s="134">
        <v>1201329</v>
      </c>
      <c r="D55" s="134">
        <v>1261507</v>
      </c>
      <c r="E55" s="134">
        <v>152</v>
      </c>
    </row>
    <row r="56" spans="1:5" ht="11.25" customHeight="1">
      <c r="A56" s="133">
        <v>1999</v>
      </c>
      <c r="B56" s="72">
        <v>2449082</v>
      </c>
      <c r="C56" s="134">
        <v>1196959</v>
      </c>
      <c r="D56" s="134">
        <v>1252123</v>
      </c>
      <c r="E56" s="134">
        <v>151</v>
      </c>
    </row>
    <row r="57" spans="1:5" ht="11.25" customHeight="1">
      <c r="A57" s="133">
        <v>2000</v>
      </c>
      <c r="B57" s="72">
        <v>2431255</v>
      </c>
      <c r="C57" s="70">
        <v>1189951</v>
      </c>
      <c r="D57" s="70">
        <v>1241304</v>
      </c>
      <c r="E57" s="134">
        <v>150</v>
      </c>
    </row>
    <row r="58" spans="1:5" ht="11.25" customHeight="1">
      <c r="A58" s="133"/>
      <c r="B58" s="72"/>
      <c r="C58" s="70"/>
      <c r="D58" s="70"/>
      <c r="E58" s="134"/>
    </row>
    <row r="59" spans="1:7" s="137" customFormat="1" ht="11.25" customHeight="1">
      <c r="A59" s="136">
        <v>2001</v>
      </c>
      <c r="B59" s="72">
        <v>2411387</v>
      </c>
      <c r="C59" s="134">
        <v>1182177</v>
      </c>
      <c r="D59" s="134">
        <v>1229210</v>
      </c>
      <c r="E59" s="134">
        <v>149</v>
      </c>
      <c r="F59" s="88"/>
      <c r="G59" s="88"/>
    </row>
    <row r="60" spans="1:5" ht="11.25" customHeight="1">
      <c r="A60" s="136">
        <v>2002</v>
      </c>
      <c r="B60" s="72">
        <v>2392040</v>
      </c>
      <c r="C60" s="134">
        <v>1174211</v>
      </c>
      <c r="D60" s="134">
        <v>1217829</v>
      </c>
      <c r="E60" s="134">
        <v>148</v>
      </c>
    </row>
    <row r="61" spans="1:5" ht="12.75">
      <c r="A61" s="112">
        <v>2003</v>
      </c>
      <c r="B61" s="138">
        <v>2373157</v>
      </c>
      <c r="C61" s="139">
        <v>1166263</v>
      </c>
      <c r="D61" s="139">
        <v>1206894</v>
      </c>
      <c r="E61" s="139">
        <v>147</v>
      </c>
    </row>
    <row r="62" spans="1:5" ht="12.75">
      <c r="A62" s="112"/>
      <c r="B62" s="140"/>
      <c r="C62" s="140"/>
      <c r="D62" s="140"/>
      <c r="E62" s="140"/>
    </row>
    <row r="64" ht="12.75">
      <c r="A64" s="6" t="s">
        <v>524</v>
      </c>
    </row>
  </sheetData>
  <mergeCells count="1">
    <mergeCell ref="A4:A5"/>
  </mergeCells>
  <printOptions horizont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&amp;C&amp;8- 16 -</oddHeader>
  </headerFooter>
  <drawing r:id="rId1"/>
</worksheet>
</file>

<file path=xl/worksheets/sheet13.xml><?xml version="1.0" encoding="utf-8"?>
<worksheet xmlns="http://schemas.openxmlformats.org/spreadsheetml/2006/main" xmlns:r="http://schemas.openxmlformats.org/officeDocument/2006/relationships">
  <dimension ref="A1:I317"/>
  <sheetViews>
    <sheetView workbookViewId="0" topLeftCell="A1">
      <selection activeCell="W5" sqref="W5"/>
    </sheetView>
  </sheetViews>
  <sheetFormatPr defaultColWidth="11.421875" defaultRowHeight="12.75" outlineLevelRow="9"/>
  <cols>
    <col min="1" max="1" width="1.7109375" style="0" customWidth="1"/>
    <col min="2" max="2" width="19.421875" style="0" customWidth="1"/>
    <col min="3" max="5" width="10.140625" style="3" customWidth="1"/>
    <col min="6" max="6" width="9.421875" style="3" customWidth="1"/>
    <col min="7" max="7" width="9.421875" style="3" bestFit="1" customWidth="1"/>
    <col min="8" max="8" width="8.28125" style="3" customWidth="1"/>
  </cols>
  <sheetData>
    <row r="1" spans="1:9" ht="12.75">
      <c r="A1" s="13" t="s">
        <v>526</v>
      </c>
      <c r="B1" s="14"/>
      <c r="C1" s="10"/>
      <c r="D1" s="10"/>
      <c r="E1" s="10"/>
      <c r="F1" s="10"/>
      <c r="G1" s="10"/>
      <c r="H1" s="10"/>
      <c r="I1" s="141"/>
    </row>
    <row r="3" spans="1:8" ht="12.75">
      <c r="A3" s="15" t="s">
        <v>26</v>
      </c>
      <c r="B3" s="142"/>
      <c r="C3" s="330" t="s">
        <v>5</v>
      </c>
      <c r="D3" s="303"/>
      <c r="E3" s="331"/>
      <c r="F3" s="336" t="s">
        <v>527</v>
      </c>
      <c r="G3" s="336" t="s">
        <v>532</v>
      </c>
      <c r="H3" s="111" t="s">
        <v>522</v>
      </c>
    </row>
    <row r="4" spans="1:8" ht="12.75">
      <c r="A4" s="22" t="s">
        <v>28</v>
      </c>
      <c r="B4" s="143"/>
      <c r="C4" s="332"/>
      <c r="D4" s="304"/>
      <c r="E4" s="301"/>
      <c r="F4" s="337"/>
      <c r="G4" s="337"/>
      <c r="H4" s="8" t="s">
        <v>528</v>
      </c>
    </row>
    <row r="5" spans="1:8" ht="12.75">
      <c r="A5" s="20" t="s">
        <v>31</v>
      </c>
      <c r="B5" s="144"/>
      <c r="C5" s="64" t="s">
        <v>20</v>
      </c>
      <c r="D5" s="59" t="s">
        <v>21</v>
      </c>
      <c r="E5" s="59" t="s">
        <v>22</v>
      </c>
      <c r="F5" s="329"/>
      <c r="G5" s="329"/>
      <c r="H5" s="4" t="s">
        <v>533</v>
      </c>
    </row>
    <row r="6" spans="2:8" ht="10.5" customHeight="1">
      <c r="B6" s="36"/>
      <c r="C6"/>
      <c r="D6"/>
      <c r="E6"/>
      <c r="F6"/>
      <c r="G6"/>
      <c r="H6"/>
    </row>
    <row r="7" spans="1:8" ht="10.5" customHeight="1">
      <c r="A7" s="2" t="s">
        <v>35</v>
      </c>
      <c r="B7" s="36"/>
      <c r="C7" s="26">
        <v>201645</v>
      </c>
      <c r="D7" s="26">
        <v>97429</v>
      </c>
      <c r="E7" s="26">
        <v>104216</v>
      </c>
      <c r="F7" s="26">
        <v>5767</v>
      </c>
      <c r="G7" s="26">
        <v>269.169548</v>
      </c>
      <c r="H7" s="26">
        <f>C7/G7</f>
        <v>749.1374915857866</v>
      </c>
    </row>
    <row r="8" spans="1:8" ht="10.5" customHeight="1">
      <c r="A8" s="2"/>
      <c r="B8" s="36"/>
      <c r="C8" s="26"/>
      <c r="D8" s="26"/>
      <c r="E8" s="26"/>
      <c r="F8" s="26"/>
      <c r="G8" s="26"/>
      <c r="H8" s="26"/>
    </row>
    <row r="9" spans="1:8" ht="10.5" customHeight="1">
      <c r="A9" s="2" t="s">
        <v>37</v>
      </c>
      <c r="B9" s="36"/>
      <c r="C9" s="26">
        <v>106365</v>
      </c>
      <c r="D9" s="26">
        <v>51343</v>
      </c>
      <c r="E9" s="26">
        <v>55022</v>
      </c>
      <c r="F9" s="26">
        <v>1479</v>
      </c>
      <c r="G9" s="26">
        <v>151.925172</v>
      </c>
      <c r="H9" s="26">
        <f>C9/G9</f>
        <v>700.1143957895272</v>
      </c>
    </row>
    <row r="10" spans="1:8" ht="10.5" customHeight="1">
      <c r="A10" s="2"/>
      <c r="B10" s="36"/>
      <c r="C10" s="26"/>
      <c r="D10" s="26"/>
      <c r="E10" s="26"/>
      <c r="F10" s="26"/>
      <c r="G10" s="26"/>
      <c r="H10" s="26"/>
    </row>
    <row r="11" spans="1:8" ht="10.5" customHeight="1">
      <c r="A11" s="2" t="s">
        <v>38</v>
      </c>
      <c r="B11" s="36"/>
      <c r="C11" s="26">
        <v>102634</v>
      </c>
      <c r="D11" s="26">
        <v>50303</v>
      </c>
      <c r="E11" s="26">
        <v>52331</v>
      </c>
      <c r="F11" s="26">
        <v>5463</v>
      </c>
      <c r="G11" s="26">
        <v>114.47437900000001</v>
      </c>
      <c r="H11" s="26">
        <f>C11/G11</f>
        <v>896.5674319141752</v>
      </c>
    </row>
    <row r="12" spans="1:8" ht="10.5" customHeight="1">
      <c r="A12" s="2"/>
      <c r="B12" s="36"/>
      <c r="C12" s="26"/>
      <c r="D12" s="26"/>
      <c r="E12" s="26"/>
      <c r="F12" s="26"/>
      <c r="G12" s="26"/>
      <c r="H12" s="26"/>
    </row>
    <row r="13" spans="1:8" ht="10.5" customHeight="1">
      <c r="A13" s="2" t="s">
        <v>39</v>
      </c>
      <c r="B13" s="36"/>
      <c r="C13" s="26">
        <v>44529</v>
      </c>
      <c r="D13" s="26">
        <v>21931</v>
      </c>
      <c r="E13" s="26">
        <v>22598</v>
      </c>
      <c r="F13" s="26">
        <v>1009</v>
      </c>
      <c r="G13" s="26">
        <v>102.70181500000001</v>
      </c>
      <c r="H13" s="26">
        <f>C13/G13</f>
        <v>433.5755896816429</v>
      </c>
    </row>
    <row r="14" spans="1:8" ht="10.5" customHeight="1">
      <c r="A14" s="2"/>
      <c r="B14" s="36"/>
      <c r="C14" s="26"/>
      <c r="D14" s="26"/>
      <c r="E14" s="26"/>
      <c r="F14" s="26"/>
      <c r="G14" s="26"/>
      <c r="H14" s="26"/>
    </row>
    <row r="15" spans="1:8" ht="10.5" customHeight="1">
      <c r="A15" s="2" t="s">
        <v>40</v>
      </c>
      <c r="B15" s="36"/>
      <c r="C15" s="26">
        <v>64409</v>
      </c>
      <c r="D15" s="26">
        <v>31093</v>
      </c>
      <c r="E15" s="26">
        <v>33316</v>
      </c>
      <c r="F15" s="26">
        <v>2000</v>
      </c>
      <c r="G15" s="26">
        <v>84.25746600000001</v>
      </c>
      <c r="H15" s="26">
        <f>C15/G15</f>
        <v>764.4307745974701</v>
      </c>
    </row>
    <row r="16" spans="1:8" ht="10.5" customHeight="1">
      <c r="A16" s="2"/>
      <c r="B16" s="36"/>
      <c r="C16" s="26"/>
      <c r="D16" s="26"/>
      <c r="E16" s="26"/>
      <c r="F16" s="26"/>
      <c r="G16" s="26"/>
      <c r="H16" s="26"/>
    </row>
    <row r="17" spans="1:8" ht="10.5" customHeight="1">
      <c r="A17" s="2" t="s">
        <v>41</v>
      </c>
      <c r="B17" s="36"/>
      <c r="C17" s="26">
        <v>44081</v>
      </c>
      <c r="D17" s="26">
        <v>21380</v>
      </c>
      <c r="E17" s="26">
        <v>22701</v>
      </c>
      <c r="F17" s="26">
        <v>1456</v>
      </c>
      <c r="G17" s="26">
        <v>103.83918100000001</v>
      </c>
      <c r="H17" s="26">
        <f>C17/G17</f>
        <v>424.5122079689746</v>
      </c>
    </row>
    <row r="18" spans="2:8" ht="10.5" customHeight="1">
      <c r="B18" s="36"/>
      <c r="C18" s="26"/>
      <c r="D18" s="26"/>
      <c r="E18" s="26"/>
      <c r="F18" s="26"/>
      <c r="G18" s="26"/>
      <c r="H18" s="26"/>
    </row>
    <row r="19" spans="2:8" ht="10.5" customHeight="1">
      <c r="B19" s="36"/>
      <c r="C19" s="26"/>
      <c r="D19" s="26"/>
      <c r="E19" s="26"/>
      <c r="F19" s="26"/>
      <c r="G19" s="26"/>
      <c r="H19" s="26"/>
    </row>
    <row r="20" spans="1:8" ht="10.5" customHeight="1">
      <c r="A20" s="2" t="s">
        <v>42</v>
      </c>
      <c r="B20" s="36"/>
      <c r="C20" s="26">
        <v>111455</v>
      </c>
      <c r="D20" s="26">
        <v>55625</v>
      </c>
      <c r="E20" s="26">
        <v>55830</v>
      </c>
      <c r="F20" s="26">
        <v>1290</v>
      </c>
      <c r="G20" s="26">
        <v>939.814086</v>
      </c>
      <c r="H20" s="26">
        <f>C20/G20</f>
        <v>118.59260428237506</v>
      </c>
    </row>
    <row r="21" spans="1:8" ht="10.5" customHeight="1">
      <c r="A21" s="2"/>
      <c r="B21" s="36"/>
      <c r="C21" s="26"/>
      <c r="D21" s="26"/>
      <c r="E21" s="26"/>
      <c r="F21" s="26"/>
      <c r="G21" s="26"/>
      <c r="H21" s="26"/>
    </row>
    <row r="22" spans="1:8" ht="10.5" customHeight="1">
      <c r="A22" s="2" t="s">
        <v>43</v>
      </c>
      <c r="B22" s="36"/>
      <c r="C22" s="26">
        <v>95620</v>
      </c>
      <c r="D22" s="26">
        <v>47038</v>
      </c>
      <c r="E22" s="26">
        <v>48582</v>
      </c>
      <c r="F22" s="26">
        <v>2232</v>
      </c>
      <c r="G22" s="26">
        <v>710.90553</v>
      </c>
      <c r="H22" s="26">
        <f>C22/G22</f>
        <v>134.50451004369035</v>
      </c>
    </row>
    <row r="23" spans="1:8" ht="10.5" customHeight="1">
      <c r="A23" s="2"/>
      <c r="B23" s="36"/>
      <c r="C23" s="26"/>
      <c r="D23" s="26"/>
      <c r="E23" s="26"/>
      <c r="F23" s="26"/>
      <c r="G23" s="26"/>
      <c r="H23" s="26"/>
    </row>
    <row r="24" spans="1:8" ht="10.5" customHeight="1">
      <c r="A24" s="2" t="s">
        <v>529</v>
      </c>
      <c r="B24" s="36"/>
      <c r="C24" s="26">
        <v>141001</v>
      </c>
      <c r="D24" s="26">
        <v>70392</v>
      </c>
      <c r="E24" s="26">
        <v>70609</v>
      </c>
      <c r="F24" s="26">
        <v>1948</v>
      </c>
      <c r="G24" s="26">
        <v>1304.839075</v>
      </c>
      <c r="H24" s="26">
        <f>C24/G24</f>
        <v>108.06006863336768</v>
      </c>
    </row>
    <row r="25" spans="1:8" ht="10.5" customHeight="1">
      <c r="A25" s="2"/>
      <c r="B25" s="36"/>
      <c r="C25" s="26"/>
      <c r="D25" s="26"/>
      <c r="E25" s="26"/>
      <c r="F25" s="26"/>
      <c r="G25" s="26"/>
      <c r="H25" s="26"/>
    </row>
    <row r="26" spans="1:8" ht="10.5" customHeight="1">
      <c r="A26" s="2" t="s">
        <v>45</v>
      </c>
      <c r="B26" s="36"/>
      <c r="C26" s="26">
        <v>116069</v>
      </c>
      <c r="D26" s="26">
        <v>57615</v>
      </c>
      <c r="E26" s="26">
        <v>58454</v>
      </c>
      <c r="F26" s="26">
        <v>2507</v>
      </c>
      <c r="G26" s="26">
        <v>975.4745429999999</v>
      </c>
      <c r="H26" s="26">
        <f>C26/G26</f>
        <v>118.9872158457753</v>
      </c>
    </row>
    <row r="27" spans="1:8" ht="10.5" customHeight="1">
      <c r="A27" s="2"/>
      <c r="B27" s="36"/>
      <c r="C27" s="26"/>
      <c r="D27" s="26"/>
      <c r="E27" s="26"/>
      <c r="F27" s="26"/>
      <c r="G27" s="26"/>
      <c r="H27" s="26"/>
    </row>
    <row r="28" spans="1:8" ht="10.5" customHeight="1">
      <c r="A28" s="2" t="s">
        <v>46</v>
      </c>
      <c r="B28" s="36"/>
      <c r="C28" s="26">
        <v>90758</v>
      </c>
      <c r="D28" s="26">
        <v>44860</v>
      </c>
      <c r="E28" s="26">
        <v>45898</v>
      </c>
      <c r="F28" s="26">
        <v>1516</v>
      </c>
      <c r="G28" s="26">
        <v>1035.119961</v>
      </c>
      <c r="H28" s="26">
        <f>C28/G28</f>
        <v>87.67872654327066</v>
      </c>
    </row>
    <row r="29" spans="1:8" ht="10.5" customHeight="1">
      <c r="A29" s="2"/>
      <c r="B29" s="36"/>
      <c r="C29" s="26"/>
      <c r="D29" s="26"/>
      <c r="E29" s="26"/>
      <c r="F29" s="26"/>
      <c r="G29" s="26"/>
      <c r="H29" s="26"/>
    </row>
    <row r="30" spans="1:8" ht="10.5" customHeight="1">
      <c r="A30" s="2" t="s">
        <v>47</v>
      </c>
      <c r="B30" s="36"/>
      <c r="C30" s="26">
        <v>139637</v>
      </c>
      <c r="D30" s="26">
        <v>68866</v>
      </c>
      <c r="E30" s="26">
        <v>70771</v>
      </c>
      <c r="F30" s="26">
        <v>1792</v>
      </c>
      <c r="G30" s="26">
        <v>1210.143349</v>
      </c>
      <c r="H30" s="26">
        <f>C30/G30</f>
        <v>115.3888091980085</v>
      </c>
    </row>
    <row r="31" spans="1:8" ht="10.5" customHeight="1">
      <c r="A31" s="2"/>
      <c r="B31" s="36"/>
      <c r="C31" s="26"/>
      <c r="D31" s="26"/>
      <c r="E31" s="26"/>
      <c r="F31" s="26"/>
      <c r="G31" s="26"/>
      <c r="H31" s="26"/>
    </row>
    <row r="32" spans="1:8" ht="10.5" customHeight="1">
      <c r="A32" s="2"/>
      <c r="B32" s="36"/>
      <c r="C32" s="26"/>
      <c r="D32" s="26"/>
      <c r="E32" s="26"/>
      <c r="F32" s="26"/>
      <c r="G32" s="26"/>
      <c r="H32" s="26"/>
    </row>
    <row r="33" spans="1:8" ht="10.5" customHeight="1">
      <c r="A33" s="2" t="s">
        <v>48</v>
      </c>
      <c r="B33" s="36"/>
      <c r="C33" s="26">
        <v>145383</v>
      </c>
      <c r="D33" s="26">
        <v>71523</v>
      </c>
      <c r="E33" s="26">
        <v>73860</v>
      </c>
      <c r="F33" s="26">
        <v>2374</v>
      </c>
      <c r="G33" s="26">
        <v>935.599908</v>
      </c>
      <c r="H33" s="26">
        <f>C33/G33</f>
        <v>155.39013926452844</v>
      </c>
    </row>
    <row r="34" spans="1:8" ht="10.5" customHeight="1">
      <c r="A34" s="2"/>
      <c r="B34" s="36"/>
      <c r="C34" s="26"/>
      <c r="D34" s="26"/>
      <c r="E34" s="26"/>
      <c r="F34" s="26"/>
      <c r="G34" s="26"/>
      <c r="H34" s="26"/>
    </row>
    <row r="35" spans="1:8" ht="10.5" customHeight="1">
      <c r="A35" s="2" t="s">
        <v>49</v>
      </c>
      <c r="B35" s="36"/>
      <c r="C35" s="26">
        <v>78671</v>
      </c>
      <c r="D35" s="26">
        <v>39057</v>
      </c>
      <c r="E35" s="26">
        <v>39614</v>
      </c>
      <c r="F35" s="26">
        <v>683</v>
      </c>
      <c r="G35" s="26">
        <v>804.163091</v>
      </c>
      <c r="H35" s="26">
        <f>C35/G35</f>
        <v>97.82965779015093</v>
      </c>
    </row>
    <row r="36" spans="1:8" ht="10.5" customHeight="1">
      <c r="A36" s="2"/>
      <c r="B36" s="36"/>
      <c r="C36" s="26"/>
      <c r="D36" s="26"/>
      <c r="E36" s="26"/>
      <c r="F36" s="26"/>
      <c r="G36" s="26"/>
      <c r="H36" s="26"/>
    </row>
    <row r="37" spans="1:8" ht="10.5" customHeight="1">
      <c r="A37" s="2" t="s">
        <v>50</v>
      </c>
      <c r="B37" s="36"/>
      <c r="C37" s="26">
        <v>72000</v>
      </c>
      <c r="D37" s="26">
        <v>35634</v>
      </c>
      <c r="E37" s="26">
        <v>36366</v>
      </c>
      <c r="F37" s="26">
        <v>1212</v>
      </c>
      <c r="G37" s="26">
        <v>937.389038</v>
      </c>
      <c r="H37" s="26">
        <f>C37/G37</f>
        <v>76.80909108305573</v>
      </c>
    </row>
    <row r="38" spans="1:8" ht="10.5" customHeight="1">
      <c r="A38" s="2"/>
      <c r="B38" s="36"/>
      <c r="C38" s="26"/>
      <c r="D38" s="26"/>
      <c r="E38" s="26"/>
      <c r="F38" s="26"/>
      <c r="G38" s="26"/>
      <c r="H38" s="26"/>
    </row>
    <row r="39" spans="1:8" ht="10.5" customHeight="1">
      <c r="A39" s="2" t="s">
        <v>51</v>
      </c>
      <c r="B39" s="36"/>
      <c r="C39" s="26">
        <v>119336</v>
      </c>
      <c r="D39" s="26">
        <v>58963</v>
      </c>
      <c r="E39" s="26">
        <v>60373</v>
      </c>
      <c r="F39" s="26">
        <v>3357</v>
      </c>
      <c r="G39" s="26">
        <v>843.296975</v>
      </c>
      <c r="H39" s="26">
        <f>C39/G39</f>
        <v>141.5112392641987</v>
      </c>
    </row>
    <row r="40" spans="1:8" ht="10.5" customHeight="1">
      <c r="A40" s="2"/>
      <c r="B40" s="36"/>
      <c r="C40" s="26"/>
      <c r="D40" s="26"/>
      <c r="E40" s="26"/>
      <c r="F40" s="26"/>
      <c r="G40" s="26"/>
      <c r="H40" s="26"/>
    </row>
    <row r="41" spans="1:8" ht="10.5" customHeight="1">
      <c r="A41" s="2" t="s">
        <v>52</v>
      </c>
      <c r="B41" s="36"/>
      <c r="C41" s="26">
        <v>89480</v>
      </c>
      <c r="D41" s="26">
        <v>44344</v>
      </c>
      <c r="E41" s="26">
        <v>45136</v>
      </c>
      <c r="F41" s="26">
        <v>1098</v>
      </c>
      <c r="G41" s="26">
        <v>803.038754</v>
      </c>
      <c r="H41" s="26">
        <f>C41/G41</f>
        <v>111.42675188998412</v>
      </c>
    </row>
    <row r="42" spans="1:8" ht="10.5" customHeight="1">
      <c r="A42" s="2"/>
      <c r="B42" s="36"/>
      <c r="C42" s="26"/>
      <c r="D42" s="26"/>
      <c r="E42" s="26"/>
      <c r="F42" s="26"/>
      <c r="G42" s="26"/>
      <c r="H42" s="26"/>
    </row>
    <row r="43" spans="1:8" ht="10.5" customHeight="1">
      <c r="A43" s="2" t="s">
        <v>53</v>
      </c>
      <c r="B43" s="36"/>
      <c r="C43" s="26">
        <v>65683</v>
      </c>
      <c r="D43" s="26">
        <v>32017</v>
      </c>
      <c r="E43" s="26">
        <v>33666</v>
      </c>
      <c r="F43" s="26">
        <v>1538</v>
      </c>
      <c r="G43" s="26">
        <v>433.355429</v>
      </c>
      <c r="H43" s="26">
        <f>C43/G43</f>
        <v>151.5684253721441</v>
      </c>
    </row>
    <row r="44" spans="1:8" ht="10.5" customHeight="1">
      <c r="A44" s="2"/>
      <c r="B44" s="36"/>
      <c r="C44" s="26"/>
      <c r="D44" s="26"/>
      <c r="E44" s="26"/>
      <c r="F44" s="26"/>
      <c r="G44" s="26"/>
      <c r="H44" s="26"/>
    </row>
    <row r="45" spans="1:8" ht="10.5" customHeight="1">
      <c r="A45" s="2"/>
      <c r="B45" s="36"/>
      <c r="C45" s="26"/>
      <c r="D45" s="26"/>
      <c r="E45" s="26"/>
      <c r="F45" s="26"/>
      <c r="G45" s="26"/>
      <c r="H45" s="26"/>
    </row>
    <row r="46" spans="1:8" ht="10.5" customHeight="1">
      <c r="A46" s="2" t="s">
        <v>54</v>
      </c>
      <c r="B46" s="36"/>
      <c r="C46" s="26">
        <v>127910</v>
      </c>
      <c r="D46" s="26">
        <v>62682</v>
      </c>
      <c r="E46" s="26">
        <v>65228</v>
      </c>
      <c r="F46" s="26">
        <v>2587</v>
      </c>
      <c r="G46" s="26">
        <v>1034.567509</v>
      </c>
      <c r="H46" s="26">
        <f>C46/G46</f>
        <v>123.63620439195525</v>
      </c>
    </row>
    <row r="47" spans="1:8" ht="10.5" customHeight="1">
      <c r="A47" s="2"/>
      <c r="B47" s="36"/>
      <c r="C47" s="26"/>
      <c r="D47" s="26"/>
      <c r="E47" s="26"/>
      <c r="F47" s="26"/>
      <c r="G47" s="26"/>
      <c r="H47" s="26"/>
    </row>
    <row r="48" spans="1:8" ht="10.5" customHeight="1">
      <c r="A48" s="2" t="s">
        <v>55</v>
      </c>
      <c r="B48" s="36"/>
      <c r="C48" s="26">
        <v>92311</v>
      </c>
      <c r="D48" s="26">
        <v>45872</v>
      </c>
      <c r="E48" s="26">
        <v>46439</v>
      </c>
      <c r="F48" s="26">
        <v>1473</v>
      </c>
      <c r="G48" s="26">
        <v>816.992616</v>
      </c>
      <c r="H48" s="26">
        <f>C48/G48</f>
        <v>112.9887812841628</v>
      </c>
    </row>
    <row r="49" spans="1:8" ht="10.5" customHeight="1">
      <c r="A49" s="2"/>
      <c r="B49" s="36"/>
      <c r="C49" s="26"/>
      <c r="D49" s="26"/>
      <c r="E49" s="26"/>
      <c r="F49" s="26"/>
      <c r="G49" s="26"/>
      <c r="H49" s="26"/>
    </row>
    <row r="50" spans="1:8" ht="10.5" customHeight="1">
      <c r="A50" s="2" t="s">
        <v>56</v>
      </c>
      <c r="B50" s="36"/>
      <c r="C50" s="26">
        <v>95376</v>
      </c>
      <c r="D50" s="26">
        <v>46569</v>
      </c>
      <c r="E50" s="26">
        <v>48807</v>
      </c>
      <c r="F50" s="26">
        <v>1331</v>
      </c>
      <c r="G50" s="26">
        <v>1148.413435</v>
      </c>
      <c r="H50" s="26">
        <f>C50/G50</f>
        <v>83.05023007676674</v>
      </c>
    </row>
    <row r="51" spans="1:8" ht="10.5" customHeight="1">
      <c r="A51" s="2"/>
      <c r="B51" s="36"/>
      <c r="C51" s="26"/>
      <c r="D51" s="26"/>
      <c r="E51" s="26"/>
      <c r="F51" s="26"/>
      <c r="G51" s="26"/>
      <c r="H51" s="26"/>
    </row>
    <row r="52" spans="1:8" ht="10.5" customHeight="1">
      <c r="A52" s="2" t="s">
        <v>57</v>
      </c>
      <c r="B52" s="36"/>
      <c r="C52" s="26">
        <v>119500</v>
      </c>
      <c r="D52" s="26">
        <v>58433</v>
      </c>
      <c r="E52" s="26">
        <v>61067</v>
      </c>
      <c r="F52" s="26">
        <v>1851</v>
      </c>
      <c r="G52" s="26">
        <v>843.510187</v>
      </c>
      <c r="H52" s="26">
        <f>C52/G52</f>
        <v>141.66989544608785</v>
      </c>
    </row>
    <row r="53" spans="1:8" ht="10.5" customHeight="1">
      <c r="A53" s="2"/>
      <c r="B53" s="36"/>
      <c r="C53" s="26"/>
      <c r="D53" s="26"/>
      <c r="E53" s="26"/>
      <c r="F53" s="26"/>
      <c r="G53" s="26"/>
      <c r="H53" s="26"/>
    </row>
    <row r="54" spans="1:8" ht="10.5" customHeight="1">
      <c r="A54" s="2" t="s">
        <v>58</v>
      </c>
      <c r="B54" s="36"/>
      <c r="C54" s="26">
        <v>109304</v>
      </c>
      <c r="D54" s="26">
        <v>53294</v>
      </c>
      <c r="E54" s="26">
        <v>56010</v>
      </c>
      <c r="F54" s="26">
        <v>1494</v>
      </c>
      <c r="G54" s="26">
        <v>569.082763</v>
      </c>
      <c r="H54" s="26">
        <f>C54/G54</f>
        <v>192.07048096798533</v>
      </c>
    </row>
    <row r="55" spans="1:8" ht="10.5" customHeight="1">
      <c r="A55" s="2"/>
      <c r="B55" s="36"/>
      <c r="C55" s="26"/>
      <c r="D55" s="26"/>
      <c r="E55" s="26"/>
      <c r="F55" s="66"/>
      <c r="G55" s="145"/>
      <c r="H55" s="26"/>
    </row>
    <row r="56" spans="1:8" ht="10.5" customHeight="1" outlineLevel="9" collapsed="1">
      <c r="A56" s="2"/>
      <c r="B56" s="36"/>
      <c r="C56" s="26"/>
      <c r="D56" s="26"/>
      <c r="E56" s="26"/>
      <c r="F56" s="66"/>
      <c r="G56" s="145"/>
      <c r="H56" s="26"/>
    </row>
    <row r="57" spans="1:8" s="12" customFormat="1" ht="10.5" customHeight="1">
      <c r="A57" s="24" t="s">
        <v>59</v>
      </c>
      <c r="B57" s="146"/>
      <c r="C57" s="147">
        <f>SUM(C61:C63)</f>
        <v>2373157</v>
      </c>
      <c r="D57" s="147">
        <f>SUM(D61:D63)</f>
        <v>1166263</v>
      </c>
      <c r="E57" s="147">
        <f>SUM(E61:E63)</f>
        <v>1206894</v>
      </c>
      <c r="F57" s="147">
        <f>SUM(F61:F63)</f>
        <v>47457</v>
      </c>
      <c r="G57" s="71">
        <v>16172.095859000001</v>
      </c>
      <c r="H57" s="147">
        <f>C57/G57</f>
        <v>146.74393601737802</v>
      </c>
    </row>
    <row r="58" spans="2:8" ht="4.5" customHeight="1">
      <c r="B58" s="36"/>
      <c r="C58" s="26"/>
      <c r="D58" s="26"/>
      <c r="E58" s="26"/>
      <c r="F58" s="66"/>
      <c r="G58" s="145"/>
      <c r="H58" s="26"/>
    </row>
    <row r="59" spans="2:8" ht="10.5" customHeight="1">
      <c r="B59" s="9" t="s">
        <v>23</v>
      </c>
      <c r="C59" s="26"/>
      <c r="D59" s="26"/>
      <c r="E59" s="26"/>
      <c r="F59" s="66"/>
      <c r="G59" s="145"/>
      <c r="H59" s="26"/>
    </row>
    <row r="60" spans="2:8" ht="10.5" customHeight="1">
      <c r="B60" s="36"/>
      <c r="C60" s="26"/>
      <c r="D60" s="26"/>
      <c r="E60" s="26"/>
      <c r="F60" s="66"/>
      <c r="G60" s="145"/>
      <c r="H60" s="26"/>
    </row>
    <row r="61" spans="2:8" ht="10.5" customHeight="1">
      <c r="B61" s="9" t="s">
        <v>60</v>
      </c>
      <c r="C61" s="26">
        <f>SUM(C7:C17)</f>
        <v>563663</v>
      </c>
      <c r="D61" s="26">
        <f>SUM(D7:D17)</f>
        <v>273479</v>
      </c>
      <c r="E61" s="26">
        <f>SUM(E7:E17)</f>
        <v>290184</v>
      </c>
      <c r="F61" s="26">
        <f>SUM(F7:F17)</f>
        <v>17174</v>
      </c>
      <c r="G61" s="26">
        <f>SUM(G7:G17)</f>
        <v>826.3675610000001</v>
      </c>
      <c r="H61" s="26">
        <f>C61/G61</f>
        <v>682.0972005700498</v>
      </c>
    </row>
    <row r="62" spans="2:8" ht="10.5" customHeight="1">
      <c r="B62" s="9"/>
      <c r="C62" s="26"/>
      <c r="D62" s="26"/>
      <c r="E62" s="26"/>
      <c r="F62" s="66"/>
      <c r="G62" s="145"/>
      <c r="H62" s="26"/>
    </row>
    <row r="63" spans="1:8" ht="10.5" customHeight="1">
      <c r="A63" s="3"/>
      <c r="B63" s="3" t="s">
        <v>32</v>
      </c>
      <c r="C63" s="27">
        <f>SUM(C20:C54)</f>
        <v>1809494</v>
      </c>
      <c r="D63" s="66">
        <f>SUM(D20:D54)</f>
        <v>892784</v>
      </c>
      <c r="E63" s="66">
        <f>SUM(E20:E54)</f>
        <v>916710</v>
      </c>
      <c r="F63" s="66">
        <f>SUM(F20:F54)</f>
        <v>30283</v>
      </c>
      <c r="G63" s="66">
        <f>SUM(G20:G54)</f>
        <v>15345.706248999999</v>
      </c>
      <c r="H63" s="26">
        <f>C63/G63</f>
        <v>117.91532892908826</v>
      </c>
    </row>
    <row r="64" spans="3:5" ht="10.5" customHeight="1">
      <c r="C64"/>
      <c r="D64" s="66"/>
      <c r="E64" s="66"/>
    </row>
    <row r="65" spans="3:5" ht="12.75">
      <c r="C65" s="66"/>
      <c r="D65" s="66"/>
      <c r="E65" s="66"/>
    </row>
    <row r="66" spans="1:5" ht="12.75">
      <c r="A66" s="2" t="s">
        <v>530</v>
      </c>
      <c r="C66" s="66"/>
      <c r="D66" s="66"/>
      <c r="E66" s="66"/>
    </row>
    <row r="67" spans="1:5" ht="12.75">
      <c r="A67" s="2" t="s">
        <v>531</v>
      </c>
      <c r="C67" s="66"/>
      <c r="D67" s="66"/>
      <c r="E67" s="66"/>
    </row>
    <row r="68" spans="1:5" ht="12.75">
      <c r="A68" s="3"/>
      <c r="C68" s="66"/>
      <c r="D68" s="66"/>
      <c r="E68" s="66"/>
    </row>
    <row r="69" spans="3:5" ht="12.75">
      <c r="C69" s="66"/>
      <c r="D69" s="66"/>
      <c r="E69" s="66"/>
    </row>
    <row r="70" spans="3:5" ht="12.75">
      <c r="C70" s="66"/>
      <c r="D70" s="66"/>
      <c r="E70" s="66"/>
    </row>
    <row r="71" spans="3:5" ht="12.75">
      <c r="C71" s="66"/>
      <c r="D71" s="66"/>
      <c r="E71" s="66"/>
    </row>
    <row r="72" spans="3:5" ht="12.75">
      <c r="C72" s="66"/>
      <c r="D72" s="66"/>
      <c r="E72" s="66"/>
    </row>
    <row r="73" spans="3:5" ht="12.75">
      <c r="C73" s="66"/>
      <c r="D73" s="66"/>
      <c r="E73" s="66"/>
    </row>
    <row r="74" spans="3:5" ht="12.75">
      <c r="C74" s="66"/>
      <c r="D74" s="66"/>
      <c r="E74" s="66"/>
    </row>
    <row r="75" spans="3:5" ht="12.75">
      <c r="C75" s="66"/>
      <c r="D75" s="66"/>
      <c r="E75" s="66"/>
    </row>
    <row r="76" spans="3:5" ht="12.75">
      <c r="C76" s="66"/>
      <c r="D76" s="66"/>
      <c r="E76" s="66"/>
    </row>
    <row r="77" spans="3:5" ht="12.75">
      <c r="C77" s="66"/>
      <c r="D77" s="66"/>
      <c r="E77" s="66"/>
    </row>
    <row r="78" spans="3:5" ht="12.75">
      <c r="C78" s="66"/>
      <c r="D78" s="66"/>
      <c r="E78" s="66"/>
    </row>
    <row r="79" spans="3:5" ht="12.75">
      <c r="C79" s="66"/>
      <c r="D79" s="66"/>
      <c r="E79" s="66"/>
    </row>
    <row r="80" spans="3:5" ht="12.75">
      <c r="C80" s="66"/>
      <c r="D80" s="66"/>
      <c r="E80" s="66"/>
    </row>
    <row r="81" spans="3:5" ht="12.75">
      <c r="C81" s="66"/>
      <c r="D81" s="66"/>
      <c r="E81" s="66"/>
    </row>
    <row r="82" spans="3:5" ht="12.75">
      <c r="C82" s="66"/>
      <c r="D82" s="66"/>
      <c r="E82" s="66"/>
    </row>
    <row r="83" spans="3:5" ht="12.75">
      <c r="C83" s="66"/>
      <c r="D83" s="66"/>
      <c r="E83" s="66"/>
    </row>
    <row r="84" spans="3:5" ht="12.75">
      <c r="C84" s="66"/>
      <c r="D84" s="66"/>
      <c r="E84" s="66"/>
    </row>
    <row r="85" spans="3:5" ht="12.75">
      <c r="C85" s="66"/>
      <c r="D85" s="66"/>
      <c r="E85" s="66"/>
    </row>
    <row r="86" spans="3:5" ht="12.75">
      <c r="C86" s="66"/>
      <c r="D86" s="66"/>
      <c r="E86" s="66"/>
    </row>
    <row r="87" spans="3:5" ht="12.75">
      <c r="C87" s="66"/>
      <c r="D87" s="66"/>
      <c r="E87" s="66"/>
    </row>
    <row r="88" spans="3:5" ht="12.75">
      <c r="C88" s="66"/>
      <c r="D88" s="66"/>
      <c r="E88" s="66"/>
    </row>
    <row r="89" spans="3:5" ht="12.75">
      <c r="C89" s="66"/>
      <c r="D89" s="66"/>
      <c r="E89" s="66"/>
    </row>
    <row r="90" spans="3:5" ht="12.75">
      <c r="C90" s="66"/>
      <c r="D90" s="66"/>
      <c r="E90" s="66"/>
    </row>
    <row r="91" spans="3:5" ht="12.75">
      <c r="C91" s="66"/>
      <c r="D91" s="66"/>
      <c r="E91" s="66"/>
    </row>
    <row r="92" spans="3:5" ht="12.75">
      <c r="C92" s="66"/>
      <c r="D92" s="66"/>
      <c r="E92" s="66"/>
    </row>
    <row r="93" spans="3:5" ht="12.75">
      <c r="C93" s="66"/>
      <c r="D93" s="66"/>
      <c r="E93" s="66"/>
    </row>
    <row r="94" spans="3:5" ht="12.75">
      <c r="C94" s="66"/>
      <c r="D94" s="66"/>
      <c r="E94" s="66"/>
    </row>
    <row r="95" spans="3:5" ht="12.75">
      <c r="C95" s="66"/>
      <c r="D95" s="66"/>
      <c r="E95" s="66"/>
    </row>
    <row r="96" spans="3:5" ht="12.75">
      <c r="C96" s="66"/>
      <c r="D96" s="66"/>
      <c r="E96" s="66"/>
    </row>
    <row r="97" spans="3:5" ht="12.75">
      <c r="C97" s="66"/>
      <c r="D97" s="66"/>
      <c r="E97" s="66"/>
    </row>
    <row r="98" spans="3:5" ht="12.75">
      <c r="C98" s="66"/>
      <c r="D98" s="66"/>
      <c r="E98" s="66"/>
    </row>
    <row r="99" spans="3:5" ht="12.75">
      <c r="C99" s="66"/>
      <c r="D99" s="66"/>
      <c r="E99" s="66"/>
    </row>
    <row r="100" spans="3:5" ht="12.75">
      <c r="C100" s="66"/>
      <c r="D100" s="66"/>
      <c r="E100" s="66"/>
    </row>
    <row r="101" spans="3:5" ht="12.75">
      <c r="C101" s="66"/>
      <c r="D101" s="66"/>
      <c r="E101" s="66"/>
    </row>
    <row r="102" spans="3:5" ht="12.75">
      <c r="C102" s="66"/>
      <c r="D102" s="66"/>
      <c r="E102" s="66"/>
    </row>
    <row r="103" spans="3:5" ht="12.75">
      <c r="C103" s="66"/>
      <c r="D103" s="66"/>
      <c r="E103" s="66"/>
    </row>
    <row r="104" spans="3:5" ht="12.75">
      <c r="C104" s="66"/>
      <c r="D104" s="66"/>
      <c r="E104" s="66"/>
    </row>
    <row r="105" spans="3:5" ht="12.75">
      <c r="C105" s="66"/>
      <c r="D105" s="66"/>
      <c r="E105" s="66"/>
    </row>
    <row r="106" spans="3:5" ht="12.75">
      <c r="C106" s="66"/>
      <c r="D106" s="66"/>
      <c r="E106" s="66"/>
    </row>
    <row r="107" spans="3:5" ht="12.75">
      <c r="C107" s="66"/>
      <c r="D107" s="66"/>
      <c r="E107" s="66"/>
    </row>
    <row r="108" spans="3:5" ht="12.75">
      <c r="C108" s="66"/>
      <c r="D108" s="66"/>
      <c r="E108" s="66"/>
    </row>
    <row r="109" spans="3:5" ht="12.75">
      <c r="C109" s="66"/>
      <c r="D109" s="66"/>
      <c r="E109" s="66"/>
    </row>
    <row r="110" spans="3:5" ht="12.75">
      <c r="C110" s="66"/>
      <c r="D110" s="66"/>
      <c r="E110" s="66"/>
    </row>
    <row r="111" spans="3:5" ht="12.75">
      <c r="C111" s="140"/>
      <c r="D111" s="140"/>
      <c r="E111" s="140"/>
    </row>
    <row r="112" spans="3:5" ht="12.75">
      <c r="C112" s="66"/>
      <c r="D112" s="66"/>
      <c r="E112" s="66"/>
    </row>
    <row r="113" spans="3:5" ht="12.75">
      <c r="C113" s="66"/>
      <c r="D113" s="66"/>
      <c r="E113" s="66"/>
    </row>
    <row r="114" spans="3:5" ht="12.75">
      <c r="C114" s="66"/>
      <c r="D114" s="66"/>
      <c r="E114" s="66"/>
    </row>
    <row r="115" spans="3:5" ht="12.75">
      <c r="C115" s="66"/>
      <c r="D115" s="66"/>
      <c r="E115" s="66"/>
    </row>
    <row r="116" spans="3:5" ht="12.75">
      <c r="C116" s="66"/>
      <c r="D116" s="66"/>
      <c r="E116" s="66"/>
    </row>
    <row r="117" spans="3:5" ht="12.75">
      <c r="C117" s="66"/>
      <c r="D117" s="66"/>
      <c r="E117" s="66"/>
    </row>
    <row r="118" ht="12.75">
      <c r="C118" s="2"/>
    </row>
    <row r="119" ht="12.75">
      <c r="C119" s="2"/>
    </row>
    <row r="120" ht="12.75">
      <c r="C120" s="2"/>
    </row>
    <row r="121" ht="12.75">
      <c r="C121" s="2"/>
    </row>
    <row r="122" ht="12.75">
      <c r="C122" s="2"/>
    </row>
    <row r="123" ht="12.75">
      <c r="C123" s="2"/>
    </row>
    <row r="124" ht="12.75">
      <c r="C124" s="2"/>
    </row>
    <row r="125" ht="12.75">
      <c r="C125" s="2"/>
    </row>
    <row r="126" ht="12.75">
      <c r="C126" s="2"/>
    </row>
    <row r="127" ht="12.75">
      <c r="C127" s="2"/>
    </row>
    <row r="128" ht="12.75">
      <c r="C128" s="2"/>
    </row>
    <row r="129" ht="12.75">
      <c r="C129" s="2"/>
    </row>
    <row r="130" ht="12.75">
      <c r="C130" s="2"/>
    </row>
    <row r="131" ht="12.75">
      <c r="C131" s="2"/>
    </row>
    <row r="132" ht="12.75">
      <c r="C132" s="2"/>
    </row>
    <row r="133" ht="12.75">
      <c r="C133" s="2"/>
    </row>
    <row r="134" ht="12.75">
      <c r="C134" s="2"/>
    </row>
    <row r="135" ht="12.75">
      <c r="C135" s="2"/>
    </row>
    <row r="136" ht="12.75">
      <c r="C136" s="2"/>
    </row>
    <row r="137" ht="12.75">
      <c r="C137" s="2"/>
    </row>
    <row r="138" ht="12.75">
      <c r="C138" s="2"/>
    </row>
    <row r="139" ht="12.75">
      <c r="C139" s="2"/>
    </row>
    <row r="140" ht="12.75">
      <c r="C140" s="2"/>
    </row>
    <row r="141" ht="12.75">
      <c r="C141" s="2"/>
    </row>
    <row r="142" ht="12.75">
      <c r="C142" s="2"/>
    </row>
    <row r="143" ht="12.75">
      <c r="C143" s="2"/>
    </row>
    <row r="144" ht="12.75">
      <c r="C144" s="2"/>
    </row>
    <row r="145" ht="12.75">
      <c r="C145" s="2"/>
    </row>
    <row r="146" ht="12.75">
      <c r="C146" s="2"/>
    </row>
    <row r="147" ht="12.75">
      <c r="C147" s="2"/>
    </row>
    <row r="148" ht="12.75">
      <c r="C148" s="2"/>
    </row>
    <row r="149" ht="12.75">
      <c r="C149" s="2"/>
    </row>
    <row r="150" ht="12.75">
      <c r="C150" s="2"/>
    </row>
    <row r="151" ht="12.75">
      <c r="C151" s="2"/>
    </row>
    <row r="152" ht="12.75">
      <c r="C152" s="2"/>
    </row>
    <row r="153" ht="12.75">
      <c r="C153" s="2"/>
    </row>
    <row r="154" ht="12.75">
      <c r="C154" s="2"/>
    </row>
    <row r="155" ht="12.75">
      <c r="C155" s="2"/>
    </row>
    <row r="156" ht="12.75">
      <c r="C156" s="2"/>
    </row>
    <row r="157" ht="12.75">
      <c r="C157" s="2"/>
    </row>
    <row r="158" ht="12.75">
      <c r="C158" s="2"/>
    </row>
    <row r="159" ht="12.75">
      <c r="C159" s="2"/>
    </row>
    <row r="160" ht="12.75">
      <c r="C160" s="2"/>
    </row>
    <row r="161" ht="12.75">
      <c r="C161" s="2"/>
    </row>
    <row r="162" ht="12.75">
      <c r="C162" s="2"/>
    </row>
    <row r="163" ht="12.75">
      <c r="C163" s="2"/>
    </row>
    <row r="164" ht="12.75">
      <c r="C164" s="2"/>
    </row>
    <row r="165" ht="12.75">
      <c r="C165" s="2"/>
    </row>
    <row r="166" ht="12.75">
      <c r="C166" s="2"/>
    </row>
    <row r="167" ht="12.75">
      <c r="C167" s="2"/>
    </row>
    <row r="168" ht="12.75">
      <c r="C168" s="2"/>
    </row>
    <row r="169" ht="12.75">
      <c r="C169" s="2"/>
    </row>
    <row r="170" ht="12.75">
      <c r="C170" s="2"/>
    </row>
    <row r="171" ht="12.75">
      <c r="C171" s="2"/>
    </row>
    <row r="172" ht="12.75">
      <c r="C172" s="2"/>
    </row>
    <row r="173" ht="12.75">
      <c r="C173" s="2"/>
    </row>
    <row r="174" ht="12.75">
      <c r="C174" s="2"/>
    </row>
    <row r="175" ht="12.75">
      <c r="C175" s="2"/>
    </row>
    <row r="176" ht="12.75">
      <c r="C176" s="2"/>
    </row>
    <row r="177" ht="12.75">
      <c r="C177" s="2"/>
    </row>
    <row r="178" ht="12.75">
      <c r="C178" s="2"/>
    </row>
    <row r="179" ht="12.75">
      <c r="C179" s="2"/>
    </row>
    <row r="180" ht="12.75">
      <c r="C180" s="2"/>
    </row>
    <row r="181" ht="12.75">
      <c r="C181" s="2"/>
    </row>
    <row r="182" ht="12.75">
      <c r="C182" s="2"/>
    </row>
    <row r="183" ht="12.75">
      <c r="C183" s="2"/>
    </row>
    <row r="184" ht="12.75">
      <c r="C184" s="2"/>
    </row>
    <row r="185" ht="12.75">
      <c r="C185" s="2"/>
    </row>
    <row r="186" ht="12.75">
      <c r="C186" s="2"/>
    </row>
    <row r="187" ht="12.75">
      <c r="C187" s="2"/>
    </row>
    <row r="188" ht="12.75">
      <c r="C188" s="2"/>
    </row>
    <row r="189" ht="12.75">
      <c r="C189" s="2"/>
    </row>
    <row r="190" ht="12.75">
      <c r="C190" s="2"/>
    </row>
    <row r="191" ht="12.75">
      <c r="C191" s="2"/>
    </row>
    <row r="192" ht="12.75">
      <c r="C192" s="2"/>
    </row>
    <row r="193" ht="12.75">
      <c r="C193" s="2"/>
    </row>
    <row r="194" ht="12.75">
      <c r="C194" s="2"/>
    </row>
    <row r="195" ht="12.75">
      <c r="C195" s="2"/>
    </row>
    <row r="196" ht="12.75">
      <c r="C196" s="2"/>
    </row>
    <row r="197" ht="12.75">
      <c r="C197" s="2"/>
    </row>
    <row r="198" ht="12.75">
      <c r="C198" s="2"/>
    </row>
    <row r="199" ht="12.75">
      <c r="C199" s="2"/>
    </row>
    <row r="200" ht="12.75">
      <c r="C200" s="2"/>
    </row>
    <row r="201" ht="12.75">
      <c r="C201" s="2"/>
    </row>
    <row r="202" ht="12.75">
      <c r="C202" s="2"/>
    </row>
    <row r="203" ht="12.75">
      <c r="C203" s="2"/>
    </row>
    <row r="204" ht="12.75">
      <c r="C204" s="2"/>
    </row>
    <row r="205" ht="12.75">
      <c r="C205" s="2"/>
    </row>
    <row r="206" ht="12.75">
      <c r="C206" s="2"/>
    </row>
    <row r="207" ht="12.75">
      <c r="C207" s="2"/>
    </row>
    <row r="208" ht="12.75">
      <c r="C208" s="2"/>
    </row>
    <row r="209" ht="12.75">
      <c r="C209" s="2"/>
    </row>
    <row r="210" ht="12.75">
      <c r="C210" s="2"/>
    </row>
    <row r="211" ht="12.75">
      <c r="C211" s="2"/>
    </row>
    <row r="212" ht="12.75">
      <c r="C212" s="2"/>
    </row>
    <row r="213" ht="12.75">
      <c r="C213" s="2"/>
    </row>
    <row r="214" ht="12.75">
      <c r="C214" s="2"/>
    </row>
    <row r="215" ht="12.75">
      <c r="C215" s="2"/>
    </row>
    <row r="216" ht="12.75">
      <c r="C216" s="2"/>
    </row>
    <row r="217" ht="12.75">
      <c r="C217" s="2"/>
    </row>
    <row r="218" ht="12.75">
      <c r="C218" s="2"/>
    </row>
    <row r="219" ht="12.75">
      <c r="C219" s="2"/>
    </row>
    <row r="220" ht="12.75">
      <c r="C220" s="2"/>
    </row>
    <row r="221" ht="12.75">
      <c r="C221" s="2"/>
    </row>
    <row r="222" ht="12.75">
      <c r="C222" s="2"/>
    </row>
    <row r="223" ht="12.75">
      <c r="C223" s="2"/>
    </row>
    <row r="224" ht="12.75">
      <c r="C224" s="2"/>
    </row>
    <row r="225" ht="12.75">
      <c r="C225" s="2"/>
    </row>
    <row r="226" ht="12.75">
      <c r="C226" s="2"/>
    </row>
    <row r="227" ht="12.75">
      <c r="C227" s="2"/>
    </row>
    <row r="228" ht="12.75">
      <c r="C228" s="2"/>
    </row>
    <row r="229" ht="12.75">
      <c r="C229" s="2"/>
    </row>
    <row r="230" ht="12.75">
      <c r="C230" s="2"/>
    </row>
    <row r="231" ht="12.75">
      <c r="C231" s="2"/>
    </row>
    <row r="232" ht="12.75">
      <c r="C232" s="2"/>
    </row>
    <row r="233" ht="12.75">
      <c r="C233" s="2"/>
    </row>
    <row r="234" ht="12.75">
      <c r="C234" s="2"/>
    </row>
    <row r="235" ht="12.75">
      <c r="C235" s="2"/>
    </row>
    <row r="236" ht="12.75">
      <c r="C236" s="2"/>
    </row>
    <row r="237" ht="12.75">
      <c r="C237" s="2"/>
    </row>
    <row r="238" ht="12.75">
      <c r="C238" s="2"/>
    </row>
    <row r="239" ht="12.75">
      <c r="C239" s="2"/>
    </row>
    <row r="240" ht="12.75">
      <c r="C240" s="2"/>
    </row>
    <row r="241" ht="12.75">
      <c r="C241" s="2"/>
    </row>
    <row r="242" ht="12.75">
      <c r="C242" s="2"/>
    </row>
    <row r="243" ht="12.75">
      <c r="C243" s="2"/>
    </row>
    <row r="244" ht="12.75">
      <c r="C244" s="2"/>
    </row>
    <row r="245" ht="12.75">
      <c r="C245" s="2"/>
    </row>
    <row r="246" ht="12.75">
      <c r="C246" s="2"/>
    </row>
    <row r="247" ht="12.75">
      <c r="C247" s="2"/>
    </row>
    <row r="248" ht="12.75">
      <c r="C248" s="2"/>
    </row>
    <row r="249" ht="12.75">
      <c r="C249" s="2"/>
    </row>
    <row r="250" ht="12.75">
      <c r="C250" s="2"/>
    </row>
    <row r="251" ht="12.75">
      <c r="C251" s="2"/>
    </row>
    <row r="252" ht="12.75">
      <c r="C252" s="2"/>
    </row>
    <row r="253" ht="12.75">
      <c r="C253" s="2"/>
    </row>
    <row r="254" ht="12.75">
      <c r="C254" s="2"/>
    </row>
    <row r="255" ht="12.75">
      <c r="C255" s="2"/>
    </row>
    <row r="256" ht="12.75">
      <c r="C256" s="2"/>
    </row>
    <row r="257" ht="12.75">
      <c r="C257" s="2"/>
    </row>
    <row r="258" ht="12.75">
      <c r="C258" s="2"/>
    </row>
    <row r="259" ht="12.75">
      <c r="C259" s="2"/>
    </row>
    <row r="260" ht="12.75">
      <c r="C260" s="2"/>
    </row>
    <row r="261" ht="12.75">
      <c r="C261" s="2"/>
    </row>
    <row r="262" ht="12.75">
      <c r="C262" s="2"/>
    </row>
    <row r="263" ht="12.75">
      <c r="C263" s="2"/>
    </row>
    <row r="264" ht="12.75">
      <c r="C264" s="2"/>
    </row>
    <row r="265" ht="12.75">
      <c r="C265" s="2"/>
    </row>
    <row r="266" ht="12.75">
      <c r="C266" s="2"/>
    </row>
    <row r="267" ht="12.75">
      <c r="C267" s="2"/>
    </row>
    <row r="268" ht="12.75">
      <c r="C268" s="2"/>
    </row>
    <row r="269" ht="12.75">
      <c r="C269" s="2"/>
    </row>
    <row r="270" ht="12.75">
      <c r="C270" s="2"/>
    </row>
    <row r="271" ht="12.75">
      <c r="C271" s="2"/>
    </row>
    <row r="272" ht="12.75">
      <c r="C272" s="2"/>
    </row>
    <row r="273" ht="12.75">
      <c r="C273" s="2"/>
    </row>
    <row r="274" ht="12.75">
      <c r="C274" s="2"/>
    </row>
    <row r="275" ht="12.75">
      <c r="C275" s="2"/>
    </row>
    <row r="276" ht="12.75">
      <c r="C276" s="2"/>
    </row>
    <row r="277" ht="12.75">
      <c r="C277" s="2"/>
    </row>
    <row r="278" ht="12.75">
      <c r="C278" s="2"/>
    </row>
    <row r="279" ht="12.75">
      <c r="C279" s="2"/>
    </row>
    <row r="280" ht="12.75">
      <c r="C280" s="2"/>
    </row>
    <row r="281" ht="12.75">
      <c r="C281" s="2"/>
    </row>
    <row r="282" ht="12.75">
      <c r="C282" s="2"/>
    </row>
    <row r="283" ht="12.75">
      <c r="C283" s="2"/>
    </row>
    <row r="284" ht="12.75">
      <c r="C284" s="2"/>
    </row>
    <row r="285" ht="12.75">
      <c r="C285" s="2"/>
    </row>
    <row r="286" ht="12.75">
      <c r="C286" s="2"/>
    </row>
    <row r="287" ht="12.75">
      <c r="C287" s="2"/>
    </row>
    <row r="288" ht="12.75">
      <c r="C288" s="2"/>
    </row>
    <row r="289" ht="12.75">
      <c r="C289" s="2"/>
    </row>
    <row r="290" ht="12.75">
      <c r="C290" s="2"/>
    </row>
    <row r="291" ht="12.75">
      <c r="C291" s="2"/>
    </row>
    <row r="292" ht="12.75">
      <c r="C292" s="2"/>
    </row>
    <row r="293" ht="12.75">
      <c r="C293" s="2"/>
    </row>
    <row r="294" ht="12.75">
      <c r="C294" s="2"/>
    </row>
    <row r="295" ht="12.75">
      <c r="C295" s="2"/>
    </row>
    <row r="296" ht="12.75">
      <c r="C296" s="2"/>
    </row>
    <row r="297" ht="12.75">
      <c r="C297" s="2"/>
    </row>
    <row r="298" ht="12.75">
      <c r="C298" s="2"/>
    </row>
    <row r="299" ht="12.75">
      <c r="C299" s="2"/>
    </row>
    <row r="300" ht="12.75">
      <c r="C300" s="2"/>
    </row>
    <row r="301" ht="12.75">
      <c r="C301" s="2"/>
    </row>
    <row r="302" ht="12.75">
      <c r="C302" s="2"/>
    </row>
    <row r="303" ht="12.75">
      <c r="C303" s="2"/>
    </row>
    <row r="304" ht="12.75">
      <c r="C304" s="2"/>
    </row>
    <row r="305" ht="12.75">
      <c r="C305" s="2"/>
    </row>
    <row r="306" ht="12.75">
      <c r="C306" s="2"/>
    </row>
    <row r="307" ht="12.75">
      <c r="C307" s="2"/>
    </row>
    <row r="308" ht="12.75">
      <c r="C308" s="2"/>
    </row>
    <row r="309" ht="12.75">
      <c r="C309" s="2"/>
    </row>
    <row r="310" ht="12.75">
      <c r="C310" s="2"/>
    </row>
    <row r="311" ht="12.75">
      <c r="C311" s="2"/>
    </row>
    <row r="312" ht="12.75">
      <c r="C312" s="2"/>
    </row>
    <row r="313" ht="12.75">
      <c r="C313" s="2"/>
    </row>
    <row r="314" ht="12.75">
      <c r="C314" s="2"/>
    </row>
    <row r="315" ht="12.75">
      <c r="C315" s="2"/>
    </row>
    <row r="316" ht="12.75">
      <c r="C316" s="2"/>
    </row>
    <row r="317" ht="12.75">
      <c r="C317" s="2"/>
    </row>
  </sheetData>
  <mergeCells count="3">
    <mergeCell ref="C3:E4"/>
    <mergeCell ref="F3:F5"/>
    <mergeCell ref="G3:G5"/>
  </mergeCells>
  <printOptions horizontalCentered="1"/>
  <pageMargins left="0.7874015748031497" right="0.7874015748031497" top="0.7874015748031497" bottom="0.1968503937007874" header="0.5118110236220472" footer="0.5118110236220472"/>
  <pageSetup horizontalDpi="600" verticalDpi="600" orientation="portrait" paperSize="9" r:id="rId2"/>
  <headerFooter alignWithMargins="0">
    <oddHeader>&amp;C&amp;8- 17 -</oddHeader>
  </headerFooter>
  <drawing r:id="rId1"/>
</worksheet>
</file>

<file path=xl/worksheets/sheet14.xml><?xml version="1.0" encoding="utf-8"?>
<worksheet xmlns="http://schemas.openxmlformats.org/spreadsheetml/2006/main" xmlns:r="http://schemas.openxmlformats.org/officeDocument/2006/relationships">
  <dimension ref="A1:Q191"/>
  <sheetViews>
    <sheetView workbookViewId="0" topLeftCell="A1">
      <selection activeCell="W5" sqref="W5"/>
    </sheetView>
  </sheetViews>
  <sheetFormatPr defaultColWidth="11.421875" defaultRowHeight="12.75"/>
  <cols>
    <col min="1" max="1" width="1.7109375" style="3" customWidth="1"/>
    <col min="2" max="2" width="15.28125" style="3" customWidth="1"/>
    <col min="3" max="3" width="9.28125" style="157" customWidth="1"/>
    <col min="4" max="4" width="2.140625" style="157" customWidth="1"/>
    <col min="5" max="5" width="10.57421875" style="3" customWidth="1"/>
    <col min="6" max="6" width="11.421875" style="3" customWidth="1"/>
    <col min="7" max="7" width="9.7109375" style="3" customWidth="1"/>
    <col min="8" max="8" width="11.57421875" style="3" customWidth="1"/>
    <col min="9" max="9" width="8.00390625" style="3" bestFit="1" customWidth="1"/>
    <col min="10" max="11" width="7.8515625" style="3" bestFit="1" customWidth="1"/>
  </cols>
  <sheetData>
    <row r="1" spans="1:11" ht="12.75">
      <c r="A1" s="1" t="s">
        <v>534</v>
      </c>
      <c r="B1" s="10"/>
      <c r="C1" s="148"/>
      <c r="D1" s="148"/>
      <c r="E1" s="10"/>
      <c r="F1" s="10"/>
      <c r="G1" s="10"/>
      <c r="H1" s="10"/>
      <c r="I1" s="10"/>
      <c r="J1" s="10"/>
      <c r="K1" s="10"/>
    </row>
    <row r="3" spans="1:11" ht="12.75">
      <c r="A3" s="15" t="s">
        <v>26</v>
      </c>
      <c r="B3" s="15"/>
      <c r="C3" s="149" t="s">
        <v>5</v>
      </c>
      <c r="D3" s="338" t="s">
        <v>535</v>
      </c>
      <c r="E3" s="339"/>
      <c r="F3" s="110" t="s">
        <v>30</v>
      </c>
      <c r="G3" s="110"/>
      <c r="H3" s="150" t="s">
        <v>536</v>
      </c>
      <c r="I3" s="302" t="s">
        <v>537</v>
      </c>
      <c r="J3" s="303"/>
      <c r="K3" s="303"/>
    </row>
    <row r="4" spans="1:11" ht="12.75">
      <c r="A4" s="22" t="s">
        <v>28</v>
      </c>
      <c r="B4" s="10"/>
      <c r="C4" s="151" t="s">
        <v>20</v>
      </c>
      <c r="D4" s="259"/>
      <c r="E4" s="261"/>
      <c r="F4" s="65" t="s">
        <v>33</v>
      </c>
      <c r="G4" s="65" t="s">
        <v>542</v>
      </c>
      <c r="H4" s="43" t="s">
        <v>538</v>
      </c>
      <c r="I4" s="300"/>
      <c r="J4" s="304"/>
      <c r="K4" s="304"/>
    </row>
    <row r="5" spans="1:11" ht="12.75">
      <c r="A5" s="20" t="s">
        <v>31</v>
      </c>
      <c r="B5" s="20"/>
      <c r="C5" s="152" t="s">
        <v>539</v>
      </c>
      <c r="D5" s="230"/>
      <c r="E5" s="200"/>
      <c r="F5" s="17" t="s">
        <v>34</v>
      </c>
      <c r="G5" s="17"/>
      <c r="H5" s="17" t="s">
        <v>540</v>
      </c>
      <c r="I5" s="59" t="s">
        <v>20</v>
      </c>
      <c r="J5" s="59" t="s">
        <v>21</v>
      </c>
      <c r="K5" s="62" t="s">
        <v>22</v>
      </c>
    </row>
    <row r="6" spans="2:11" ht="10.5" customHeight="1">
      <c r="B6" s="9"/>
      <c r="C6" s="153"/>
      <c r="D6" s="153"/>
      <c r="E6"/>
      <c r="F6"/>
      <c r="G6"/>
      <c r="H6"/>
      <c r="I6"/>
      <c r="J6"/>
      <c r="K6"/>
    </row>
    <row r="7" spans="1:17" ht="10.5" customHeight="1">
      <c r="A7" s="2" t="s">
        <v>35</v>
      </c>
      <c r="B7" s="9"/>
      <c r="C7" s="154">
        <v>199967</v>
      </c>
      <c r="D7" s="154"/>
      <c r="E7" s="66">
        <v>-374</v>
      </c>
      <c r="F7" s="155">
        <v>2050</v>
      </c>
      <c r="G7" s="66">
        <v>2</v>
      </c>
      <c r="H7" s="66">
        <f>SUM(E7:G7)</f>
        <v>1678</v>
      </c>
      <c r="I7" s="156">
        <v>201645</v>
      </c>
      <c r="J7" s="156">
        <v>97429</v>
      </c>
      <c r="K7" s="156">
        <v>104216</v>
      </c>
      <c r="L7" s="157"/>
      <c r="M7" s="157"/>
      <c r="N7" s="157"/>
      <c r="O7" s="66"/>
      <c r="P7" s="66"/>
      <c r="Q7" s="66"/>
    </row>
    <row r="8" spans="1:17" ht="10.5" customHeight="1">
      <c r="A8" s="2"/>
      <c r="B8" s="9"/>
      <c r="C8" s="154"/>
      <c r="D8" s="154"/>
      <c r="E8" s="66"/>
      <c r="F8" s="158"/>
      <c r="G8" s="66"/>
      <c r="H8" s="66">
        <f aca="true" t="shared" si="0" ref="H8:H54">SUM(E8:G8)</f>
        <v>0</v>
      </c>
      <c r="I8" s="156"/>
      <c r="J8" s="156"/>
      <c r="K8" s="156"/>
      <c r="L8" s="157"/>
      <c r="M8" s="157"/>
      <c r="N8" s="157"/>
      <c r="O8" s="67"/>
      <c r="P8" s="66"/>
      <c r="Q8" s="66"/>
    </row>
    <row r="9" spans="1:17" ht="10.5" customHeight="1">
      <c r="A9" s="2" t="s">
        <v>37</v>
      </c>
      <c r="B9" s="9"/>
      <c r="C9" s="154">
        <v>108082</v>
      </c>
      <c r="D9" s="154"/>
      <c r="E9" s="66">
        <v>-539</v>
      </c>
      <c r="F9" s="155">
        <v>-1176</v>
      </c>
      <c r="G9" s="66">
        <v>-2</v>
      </c>
      <c r="H9" s="66">
        <f t="shared" si="0"/>
        <v>-1717</v>
      </c>
      <c r="I9" s="156">
        <v>106365</v>
      </c>
      <c r="J9" s="156">
        <v>51343</v>
      </c>
      <c r="K9" s="156">
        <v>55022</v>
      </c>
      <c r="L9" s="157"/>
      <c r="M9" s="157"/>
      <c r="N9" s="157"/>
      <c r="O9" s="66"/>
      <c r="P9" s="66"/>
      <c r="Q9" s="66"/>
    </row>
    <row r="10" spans="1:17" ht="10.5" customHeight="1">
      <c r="A10" s="2"/>
      <c r="B10" s="9"/>
      <c r="C10" s="154"/>
      <c r="D10" s="154"/>
      <c r="E10" s="66"/>
      <c r="F10" s="158"/>
      <c r="G10" s="66"/>
      <c r="H10" s="66">
        <f t="shared" si="0"/>
        <v>0</v>
      </c>
      <c r="I10" s="156"/>
      <c r="J10" s="156"/>
      <c r="K10" s="156"/>
      <c r="L10" s="157"/>
      <c r="M10" s="157"/>
      <c r="N10" s="157"/>
      <c r="O10" s="66"/>
      <c r="P10" s="66"/>
      <c r="Q10" s="66"/>
    </row>
    <row r="11" spans="1:17" ht="10.5" customHeight="1">
      <c r="A11" s="2" t="s">
        <v>38</v>
      </c>
      <c r="B11" s="9"/>
      <c r="C11" s="154">
        <v>100542</v>
      </c>
      <c r="D11" s="154"/>
      <c r="E11" s="66">
        <v>-21</v>
      </c>
      <c r="F11" s="155">
        <v>2139</v>
      </c>
      <c r="G11" s="66">
        <v>-26</v>
      </c>
      <c r="H11" s="66">
        <f t="shared" si="0"/>
        <v>2092</v>
      </c>
      <c r="I11" s="156">
        <v>102634</v>
      </c>
      <c r="J11" s="156">
        <v>50303</v>
      </c>
      <c r="K11" s="156">
        <v>52331</v>
      </c>
      <c r="L11" s="157"/>
      <c r="M11" s="157"/>
      <c r="N11" s="157"/>
      <c r="O11" s="66"/>
      <c r="P11" s="66"/>
      <c r="Q11" s="66"/>
    </row>
    <row r="12" spans="1:17" ht="10.5" customHeight="1">
      <c r="A12" s="2"/>
      <c r="B12" s="9"/>
      <c r="C12" s="154"/>
      <c r="D12" s="154"/>
      <c r="E12" s="66"/>
      <c r="F12" s="158"/>
      <c r="G12" s="66"/>
      <c r="H12" s="66">
        <f t="shared" si="0"/>
        <v>0</v>
      </c>
      <c r="I12" s="156"/>
      <c r="J12" s="156"/>
      <c r="K12" s="156"/>
      <c r="L12" s="157"/>
      <c r="M12" s="157"/>
      <c r="N12" s="157"/>
      <c r="O12" s="66"/>
      <c r="P12" s="66"/>
      <c r="Q12" s="66"/>
    </row>
    <row r="13" spans="1:17" ht="10.5" customHeight="1">
      <c r="A13" s="2" t="s">
        <v>39</v>
      </c>
      <c r="B13" s="9"/>
      <c r="C13" s="154">
        <v>45569</v>
      </c>
      <c r="D13" s="154"/>
      <c r="E13" s="66">
        <v>-213</v>
      </c>
      <c r="F13" s="155">
        <v>-828</v>
      </c>
      <c r="G13" s="66">
        <v>1</v>
      </c>
      <c r="H13" s="66">
        <f t="shared" si="0"/>
        <v>-1040</v>
      </c>
      <c r="I13" s="156">
        <v>44529</v>
      </c>
      <c r="J13" s="156">
        <v>21931</v>
      </c>
      <c r="K13" s="156">
        <v>22598</v>
      </c>
      <c r="L13" s="157"/>
      <c r="M13" s="157"/>
      <c r="N13" s="157"/>
      <c r="O13" s="66"/>
      <c r="P13" s="66"/>
      <c r="Q13" s="66"/>
    </row>
    <row r="14" spans="1:17" ht="10.5" customHeight="1">
      <c r="A14" s="2"/>
      <c r="B14" s="9"/>
      <c r="C14" s="154"/>
      <c r="D14" s="154"/>
      <c r="E14" s="66"/>
      <c r="F14" s="158"/>
      <c r="G14" s="66"/>
      <c r="H14" s="66">
        <f t="shared" si="0"/>
        <v>0</v>
      </c>
      <c r="I14" s="156"/>
      <c r="J14" s="156"/>
      <c r="K14" s="156"/>
      <c r="L14" s="157"/>
      <c r="M14" s="157"/>
      <c r="N14" s="157"/>
      <c r="O14" s="66"/>
      <c r="P14" s="66"/>
      <c r="Q14" s="66"/>
    </row>
    <row r="15" spans="1:17" ht="10.5" customHeight="1">
      <c r="A15" s="2" t="s">
        <v>40</v>
      </c>
      <c r="B15" s="9"/>
      <c r="C15" s="154">
        <v>64069</v>
      </c>
      <c r="D15" s="154"/>
      <c r="E15" s="66">
        <v>-117</v>
      </c>
      <c r="F15" s="155">
        <v>457</v>
      </c>
      <c r="G15" s="66" t="s">
        <v>36</v>
      </c>
      <c r="H15" s="66">
        <f t="shared" si="0"/>
        <v>340</v>
      </c>
      <c r="I15" s="156">
        <v>64409</v>
      </c>
      <c r="J15" s="156">
        <v>31093</v>
      </c>
      <c r="K15" s="156">
        <v>33316</v>
      </c>
      <c r="L15" s="157"/>
      <c r="M15" s="157"/>
      <c r="N15" s="157"/>
      <c r="O15" s="66"/>
      <c r="P15" s="66"/>
      <c r="Q15" s="66"/>
    </row>
    <row r="16" spans="1:17" ht="10.5" customHeight="1">
      <c r="A16" s="2"/>
      <c r="B16" s="9"/>
      <c r="C16" s="154"/>
      <c r="D16" s="154"/>
      <c r="E16" s="66"/>
      <c r="F16" s="158"/>
      <c r="G16" s="66"/>
      <c r="H16" s="66">
        <f t="shared" si="0"/>
        <v>0</v>
      </c>
      <c r="I16" s="156"/>
      <c r="J16" s="156"/>
      <c r="K16" s="156"/>
      <c r="L16" s="157"/>
      <c r="M16" s="157"/>
      <c r="N16" s="157"/>
      <c r="O16" s="66"/>
      <c r="P16" s="66"/>
      <c r="Q16" s="66"/>
    </row>
    <row r="17" spans="1:17" ht="10.5" customHeight="1">
      <c r="A17" s="2" t="s">
        <v>41</v>
      </c>
      <c r="B17" s="9"/>
      <c r="C17" s="154">
        <v>44306</v>
      </c>
      <c r="D17" s="154"/>
      <c r="E17" s="66">
        <v>-254</v>
      </c>
      <c r="F17" s="155">
        <v>28</v>
      </c>
      <c r="G17" s="66">
        <v>1</v>
      </c>
      <c r="H17" s="66">
        <f t="shared" si="0"/>
        <v>-225</v>
      </c>
      <c r="I17" s="156">
        <v>44081</v>
      </c>
      <c r="J17" s="156">
        <v>21380</v>
      </c>
      <c r="K17" s="156">
        <v>22701</v>
      </c>
      <c r="L17" s="157"/>
      <c r="M17" s="157"/>
      <c r="N17" s="157"/>
      <c r="O17" s="66"/>
      <c r="P17" s="66"/>
      <c r="Q17" s="66"/>
    </row>
    <row r="18" spans="2:17" ht="10.5" customHeight="1">
      <c r="B18" s="9"/>
      <c r="C18" s="154"/>
      <c r="D18" s="154"/>
      <c r="E18" s="66"/>
      <c r="F18" s="158"/>
      <c r="G18" s="66"/>
      <c r="H18" s="66">
        <f t="shared" si="0"/>
        <v>0</v>
      </c>
      <c r="I18" s="156"/>
      <c r="J18" s="156"/>
      <c r="K18" s="156"/>
      <c r="L18" s="157"/>
      <c r="M18" s="157"/>
      <c r="N18" s="157"/>
      <c r="O18" s="66"/>
      <c r="P18" s="66"/>
      <c r="Q18" s="66"/>
    </row>
    <row r="19" spans="2:17" ht="10.5" customHeight="1">
      <c r="B19" s="9"/>
      <c r="C19" s="154"/>
      <c r="D19" s="154"/>
      <c r="E19" s="66"/>
      <c r="F19" s="158"/>
      <c r="G19" s="66"/>
      <c r="H19" s="66">
        <f t="shared" si="0"/>
        <v>0</v>
      </c>
      <c r="I19" s="156"/>
      <c r="J19" s="156"/>
      <c r="K19" s="156"/>
      <c r="L19" s="157"/>
      <c r="M19" s="157"/>
      <c r="N19" s="157"/>
      <c r="O19" s="66"/>
      <c r="P19" s="66"/>
      <c r="Q19" s="66"/>
    </row>
    <row r="20" spans="1:17" ht="10.5" customHeight="1">
      <c r="A20" s="2" t="s">
        <v>42</v>
      </c>
      <c r="B20" s="9"/>
      <c r="C20" s="154">
        <v>112498</v>
      </c>
      <c r="D20" s="154"/>
      <c r="E20" s="66">
        <v>-106</v>
      </c>
      <c r="F20" s="155">
        <v>-831</v>
      </c>
      <c r="G20" s="66">
        <v>-106</v>
      </c>
      <c r="H20" s="66">
        <f t="shared" si="0"/>
        <v>-1043</v>
      </c>
      <c r="I20" s="156">
        <v>111455</v>
      </c>
      <c r="J20" s="156">
        <v>55625</v>
      </c>
      <c r="K20" s="156">
        <v>55830</v>
      </c>
      <c r="L20" s="157"/>
      <c r="M20" s="157"/>
      <c r="N20" s="157"/>
      <c r="O20" s="66"/>
      <c r="P20" s="66"/>
      <c r="Q20" s="66"/>
    </row>
    <row r="21" spans="1:17" ht="10.5" customHeight="1">
      <c r="A21" s="2"/>
      <c r="B21" s="9"/>
      <c r="C21" s="154"/>
      <c r="D21" s="154"/>
      <c r="E21" s="66"/>
      <c r="F21" s="158"/>
      <c r="G21" s="66"/>
      <c r="H21" s="66">
        <f t="shared" si="0"/>
        <v>0</v>
      </c>
      <c r="I21" s="156"/>
      <c r="J21" s="156"/>
      <c r="K21" s="156"/>
      <c r="L21" s="157"/>
      <c r="M21" s="157"/>
      <c r="N21" s="157"/>
      <c r="O21" s="66"/>
      <c r="P21" s="66"/>
      <c r="Q21" s="66"/>
    </row>
    <row r="22" spans="1:17" ht="10.5" customHeight="1">
      <c r="A22" s="2" t="s">
        <v>43</v>
      </c>
      <c r="B22" s="9"/>
      <c r="C22" s="154">
        <v>96628</v>
      </c>
      <c r="D22" s="154"/>
      <c r="E22" s="66">
        <v>-513</v>
      </c>
      <c r="F22" s="155">
        <v>-496</v>
      </c>
      <c r="G22" s="66">
        <v>1</v>
      </c>
      <c r="H22" s="66">
        <f t="shared" si="0"/>
        <v>-1008</v>
      </c>
      <c r="I22" s="156">
        <v>95620</v>
      </c>
      <c r="J22" s="156">
        <v>47038</v>
      </c>
      <c r="K22" s="156">
        <v>48582</v>
      </c>
      <c r="L22" s="157"/>
      <c r="M22" s="157"/>
      <c r="N22" s="157"/>
      <c r="O22" s="66"/>
      <c r="P22" s="66"/>
      <c r="Q22" s="66"/>
    </row>
    <row r="23" spans="1:17" ht="10.5" customHeight="1">
      <c r="A23" s="2"/>
      <c r="B23" s="9"/>
      <c r="C23" s="154"/>
      <c r="D23" s="154"/>
      <c r="E23" s="66"/>
      <c r="F23" s="158"/>
      <c r="G23" s="66"/>
      <c r="H23" s="66">
        <f t="shared" si="0"/>
        <v>0</v>
      </c>
      <c r="I23" s="156"/>
      <c r="J23" s="156"/>
      <c r="K23" s="156"/>
      <c r="L23" s="157"/>
      <c r="M23" s="157"/>
      <c r="N23" s="157"/>
      <c r="O23" s="66"/>
      <c r="P23" s="66"/>
      <c r="Q23" s="66"/>
    </row>
    <row r="24" spans="1:17" ht="10.5" customHeight="1">
      <c r="A24" s="2" t="s">
        <v>44</v>
      </c>
      <c r="B24" s="9"/>
      <c r="C24" s="154">
        <v>142595</v>
      </c>
      <c r="D24" s="154"/>
      <c r="E24" s="66">
        <v>-471</v>
      </c>
      <c r="F24" s="155">
        <v>-1123</v>
      </c>
      <c r="G24" s="66" t="s">
        <v>36</v>
      </c>
      <c r="H24" s="66">
        <f t="shared" si="0"/>
        <v>-1594</v>
      </c>
      <c r="I24" s="156">
        <v>141001</v>
      </c>
      <c r="J24" s="156">
        <v>70392</v>
      </c>
      <c r="K24" s="156">
        <v>70609</v>
      </c>
      <c r="L24" s="157"/>
      <c r="M24" s="157"/>
      <c r="N24" s="157"/>
      <c r="O24" s="66"/>
      <c r="P24" s="66"/>
      <c r="Q24" s="66"/>
    </row>
    <row r="25" spans="1:17" ht="10.5" customHeight="1">
      <c r="A25" s="2"/>
      <c r="B25" s="9"/>
      <c r="C25" s="154"/>
      <c r="D25" s="154"/>
      <c r="E25" s="66"/>
      <c r="F25" s="158"/>
      <c r="G25" s="66"/>
      <c r="H25" s="66">
        <f t="shared" si="0"/>
        <v>0</v>
      </c>
      <c r="I25" s="156"/>
      <c r="J25" s="156"/>
      <c r="K25" s="156"/>
      <c r="L25" s="157"/>
      <c r="M25" s="157"/>
      <c r="N25" s="157"/>
      <c r="O25" s="66"/>
      <c r="P25" s="66"/>
      <c r="Q25" s="66"/>
    </row>
    <row r="26" spans="1:17" ht="10.5" customHeight="1">
      <c r="A26" s="2" t="s">
        <v>45</v>
      </c>
      <c r="B26" s="9"/>
      <c r="C26" s="154">
        <v>117324</v>
      </c>
      <c r="D26" s="154"/>
      <c r="E26" s="66">
        <v>-446</v>
      </c>
      <c r="F26" s="155">
        <v>-833</v>
      </c>
      <c r="G26" s="66">
        <v>24</v>
      </c>
      <c r="H26" s="66">
        <f t="shared" si="0"/>
        <v>-1255</v>
      </c>
      <c r="I26" s="156">
        <v>116069</v>
      </c>
      <c r="J26" s="156">
        <v>57615</v>
      </c>
      <c r="K26" s="156">
        <v>58454</v>
      </c>
      <c r="L26" s="157"/>
      <c r="M26" s="157"/>
      <c r="N26" s="157"/>
      <c r="O26" s="66"/>
      <c r="P26" s="66"/>
      <c r="Q26" s="66"/>
    </row>
    <row r="27" spans="1:17" ht="10.5" customHeight="1">
      <c r="A27" s="2"/>
      <c r="B27" s="9"/>
      <c r="C27" s="154"/>
      <c r="D27" s="154"/>
      <c r="E27" s="66"/>
      <c r="F27" s="158"/>
      <c r="G27" s="66"/>
      <c r="H27" s="66">
        <f t="shared" si="0"/>
        <v>0</v>
      </c>
      <c r="I27" s="156"/>
      <c r="J27" s="156"/>
      <c r="K27" s="156"/>
      <c r="L27" s="157"/>
      <c r="M27" s="157"/>
      <c r="N27" s="157"/>
      <c r="O27" s="66"/>
      <c r="P27" s="66"/>
      <c r="Q27" s="66"/>
    </row>
    <row r="28" spans="1:17" ht="10.5" customHeight="1">
      <c r="A28" s="2" t="s">
        <v>46</v>
      </c>
      <c r="B28" s="9"/>
      <c r="C28" s="154">
        <v>91940</v>
      </c>
      <c r="D28" s="154"/>
      <c r="E28" s="66">
        <v>-356</v>
      </c>
      <c r="F28" s="155">
        <v>-825</v>
      </c>
      <c r="G28" s="66">
        <v>-1</v>
      </c>
      <c r="H28" s="66">
        <f t="shared" si="0"/>
        <v>-1182</v>
      </c>
      <c r="I28" s="156">
        <v>90758</v>
      </c>
      <c r="J28" s="156">
        <v>44860</v>
      </c>
      <c r="K28" s="156">
        <v>45898</v>
      </c>
      <c r="L28" s="157"/>
      <c r="M28" s="157"/>
      <c r="N28" s="157"/>
      <c r="O28" s="66"/>
      <c r="P28" s="66"/>
      <c r="Q28" s="66"/>
    </row>
    <row r="29" spans="1:17" ht="10.5" customHeight="1">
      <c r="A29" s="2"/>
      <c r="B29" s="9"/>
      <c r="C29" s="154"/>
      <c r="D29" s="154"/>
      <c r="E29" s="66"/>
      <c r="F29" s="158"/>
      <c r="G29" s="66"/>
      <c r="H29" s="66">
        <f t="shared" si="0"/>
        <v>0</v>
      </c>
      <c r="I29" s="156"/>
      <c r="J29" s="156"/>
      <c r="K29" s="156"/>
      <c r="L29" s="157"/>
      <c r="M29" s="157"/>
      <c r="N29" s="157"/>
      <c r="O29" s="66"/>
      <c r="P29" s="66"/>
      <c r="Q29" s="66"/>
    </row>
    <row r="30" spans="1:17" ht="10.5" customHeight="1">
      <c r="A30" s="2" t="s">
        <v>47</v>
      </c>
      <c r="B30" s="9"/>
      <c r="C30" s="154">
        <v>141055</v>
      </c>
      <c r="D30" s="154"/>
      <c r="E30" s="66">
        <v>-730</v>
      </c>
      <c r="F30" s="155">
        <v>-688</v>
      </c>
      <c r="G30" s="66" t="s">
        <v>36</v>
      </c>
      <c r="H30" s="66">
        <f t="shared" si="0"/>
        <v>-1418</v>
      </c>
      <c r="I30" s="156">
        <v>139637</v>
      </c>
      <c r="J30" s="156">
        <v>68866</v>
      </c>
      <c r="K30" s="156">
        <v>70771</v>
      </c>
      <c r="L30" s="157"/>
      <c r="M30" s="157"/>
      <c r="N30" s="157"/>
      <c r="O30" s="66"/>
      <c r="P30" s="66"/>
      <c r="Q30" s="66"/>
    </row>
    <row r="31" spans="1:17" ht="10.5" customHeight="1">
      <c r="A31" s="2"/>
      <c r="B31" s="9"/>
      <c r="C31" s="154"/>
      <c r="D31" s="154"/>
      <c r="E31" s="66"/>
      <c r="F31" s="158"/>
      <c r="G31" s="66"/>
      <c r="H31" s="66">
        <f t="shared" si="0"/>
        <v>0</v>
      </c>
      <c r="I31" s="26"/>
      <c r="J31" s="26"/>
      <c r="K31" s="26"/>
      <c r="L31" s="157"/>
      <c r="M31" s="157"/>
      <c r="N31" s="157"/>
      <c r="O31" s="66"/>
      <c r="P31" s="66"/>
      <c r="Q31" s="66"/>
    </row>
    <row r="32" spans="1:17" ht="10.5" customHeight="1">
      <c r="A32" s="2"/>
      <c r="B32" s="9"/>
      <c r="C32" s="154"/>
      <c r="D32" s="154"/>
      <c r="E32" s="66"/>
      <c r="F32" s="158"/>
      <c r="G32" s="66"/>
      <c r="H32" s="66">
        <f t="shared" si="0"/>
        <v>0</v>
      </c>
      <c r="I32" s="26"/>
      <c r="J32" s="26"/>
      <c r="K32" s="26"/>
      <c r="L32" s="157"/>
      <c r="M32" s="157"/>
      <c r="N32" s="157"/>
      <c r="O32" s="66"/>
      <c r="P32" s="66"/>
      <c r="Q32" s="66"/>
    </row>
    <row r="33" spans="1:17" ht="10.5" customHeight="1">
      <c r="A33" s="2" t="s">
        <v>48</v>
      </c>
      <c r="B33" s="9"/>
      <c r="C33" s="154">
        <v>146632</v>
      </c>
      <c r="D33" s="154"/>
      <c r="E33" s="66">
        <v>-630</v>
      </c>
      <c r="F33" s="155">
        <v>-622</v>
      </c>
      <c r="G33" s="66">
        <v>3</v>
      </c>
      <c r="H33" s="66">
        <f t="shared" si="0"/>
        <v>-1249</v>
      </c>
      <c r="I33" s="156">
        <v>145383</v>
      </c>
      <c r="J33" s="156">
        <v>71523</v>
      </c>
      <c r="K33" s="156">
        <v>73860</v>
      </c>
      <c r="L33" s="157"/>
      <c r="M33" s="157"/>
      <c r="N33" s="157"/>
      <c r="O33" s="66"/>
      <c r="P33" s="66"/>
      <c r="Q33" s="66"/>
    </row>
    <row r="34" spans="1:17" ht="10.5" customHeight="1">
      <c r="A34" s="2"/>
      <c r="B34" s="9"/>
      <c r="C34" s="154"/>
      <c r="D34" s="154"/>
      <c r="E34" s="66"/>
      <c r="F34" s="158"/>
      <c r="G34" s="66"/>
      <c r="H34" s="66">
        <f t="shared" si="0"/>
        <v>0</v>
      </c>
      <c r="I34" s="26"/>
      <c r="J34" s="26"/>
      <c r="K34" s="26"/>
      <c r="L34" s="157"/>
      <c r="M34" s="157"/>
      <c r="N34" s="157"/>
      <c r="O34" s="66"/>
      <c r="P34" s="66"/>
      <c r="Q34" s="66"/>
    </row>
    <row r="35" spans="1:17" ht="10.5" customHeight="1">
      <c r="A35" s="2" t="s">
        <v>49</v>
      </c>
      <c r="B35" s="9"/>
      <c r="C35" s="154">
        <v>79592</v>
      </c>
      <c r="D35" s="154"/>
      <c r="E35" s="66">
        <v>-270</v>
      </c>
      <c r="F35" s="155">
        <v>-654</v>
      </c>
      <c r="G35" s="66">
        <v>3</v>
      </c>
      <c r="H35" s="66">
        <f t="shared" si="0"/>
        <v>-921</v>
      </c>
      <c r="I35" s="156">
        <v>78671</v>
      </c>
      <c r="J35" s="156">
        <v>39057</v>
      </c>
      <c r="K35" s="156">
        <v>39614</v>
      </c>
      <c r="L35" s="157"/>
      <c r="M35" s="157"/>
      <c r="N35" s="157"/>
      <c r="O35" s="66"/>
      <c r="P35" s="66"/>
      <c r="Q35" s="66"/>
    </row>
    <row r="36" spans="1:17" ht="10.5" customHeight="1">
      <c r="A36" s="2"/>
      <c r="B36" s="9"/>
      <c r="C36" s="154"/>
      <c r="D36" s="154"/>
      <c r="E36" s="66"/>
      <c r="F36" s="158"/>
      <c r="G36" s="66"/>
      <c r="H36" s="66">
        <f t="shared" si="0"/>
        <v>0</v>
      </c>
      <c r="I36" s="26"/>
      <c r="J36" s="26"/>
      <c r="K36" s="26"/>
      <c r="L36" s="157"/>
      <c r="M36" s="157"/>
      <c r="N36" s="157"/>
      <c r="O36" s="66"/>
      <c r="P36" s="66"/>
      <c r="Q36" s="66"/>
    </row>
    <row r="37" spans="1:17" ht="10.5" customHeight="1">
      <c r="A37" s="2" t="s">
        <v>50</v>
      </c>
      <c r="B37" s="9"/>
      <c r="C37" s="154">
        <v>72769</v>
      </c>
      <c r="D37" s="154"/>
      <c r="E37" s="66">
        <v>-317</v>
      </c>
      <c r="F37" s="155">
        <v>-451</v>
      </c>
      <c r="G37" s="66">
        <v>-1</v>
      </c>
      <c r="H37" s="66">
        <f t="shared" si="0"/>
        <v>-769</v>
      </c>
      <c r="I37" s="156">
        <v>72000</v>
      </c>
      <c r="J37" s="156">
        <v>35634</v>
      </c>
      <c r="K37" s="156">
        <v>36366</v>
      </c>
      <c r="L37" s="157"/>
      <c r="M37" s="157"/>
      <c r="N37" s="157"/>
      <c r="O37" s="66"/>
      <c r="P37" s="66"/>
      <c r="Q37" s="66"/>
    </row>
    <row r="38" spans="1:17" ht="10.5" customHeight="1">
      <c r="A38" s="2"/>
      <c r="B38" s="9"/>
      <c r="C38" s="154"/>
      <c r="D38" s="154"/>
      <c r="E38" s="66"/>
      <c r="F38" s="158"/>
      <c r="G38" s="66"/>
      <c r="H38" s="66">
        <f t="shared" si="0"/>
        <v>0</v>
      </c>
      <c r="I38" s="26"/>
      <c r="J38" s="26"/>
      <c r="K38" s="26"/>
      <c r="L38" s="157"/>
      <c r="M38" s="157"/>
      <c r="N38" s="157"/>
      <c r="O38" s="66"/>
      <c r="P38" s="66"/>
      <c r="Q38" s="66"/>
    </row>
    <row r="39" spans="1:17" ht="10.5" customHeight="1">
      <c r="A39" s="2" t="s">
        <v>51</v>
      </c>
      <c r="B39" s="9"/>
      <c r="C39" s="154">
        <v>120446</v>
      </c>
      <c r="D39" s="154"/>
      <c r="E39" s="66">
        <v>-542</v>
      </c>
      <c r="F39" s="155">
        <v>-568</v>
      </c>
      <c r="G39" s="66" t="s">
        <v>36</v>
      </c>
      <c r="H39" s="66">
        <f t="shared" si="0"/>
        <v>-1110</v>
      </c>
      <c r="I39" s="156">
        <v>119336</v>
      </c>
      <c r="J39" s="156">
        <v>58963</v>
      </c>
      <c r="K39" s="156">
        <v>60373</v>
      </c>
      <c r="L39" s="157"/>
      <c r="M39" s="157"/>
      <c r="N39" s="157"/>
      <c r="O39" s="66"/>
      <c r="P39" s="66"/>
      <c r="Q39" s="66"/>
    </row>
    <row r="40" spans="1:17" ht="10.5" customHeight="1">
      <c r="A40" s="2"/>
      <c r="B40" s="9"/>
      <c r="C40" s="154"/>
      <c r="D40" s="154"/>
      <c r="E40" s="66"/>
      <c r="F40" s="158"/>
      <c r="G40" s="66"/>
      <c r="H40" s="66">
        <f t="shared" si="0"/>
        <v>0</v>
      </c>
      <c r="I40" s="26"/>
      <c r="J40" s="26"/>
      <c r="K40" s="26"/>
      <c r="L40" s="157"/>
      <c r="M40" s="157"/>
      <c r="N40" s="157"/>
      <c r="O40" s="66"/>
      <c r="P40" s="66"/>
      <c r="Q40" s="66"/>
    </row>
    <row r="41" spans="1:17" ht="10.5" customHeight="1">
      <c r="A41" s="2" t="s">
        <v>52</v>
      </c>
      <c r="B41" s="9"/>
      <c r="C41" s="154">
        <v>90262</v>
      </c>
      <c r="D41" s="154"/>
      <c r="E41" s="66">
        <v>-248</v>
      </c>
      <c r="F41" s="155">
        <v>-535</v>
      </c>
      <c r="G41" s="66">
        <v>1</v>
      </c>
      <c r="H41" s="66">
        <f t="shared" si="0"/>
        <v>-782</v>
      </c>
      <c r="I41" s="156">
        <v>89480</v>
      </c>
      <c r="J41" s="156">
        <v>44344</v>
      </c>
      <c r="K41" s="156">
        <v>45136</v>
      </c>
      <c r="L41" s="157"/>
      <c r="M41" s="157"/>
      <c r="N41" s="157"/>
      <c r="O41" s="66"/>
      <c r="P41" s="66"/>
      <c r="Q41" s="66"/>
    </row>
    <row r="42" spans="1:17" ht="10.5" customHeight="1">
      <c r="A42" s="2"/>
      <c r="B42" s="9"/>
      <c r="C42" s="154"/>
      <c r="D42" s="154"/>
      <c r="E42" s="66"/>
      <c r="F42" s="158"/>
      <c r="G42" s="66"/>
      <c r="H42" s="66">
        <f t="shared" si="0"/>
        <v>0</v>
      </c>
      <c r="I42" s="26"/>
      <c r="J42" s="26"/>
      <c r="K42" s="26"/>
      <c r="L42" s="157"/>
      <c r="M42" s="157"/>
      <c r="N42" s="157"/>
      <c r="O42" s="66"/>
      <c r="P42" s="66"/>
      <c r="Q42" s="66"/>
    </row>
    <row r="43" spans="1:17" ht="10.5" customHeight="1">
      <c r="A43" s="2" t="s">
        <v>53</v>
      </c>
      <c r="B43" s="9"/>
      <c r="C43" s="154">
        <v>66562</v>
      </c>
      <c r="D43" s="154"/>
      <c r="E43" s="66">
        <v>-398</v>
      </c>
      <c r="F43" s="155">
        <v>-482</v>
      </c>
      <c r="G43" s="66">
        <v>1</v>
      </c>
      <c r="H43" s="66">
        <f t="shared" si="0"/>
        <v>-879</v>
      </c>
      <c r="I43" s="156">
        <v>65683</v>
      </c>
      <c r="J43" s="156">
        <v>32017</v>
      </c>
      <c r="K43" s="156">
        <v>33666</v>
      </c>
      <c r="L43" s="157"/>
      <c r="M43" s="157"/>
      <c r="N43" s="157"/>
      <c r="O43" s="66"/>
      <c r="P43" s="66"/>
      <c r="Q43" s="66"/>
    </row>
    <row r="44" spans="1:17" ht="10.5" customHeight="1">
      <c r="A44" s="2"/>
      <c r="B44" s="9"/>
      <c r="C44" s="154"/>
      <c r="D44" s="154"/>
      <c r="E44" s="66"/>
      <c r="F44" s="158"/>
      <c r="G44" s="66"/>
      <c r="H44" s="66">
        <f t="shared" si="0"/>
        <v>0</v>
      </c>
      <c r="I44" s="26"/>
      <c r="J44" s="26"/>
      <c r="K44" s="26"/>
      <c r="L44" s="157"/>
      <c r="M44" s="157"/>
      <c r="N44" s="157"/>
      <c r="O44" s="66"/>
      <c r="P44" s="66"/>
      <c r="Q44" s="66"/>
    </row>
    <row r="45" spans="1:17" ht="10.5" customHeight="1">
      <c r="A45" s="2"/>
      <c r="B45" s="9"/>
      <c r="C45" s="154"/>
      <c r="D45" s="154"/>
      <c r="E45" s="66"/>
      <c r="F45" s="158"/>
      <c r="G45" s="66"/>
      <c r="H45" s="66">
        <f t="shared" si="0"/>
        <v>0</v>
      </c>
      <c r="I45" s="26"/>
      <c r="J45" s="26"/>
      <c r="K45" s="26"/>
      <c r="L45" s="157"/>
      <c r="M45" s="157"/>
      <c r="N45" s="157"/>
      <c r="O45" s="66"/>
      <c r="P45" s="66"/>
      <c r="Q45" s="66"/>
    </row>
    <row r="46" spans="1:17" ht="10.5" customHeight="1">
      <c r="A46" s="2" t="s">
        <v>54</v>
      </c>
      <c r="B46" s="9"/>
      <c r="C46" s="154">
        <v>129610</v>
      </c>
      <c r="D46" s="154"/>
      <c r="E46" s="66">
        <v>-667</v>
      </c>
      <c r="F46" s="155">
        <v>-1036</v>
      </c>
      <c r="G46" s="66">
        <v>3</v>
      </c>
      <c r="H46" s="66">
        <f t="shared" si="0"/>
        <v>-1700</v>
      </c>
      <c r="I46" s="156">
        <v>127910</v>
      </c>
      <c r="J46" s="156">
        <v>62682</v>
      </c>
      <c r="K46" s="156">
        <v>65228</v>
      </c>
      <c r="L46" s="157"/>
      <c r="M46" s="157"/>
      <c r="N46" s="157"/>
      <c r="O46" s="66"/>
      <c r="P46" s="66"/>
      <c r="Q46" s="66"/>
    </row>
    <row r="47" spans="1:17" ht="10.5" customHeight="1">
      <c r="A47" s="2"/>
      <c r="B47" s="9"/>
      <c r="C47" s="154"/>
      <c r="D47" s="154"/>
      <c r="E47" s="66"/>
      <c r="F47" s="158"/>
      <c r="G47" s="66"/>
      <c r="H47" s="66">
        <f t="shared" si="0"/>
        <v>0</v>
      </c>
      <c r="I47" s="26"/>
      <c r="J47" s="26"/>
      <c r="K47" s="26"/>
      <c r="L47" s="157"/>
      <c r="M47" s="157"/>
      <c r="N47" s="157"/>
      <c r="O47" s="66"/>
      <c r="P47" s="66"/>
      <c r="Q47" s="66"/>
    </row>
    <row r="48" spans="1:17" ht="10.5" customHeight="1">
      <c r="A48" s="2" t="s">
        <v>55</v>
      </c>
      <c r="B48" s="9"/>
      <c r="C48" s="154">
        <v>92969</v>
      </c>
      <c r="D48" s="154"/>
      <c r="E48" s="66">
        <v>-242</v>
      </c>
      <c r="F48" s="155">
        <v>-420</v>
      </c>
      <c r="G48" s="66">
        <v>4</v>
      </c>
      <c r="H48" s="66">
        <f t="shared" si="0"/>
        <v>-658</v>
      </c>
      <c r="I48" s="156">
        <v>92311</v>
      </c>
      <c r="J48" s="156">
        <v>45872</v>
      </c>
      <c r="K48" s="156">
        <v>46439</v>
      </c>
      <c r="L48" s="157"/>
      <c r="M48" s="157"/>
      <c r="N48" s="157"/>
      <c r="O48" s="66"/>
      <c r="P48" s="66"/>
      <c r="Q48" s="66"/>
    </row>
    <row r="49" spans="1:17" ht="10.5" customHeight="1">
      <c r="A49" s="2"/>
      <c r="B49" s="9"/>
      <c r="C49" s="154"/>
      <c r="D49" s="154"/>
      <c r="E49" s="66"/>
      <c r="F49" s="158"/>
      <c r="G49" s="66"/>
      <c r="H49" s="66">
        <f t="shared" si="0"/>
        <v>0</v>
      </c>
      <c r="I49" s="26"/>
      <c r="J49" s="26"/>
      <c r="K49" s="26"/>
      <c r="L49" s="157"/>
      <c r="M49" s="157"/>
      <c r="N49" s="157"/>
      <c r="O49" s="66"/>
      <c r="P49" s="66"/>
      <c r="Q49" s="66"/>
    </row>
    <row r="50" spans="1:17" ht="10.5" customHeight="1">
      <c r="A50" s="2" t="s">
        <v>56</v>
      </c>
      <c r="B50" s="9"/>
      <c r="C50" s="154">
        <v>96607</v>
      </c>
      <c r="D50" s="154"/>
      <c r="E50" s="66">
        <v>-531</v>
      </c>
      <c r="F50" s="155">
        <v>-698</v>
      </c>
      <c r="G50" s="66">
        <v>-2</v>
      </c>
      <c r="H50" s="66">
        <f t="shared" si="0"/>
        <v>-1231</v>
      </c>
      <c r="I50" s="156">
        <v>95376</v>
      </c>
      <c r="J50" s="156">
        <v>46569</v>
      </c>
      <c r="K50" s="156">
        <v>48807</v>
      </c>
      <c r="L50" s="157"/>
      <c r="M50" s="157"/>
      <c r="N50" s="157"/>
      <c r="O50" s="66"/>
      <c r="P50" s="66"/>
      <c r="Q50" s="66"/>
    </row>
    <row r="51" spans="1:17" ht="10.5" customHeight="1">
      <c r="A51" s="2"/>
      <c r="B51" s="9"/>
      <c r="C51" s="154"/>
      <c r="D51" s="154"/>
      <c r="E51" s="66"/>
      <c r="F51" s="158"/>
      <c r="G51" s="66"/>
      <c r="H51" s="66">
        <f t="shared" si="0"/>
        <v>0</v>
      </c>
      <c r="I51" s="26"/>
      <c r="J51" s="26"/>
      <c r="K51" s="26"/>
      <c r="L51" s="157"/>
      <c r="M51" s="157"/>
      <c r="N51" s="157"/>
      <c r="O51" s="66"/>
      <c r="P51" s="66"/>
      <c r="Q51" s="66"/>
    </row>
    <row r="52" spans="1:17" ht="10.5" customHeight="1">
      <c r="A52" s="2" t="s">
        <v>57</v>
      </c>
      <c r="B52" s="9"/>
      <c r="C52" s="154">
        <v>121129</v>
      </c>
      <c r="D52" s="154"/>
      <c r="E52" s="66">
        <v>-690</v>
      </c>
      <c r="F52" s="155">
        <v>-941</v>
      </c>
      <c r="G52" s="66">
        <v>2</v>
      </c>
      <c r="H52" s="66">
        <f t="shared" si="0"/>
        <v>-1629</v>
      </c>
      <c r="I52" s="156">
        <v>119500</v>
      </c>
      <c r="J52" s="156">
        <v>58433</v>
      </c>
      <c r="K52" s="156">
        <v>61067</v>
      </c>
      <c r="L52" s="157"/>
      <c r="M52" s="157"/>
      <c r="N52" s="157"/>
      <c r="O52" s="66"/>
      <c r="P52" s="66"/>
      <c r="Q52" s="66"/>
    </row>
    <row r="53" spans="1:17" ht="10.5" customHeight="1">
      <c r="A53" s="2"/>
      <c r="B53" s="9"/>
      <c r="C53" s="154"/>
      <c r="D53" s="154"/>
      <c r="E53" s="66"/>
      <c r="F53" s="158"/>
      <c r="G53" s="66"/>
      <c r="H53" s="66">
        <f t="shared" si="0"/>
        <v>0</v>
      </c>
      <c r="I53" s="26"/>
      <c r="J53" s="26"/>
      <c r="K53" s="26"/>
      <c r="L53" s="157"/>
      <c r="M53" s="157"/>
      <c r="N53" s="157"/>
      <c r="O53" s="66"/>
      <c r="P53" s="66"/>
      <c r="Q53" s="66"/>
    </row>
    <row r="54" spans="1:17" ht="10.5" customHeight="1">
      <c r="A54" s="2" t="s">
        <v>58</v>
      </c>
      <c r="B54" s="9"/>
      <c r="C54" s="154">
        <v>110887</v>
      </c>
      <c r="D54" s="154"/>
      <c r="E54" s="66">
        <v>-634</v>
      </c>
      <c r="F54" s="155">
        <v>-948</v>
      </c>
      <c r="G54" s="66">
        <v>-1</v>
      </c>
      <c r="H54" s="66">
        <f t="shared" si="0"/>
        <v>-1583</v>
      </c>
      <c r="I54" s="156">
        <v>109304</v>
      </c>
      <c r="J54" s="156">
        <v>53294</v>
      </c>
      <c r="K54" s="156">
        <v>56010</v>
      </c>
      <c r="L54" s="157"/>
      <c r="M54" s="157"/>
      <c r="N54" s="157"/>
      <c r="O54" s="66"/>
      <c r="P54" s="66"/>
      <c r="Q54" s="66"/>
    </row>
    <row r="55" spans="1:14" ht="10.5" customHeight="1">
      <c r="A55" s="2"/>
      <c r="B55" s="9"/>
      <c r="C55" s="154"/>
      <c r="D55" s="154"/>
      <c r="E55" s="66"/>
      <c r="F55" s="66"/>
      <c r="G55" s="66"/>
      <c r="H55" s="66"/>
      <c r="I55" s="154"/>
      <c r="J55" s="154"/>
      <c r="K55" s="154"/>
      <c r="L55" s="66"/>
      <c r="M55" s="66"/>
      <c r="N55" s="66"/>
    </row>
    <row r="56" spans="1:14" ht="10.5" customHeight="1">
      <c r="A56" s="2"/>
      <c r="B56" s="9"/>
      <c r="C56" s="154"/>
      <c r="D56" s="154"/>
      <c r="E56" s="66"/>
      <c r="F56" s="66"/>
      <c r="G56" s="66"/>
      <c r="H56" s="66"/>
      <c r="I56" s="154"/>
      <c r="J56" s="154"/>
      <c r="K56" s="154"/>
      <c r="L56" s="66"/>
      <c r="M56" s="66"/>
      <c r="N56" s="66"/>
    </row>
    <row r="57" spans="1:14" s="12" customFormat="1" ht="10.5" customHeight="1">
      <c r="A57" s="24" t="s">
        <v>59</v>
      </c>
      <c r="B57" s="37"/>
      <c r="C57" s="159">
        <f>SUM(C61:C63)</f>
        <v>2392040</v>
      </c>
      <c r="D57" s="159"/>
      <c r="E57" s="140">
        <f aca="true" t="shared" si="1" ref="E57:K57">SUM(E61:E63)</f>
        <v>-9309</v>
      </c>
      <c r="F57" s="140">
        <f t="shared" si="1"/>
        <v>-9481</v>
      </c>
      <c r="G57" s="140">
        <f t="shared" si="1"/>
        <v>-93</v>
      </c>
      <c r="H57" s="140">
        <f t="shared" si="1"/>
        <v>-18883</v>
      </c>
      <c r="I57" s="159">
        <f t="shared" si="1"/>
        <v>2373157</v>
      </c>
      <c r="J57" s="159">
        <f t="shared" si="1"/>
        <v>1166263</v>
      </c>
      <c r="K57" s="159">
        <f t="shared" si="1"/>
        <v>1206894</v>
      </c>
      <c r="L57" s="140"/>
      <c r="M57" s="140"/>
      <c r="N57" s="140"/>
    </row>
    <row r="58" spans="2:14" ht="3" customHeight="1">
      <c r="B58" s="9"/>
      <c r="C58" s="154"/>
      <c r="D58" s="154"/>
      <c r="E58" s="66"/>
      <c r="F58" s="66"/>
      <c r="G58" s="66"/>
      <c r="H58" s="66"/>
      <c r="I58" s="154"/>
      <c r="J58" s="154"/>
      <c r="K58" s="154"/>
      <c r="L58" s="66"/>
      <c r="M58" s="66"/>
      <c r="N58" s="66"/>
    </row>
    <row r="59" spans="2:14" ht="10.5" customHeight="1">
      <c r="B59" s="9" t="s">
        <v>23</v>
      </c>
      <c r="C59" s="154"/>
      <c r="D59" s="154"/>
      <c r="E59" s="66"/>
      <c r="F59" s="66"/>
      <c r="G59" s="66"/>
      <c r="H59" s="66"/>
      <c r="I59" s="154"/>
      <c r="J59" s="154"/>
      <c r="K59" s="154"/>
      <c r="L59" s="66"/>
      <c r="M59" s="66"/>
      <c r="N59" s="66"/>
    </row>
    <row r="60" spans="2:14" ht="10.5" customHeight="1">
      <c r="B60" s="9"/>
      <c r="C60" s="154"/>
      <c r="D60" s="154"/>
      <c r="E60" s="66"/>
      <c r="F60" s="66"/>
      <c r="G60" s="66"/>
      <c r="H60" s="66"/>
      <c r="I60" s="154"/>
      <c r="J60" s="154"/>
      <c r="K60" s="154"/>
      <c r="L60" s="66"/>
      <c r="M60" s="66"/>
      <c r="N60" s="66"/>
    </row>
    <row r="61" spans="2:14" ht="10.5" customHeight="1">
      <c r="B61" s="9" t="s">
        <v>60</v>
      </c>
      <c r="C61" s="154">
        <f aca="true" t="shared" si="2" ref="C61:K61">SUM(C7:C17)</f>
        <v>562535</v>
      </c>
      <c r="D61" s="154"/>
      <c r="E61" s="66">
        <f t="shared" si="2"/>
        <v>-1518</v>
      </c>
      <c r="F61" s="66">
        <f t="shared" si="2"/>
        <v>2670</v>
      </c>
      <c r="G61" s="66">
        <f t="shared" si="2"/>
        <v>-24</v>
      </c>
      <c r="H61" s="66">
        <f t="shared" si="2"/>
        <v>1128</v>
      </c>
      <c r="I61" s="154">
        <f t="shared" si="2"/>
        <v>563663</v>
      </c>
      <c r="J61" s="154">
        <f t="shared" si="2"/>
        <v>273479</v>
      </c>
      <c r="K61" s="154">
        <f t="shared" si="2"/>
        <v>290184</v>
      </c>
      <c r="L61" s="66"/>
      <c r="M61" s="66"/>
      <c r="N61" s="66"/>
    </row>
    <row r="62" spans="2:14" ht="10.5" customHeight="1">
      <c r="B62" s="9"/>
      <c r="C62" s="154"/>
      <c r="D62" s="154"/>
      <c r="E62" s="66"/>
      <c r="F62" s="66"/>
      <c r="G62" s="66"/>
      <c r="H62" s="66"/>
      <c r="I62" s="154"/>
      <c r="J62" s="154"/>
      <c r="K62" s="154"/>
      <c r="L62" s="66"/>
      <c r="M62" s="66"/>
      <c r="N62" s="66"/>
    </row>
    <row r="63" spans="2:14" ht="10.5" customHeight="1">
      <c r="B63" s="3" t="s">
        <v>32</v>
      </c>
      <c r="C63" s="160">
        <f>SUM(C20:C54)</f>
        <v>1829505</v>
      </c>
      <c r="D63" s="154"/>
      <c r="E63" s="66">
        <f aca="true" t="shared" si="3" ref="E63:K63">SUM(E20:E54)</f>
        <v>-7791</v>
      </c>
      <c r="F63" s="66">
        <f t="shared" si="3"/>
        <v>-12151</v>
      </c>
      <c r="G63" s="66">
        <f t="shared" si="3"/>
        <v>-69</v>
      </c>
      <c r="H63" s="66">
        <f t="shared" si="3"/>
        <v>-20011</v>
      </c>
      <c r="I63" s="154">
        <f t="shared" si="3"/>
        <v>1809494</v>
      </c>
      <c r="J63" s="154">
        <f t="shared" si="3"/>
        <v>892784</v>
      </c>
      <c r="K63" s="154">
        <f t="shared" si="3"/>
        <v>916710</v>
      </c>
      <c r="L63" s="3"/>
      <c r="M63" s="3"/>
      <c r="N63" s="3"/>
    </row>
    <row r="64" spans="1:4" ht="10.5" customHeight="1">
      <c r="A64"/>
      <c r="C64" s="154"/>
      <c r="D64" s="154"/>
    </row>
    <row r="65" spans="3:4" ht="12.75">
      <c r="C65" s="154"/>
      <c r="D65" s="154"/>
    </row>
    <row r="66" spans="1:4" ht="12.75">
      <c r="A66" s="3" t="s">
        <v>541</v>
      </c>
      <c r="C66" s="154"/>
      <c r="D66" s="154"/>
    </row>
    <row r="67" spans="1:4" ht="12.75">
      <c r="A67" s="2"/>
      <c r="C67" s="154"/>
      <c r="D67" s="154"/>
    </row>
    <row r="68" spans="3:4" ht="12.75">
      <c r="C68" s="154"/>
      <c r="D68" s="154"/>
    </row>
    <row r="69" spans="3:4" ht="12.75">
      <c r="C69" s="154"/>
      <c r="D69" s="154"/>
    </row>
    <row r="70" spans="3:4" ht="12.75">
      <c r="C70" s="154"/>
      <c r="D70" s="154"/>
    </row>
    <row r="71" spans="3:4" ht="12.75">
      <c r="C71" s="154"/>
      <c r="D71" s="154"/>
    </row>
    <row r="72" spans="3:4" ht="12.75">
      <c r="C72" s="154"/>
      <c r="D72" s="154"/>
    </row>
    <row r="73" spans="3:4" ht="12.75">
      <c r="C73" s="154"/>
      <c r="D73" s="154"/>
    </row>
    <row r="74" spans="3:4" ht="12.75">
      <c r="C74" s="154"/>
      <c r="D74" s="154"/>
    </row>
    <row r="75" spans="3:4" ht="12.75">
      <c r="C75" s="154"/>
      <c r="D75" s="154"/>
    </row>
    <row r="76" spans="3:4" ht="12.75">
      <c r="C76" s="154"/>
      <c r="D76" s="154"/>
    </row>
    <row r="77" spans="3:4" ht="12.75">
      <c r="C77" s="154"/>
      <c r="D77" s="154"/>
    </row>
    <row r="78" spans="3:4" ht="12.75">
      <c r="C78" s="154"/>
      <c r="D78" s="154"/>
    </row>
    <row r="79" spans="3:4" ht="12.75">
      <c r="C79" s="154"/>
      <c r="D79" s="154"/>
    </row>
    <row r="80" spans="3:4" ht="12.75">
      <c r="C80" s="154"/>
      <c r="D80" s="154"/>
    </row>
    <row r="81" spans="3:4" ht="12.75">
      <c r="C81" s="154"/>
      <c r="D81" s="154"/>
    </row>
    <row r="82" spans="3:4" ht="12.75">
      <c r="C82" s="154"/>
      <c r="D82" s="154"/>
    </row>
    <row r="83" spans="3:4" ht="12.75">
      <c r="C83" s="154"/>
      <c r="D83" s="154"/>
    </row>
    <row r="84" spans="3:4" ht="12.75">
      <c r="C84" s="154"/>
      <c r="D84" s="154"/>
    </row>
    <row r="85" spans="3:4" ht="12.75">
      <c r="C85" s="154"/>
      <c r="D85" s="154"/>
    </row>
    <row r="86" spans="3:4" ht="12.75">
      <c r="C86" s="154"/>
      <c r="D86" s="154"/>
    </row>
    <row r="87" spans="3:4" ht="12.75">
      <c r="C87" s="154"/>
      <c r="D87" s="154"/>
    </row>
    <row r="88" spans="3:4" ht="12.75">
      <c r="C88" s="154"/>
      <c r="D88" s="154"/>
    </row>
    <row r="89" spans="3:4" ht="12.75">
      <c r="C89" s="154"/>
      <c r="D89" s="154"/>
    </row>
    <row r="90" spans="3:4" ht="12.75">
      <c r="C90" s="154"/>
      <c r="D90" s="154"/>
    </row>
    <row r="91" spans="3:4" ht="12.75">
      <c r="C91" s="154"/>
      <c r="D91" s="154"/>
    </row>
    <row r="92" spans="3:4" ht="12.75">
      <c r="C92" s="154"/>
      <c r="D92" s="154"/>
    </row>
    <row r="93" spans="3:4" ht="12.75">
      <c r="C93" s="154"/>
      <c r="D93" s="154"/>
    </row>
    <row r="94" spans="3:4" ht="12.75">
      <c r="C94" s="154"/>
      <c r="D94" s="154"/>
    </row>
    <row r="95" spans="3:4" ht="12.75">
      <c r="C95" s="154"/>
      <c r="D95" s="154"/>
    </row>
    <row r="96" spans="3:4" ht="12.75">
      <c r="C96" s="154"/>
      <c r="D96" s="154"/>
    </row>
    <row r="97" spans="3:4" ht="12.75">
      <c r="C97" s="154"/>
      <c r="D97" s="154"/>
    </row>
    <row r="98" spans="3:4" ht="12.75">
      <c r="C98" s="154"/>
      <c r="D98" s="154"/>
    </row>
    <row r="99" spans="3:4" ht="12.75">
      <c r="C99" s="154"/>
      <c r="D99" s="154"/>
    </row>
    <row r="100" spans="3:4" ht="12.75">
      <c r="C100" s="154"/>
      <c r="D100" s="154"/>
    </row>
    <row r="101" spans="3:4" ht="12.75">
      <c r="C101" s="154"/>
      <c r="D101" s="154"/>
    </row>
    <row r="102" spans="3:4" ht="12.75">
      <c r="C102" s="154"/>
      <c r="D102" s="154"/>
    </row>
    <row r="103" spans="3:4" ht="12.75">
      <c r="C103" s="154"/>
      <c r="D103" s="154"/>
    </row>
    <row r="104" spans="3:4" ht="12.75">
      <c r="C104" s="154"/>
      <c r="D104" s="154"/>
    </row>
    <row r="105" spans="3:4" ht="12.75">
      <c r="C105" s="154"/>
      <c r="D105" s="154"/>
    </row>
    <row r="106" spans="3:10" ht="12.75">
      <c r="C106" s="154"/>
      <c r="D106" s="154"/>
      <c r="E106" s="19"/>
      <c r="F106" s="19"/>
      <c r="G106" s="19"/>
      <c r="H106" s="19"/>
      <c r="I106" s="19"/>
      <c r="J106" s="19"/>
    </row>
    <row r="107" spans="3:4" ht="12.75">
      <c r="C107" s="154"/>
      <c r="D107" s="154"/>
    </row>
    <row r="108" spans="3:4" ht="12.75">
      <c r="C108" s="154"/>
      <c r="D108" s="154"/>
    </row>
    <row r="109" spans="3:4" ht="12.75">
      <c r="C109" s="154"/>
      <c r="D109" s="154"/>
    </row>
    <row r="110" spans="3:4" ht="12.75">
      <c r="C110" s="154"/>
      <c r="D110" s="154"/>
    </row>
    <row r="111" spans="3:4" ht="12.75">
      <c r="C111" s="154"/>
      <c r="D111" s="154"/>
    </row>
    <row r="112" spans="3:4" ht="12.75">
      <c r="C112" s="154"/>
      <c r="D112" s="154"/>
    </row>
    <row r="113" spans="3:4" ht="12.75">
      <c r="C113" s="154"/>
      <c r="D113" s="154"/>
    </row>
    <row r="114" spans="3:4" ht="12.75">
      <c r="C114" s="154"/>
      <c r="D114" s="154"/>
    </row>
    <row r="115" spans="3:4" ht="12.75">
      <c r="C115" s="154"/>
      <c r="D115" s="154"/>
    </row>
    <row r="116" spans="3:4" ht="12.75">
      <c r="C116" s="154"/>
      <c r="D116" s="154"/>
    </row>
    <row r="117" spans="3:4" ht="12.75">
      <c r="C117" s="154"/>
      <c r="D117" s="154"/>
    </row>
    <row r="118" spans="3:4" ht="12.75">
      <c r="C118" s="154"/>
      <c r="D118" s="154"/>
    </row>
    <row r="119" spans="3:4" ht="12.75">
      <c r="C119" s="154"/>
      <c r="D119" s="154"/>
    </row>
    <row r="120" spans="3:4" ht="12.75">
      <c r="C120" s="154"/>
      <c r="D120" s="154"/>
    </row>
    <row r="121" spans="3:4" ht="12.75">
      <c r="C121" s="154"/>
      <c r="D121" s="154"/>
    </row>
    <row r="122" spans="3:4" ht="12.75">
      <c r="C122" s="154"/>
      <c r="D122" s="154"/>
    </row>
    <row r="123" spans="3:4" ht="12.75">
      <c r="C123" s="154"/>
      <c r="D123" s="154"/>
    </row>
    <row r="124" spans="3:4" ht="12.75">
      <c r="C124" s="154"/>
      <c r="D124" s="154"/>
    </row>
    <row r="125" spans="3:4" ht="12.75">
      <c r="C125" s="154"/>
      <c r="D125" s="154"/>
    </row>
    <row r="126" spans="3:4" ht="12.75">
      <c r="C126" s="154"/>
      <c r="D126" s="154"/>
    </row>
    <row r="127" spans="3:4" ht="12.75">
      <c r="C127" s="154"/>
      <c r="D127" s="154"/>
    </row>
    <row r="128" spans="3:4" ht="12.75">
      <c r="C128" s="154"/>
      <c r="D128" s="154"/>
    </row>
    <row r="129" spans="3:4" ht="12.75">
      <c r="C129" s="154"/>
      <c r="D129" s="154"/>
    </row>
    <row r="130" spans="3:4" ht="12.75">
      <c r="C130" s="154"/>
      <c r="D130" s="154"/>
    </row>
    <row r="131" spans="3:4" ht="12.75">
      <c r="C131" s="154"/>
      <c r="D131" s="154"/>
    </row>
    <row r="132" spans="3:4" ht="12.75">
      <c r="C132" s="154"/>
      <c r="D132" s="154"/>
    </row>
    <row r="133" spans="3:4" ht="12.75">
      <c r="C133" s="154"/>
      <c r="D133" s="154"/>
    </row>
    <row r="134" spans="3:4" ht="12.75">
      <c r="C134" s="154"/>
      <c r="D134" s="154"/>
    </row>
    <row r="135" spans="3:4" ht="12.75">
      <c r="C135" s="154"/>
      <c r="D135" s="154"/>
    </row>
    <row r="136" spans="3:4" ht="12.75">
      <c r="C136" s="154"/>
      <c r="D136" s="154"/>
    </row>
    <row r="137" spans="3:4" ht="12.75">
      <c r="C137" s="154"/>
      <c r="D137" s="154"/>
    </row>
    <row r="138" spans="3:4" ht="12.75">
      <c r="C138" s="154"/>
      <c r="D138" s="154"/>
    </row>
    <row r="139" spans="3:4" ht="12.75">
      <c r="C139" s="154"/>
      <c r="D139" s="154"/>
    </row>
    <row r="140" spans="3:4" ht="12.75">
      <c r="C140" s="154"/>
      <c r="D140" s="154"/>
    </row>
    <row r="141" spans="3:4" ht="12.75">
      <c r="C141" s="154"/>
      <c r="D141" s="154"/>
    </row>
    <row r="142" spans="3:4" ht="12.75">
      <c r="C142" s="154"/>
      <c r="D142" s="154"/>
    </row>
    <row r="143" spans="3:4" ht="12.75">
      <c r="C143" s="154"/>
      <c r="D143" s="154"/>
    </row>
    <row r="144" spans="3:4" ht="12.75">
      <c r="C144" s="154"/>
      <c r="D144" s="154"/>
    </row>
    <row r="145" spans="3:4" ht="12.75">
      <c r="C145" s="154"/>
      <c r="D145" s="154"/>
    </row>
    <row r="146" spans="3:4" ht="12.75">
      <c r="C146" s="154"/>
      <c r="D146" s="154"/>
    </row>
    <row r="147" spans="3:4" ht="12.75">
      <c r="C147" s="154"/>
      <c r="D147" s="154"/>
    </row>
    <row r="148" spans="3:4" ht="12.75">
      <c r="C148" s="154"/>
      <c r="D148" s="154"/>
    </row>
    <row r="149" spans="3:4" ht="12.75">
      <c r="C149" s="154"/>
      <c r="D149" s="154"/>
    </row>
    <row r="150" spans="3:4" ht="12.75">
      <c r="C150" s="154"/>
      <c r="D150" s="154"/>
    </row>
    <row r="151" spans="3:4" ht="12.75">
      <c r="C151" s="154"/>
      <c r="D151" s="154"/>
    </row>
    <row r="152" spans="3:4" ht="12.75">
      <c r="C152" s="154"/>
      <c r="D152" s="154"/>
    </row>
    <row r="153" spans="3:4" ht="12.75">
      <c r="C153" s="154"/>
      <c r="D153" s="154"/>
    </row>
    <row r="154" spans="3:4" ht="12.75">
      <c r="C154" s="154"/>
      <c r="D154" s="154"/>
    </row>
    <row r="155" spans="3:4" ht="12.75">
      <c r="C155" s="154"/>
      <c r="D155" s="154"/>
    </row>
    <row r="156" spans="3:4" ht="12.75">
      <c r="C156" s="154"/>
      <c r="D156" s="154"/>
    </row>
    <row r="157" spans="3:4" ht="12.75">
      <c r="C157" s="154"/>
      <c r="D157" s="154"/>
    </row>
    <row r="158" spans="3:4" ht="12.75">
      <c r="C158" s="154"/>
      <c r="D158" s="154"/>
    </row>
    <row r="159" spans="3:4" ht="12.75">
      <c r="C159" s="154"/>
      <c r="D159" s="154"/>
    </row>
    <row r="160" spans="3:4" ht="12.75">
      <c r="C160" s="154"/>
      <c r="D160" s="154"/>
    </row>
    <row r="161" spans="3:4" ht="12.75">
      <c r="C161" s="154"/>
      <c r="D161" s="154"/>
    </row>
    <row r="162" spans="3:4" ht="12.75">
      <c r="C162" s="154"/>
      <c r="D162" s="154"/>
    </row>
    <row r="163" spans="3:4" ht="12.75">
      <c r="C163" s="154"/>
      <c r="D163" s="154"/>
    </row>
    <row r="164" spans="3:4" ht="12.75">
      <c r="C164" s="154"/>
      <c r="D164" s="154"/>
    </row>
    <row r="165" spans="3:4" ht="12.75">
      <c r="C165" s="154"/>
      <c r="D165" s="154"/>
    </row>
    <row r="166" spans="3:4" ht="12.75">
      <c r="C166" s="154"/>
      <c r="D166" s="154"/>
    </row>
    <row r="167" spans="3:4" ht="12.75">
      <c r="C167" s="154"/>
      <c r="D167" s="154"/>
    </row>
    <row r="168" spans="3:4" ht="12.75">
      <c r="C168" s="154"/>
      <c r="D168" s="154"/>
    </row>
    <row r="169" spans="3:4" ht="12.75">
      <c r="C169" s="154"/>
      <c r="D169" s="154"/>
    </row>
    <row r="170" spans="3:4" ht="12.75">
      <c r="C170" s="154"/>
      <c r="D170" s="154"/>
    </row>
    <row r="171" spans="3:4" ht="12.75">
      <c r="C171" s="154"/>
      <c r="D171" s="154"/>
    </row>
    <row r="172" spans="3:4" ht="12.75">
      <c r="C172" s="154"/>
      <c r="D172" s="154"/>
    </row>
    <row r="173" spans="3:4" ht="12.75">
      <c r="C173" s="154"/>
      <c r="D173" s="154"/>
    </row>
    <row r="174" spans="3:4" ht="12.75">
      <c r="C174" s="154"/>
      <c r="D174" s="154"/>
    </row>
    <row r="175" spans="3:4" ht="12.75">
      <c r="C175" s="154"/>
      <c r="D175" s="154"/>
    </row>
    <row r="176" spans="3:4" ht="12.75">
      <c r="C176" s="154"/>
      <c r="D176" s="154"/>
    </row>
    <row r="177" spans="3:4" ht="12.75">
      <c r="C177" s="154"/>
      <c r="D177" s="154"/>
    </row>
    <row r="178" spans="3:4" ht="12.75">
      <c r="C178" s="154"/>
      <c r="D178" s="154"/>
    </row>
    <row r="179" spans="3:4" ht="12.75">
      <c r="C179" s="154"/>
      <c r="D179" s="154"/>
    </row>
    <row r="180" spans="3:4" ht="12.75">
      <c r="C180" s="154"/>
      <c r="D180" s="154"/>
    </row>
    <row r="181" spans="3:4" ht="12.75">
      <c r="C181" s="154"/>
      <c r="D181" s="154"/>
    </row>
    <row r="182" spans="3:4" ht="12.75">
      <c r="C182" s="154"/>
      <c r="D182" s="154"/>
    </row>
    <row r="183" spans="3:4" ht="12.75">
      <c r="C183" s="154"/>
      <c r="D183" s="154"/>
    </row>
    <row r="184" spans="3:4" ht="12.75">
      <c r="C184" s="154"/>
      <c r="D184" s="154"/>
    </row>
    <row r="185" spans="3:4" ht="12.75">
      <c r="C185" s="154"/>
      <c r="D185" s="154"/>
    </row>
    <row r="186" spans="3:4" ht="12.75">
      <c r="C186" s="154"/>
      <c r="D186" s="154"/>
    </row>
    <row r="187" spans="3:4" ht="12.75">
      <c r="C187" s="154"/>
      <c r="D187" s="154"/>
    </row>
    <row r="188" spans="3:4" ht="12.75">
      <c r="C188" s="154"/>
      <c r="D188" s="154"/>
    </row>
    <row r="189" spans="3:4" ht="12.75">
      <c r="C189" s="154"/>
      <c r="D189" s="154"/>
    </row>
    <row r="190" spans="3:4" ht="12.75">
      <c r="C190" s="154"/>
      <c r="D190" s="154"/>
    </row>
    <row r="191" spans="3:4" ht="12.75">
      <c r="C191" s="154"/>
      <c r="D191" s="154"/>
    </row>
  </sheetData>
  <mergeCells count="2">
    <mergeCell ref="I3:K4"/>
    <mergeCell ref="D3:E5"/>
  </mergeCells>
  <printOptions horizontalCentered="1"/>
  <pageMargins left="0.5905511811023623" right="0.1968503937007874" top="0.7874015748031497" bottom="0.1968503937007874" header="0.5118110236220472" footer="0.5118110236220472"/>
  <pageSetup horizontalDpi="600" verticalDpi="600" orientation="portrait" paperSize="9" r:id="rId2"/>
  <headerFooter alignWithMargins="0">
    <oddHeader>&amp;C&amp;8- 18 -</oddHeader>
  </headerFooter>
  <drawing r:id="rId1"/>
</worksheet>
</file>

<file path=xl/worksheets/sheet15.xml><?xml version="1.0" encoding="utf-8"?>
<worksheet xmlns="http://schemas.openxmlformats.org/spreadsheetml/2006/main" xmlns:r="http://schemas.openxmlformats.org/officeDocument/2006/relationships">
  <dimension ref="A1:K64"/>
  <sheetViews>
    <sheetView workbookViewId="0" topLeftCell="A1">
      <selection activeCell="W5" sqref="W5"/>
    </sheetView>
  </sheetViews>
  <sheetFormatPr defaultColWidth="11.421875" defaultRowHeight="12.75"/>
  <cols>
    <col min="1" max="1" width="1.7109375" style="0" customWidth="1"/>
    <col min="2" max="2" width="16.421875" style="0" customWidth="1"/>
    <col min="3" max="3" width="7.8515625" style="3" customWidth="1"/>
    <col min="4" max="7" width="6.7109375" style="3" customWidth="1"/>
    <col min="8" max="8" width="6.28125" style="3" customWidth="1"/>
    <col min="9" max="10" width="7.140625" style="3" customWidth="1"/>
    <col min="11" max="11" width="8.57421875" style="3" customWidth="1"/>
  </cols>
  <sheetData>
    <row r="1" spans="1:11" ht="12.75">
      <c r="A1" s="1" t="s">
        <v>543</v>
      </c>
      <c r="B1" s="14"/>
      <c r="C1" s="10"/>
      <c r="D1" s="10"/>
      <c r="E1" s="10"/>
      <c r="F1" s="10"/>
      <c r="G1" s="10"/>
      <c r="H1" s="10"/>
      <c r="I1" s="10"/>
      <c r="J1" s="10"/>
      <c r="K1" s="10"/>
    </row>
    <row r="3" spans="1:11" ht="12.75">
      <c r="A3" s="340" t="s">
        <v>544</v>
      </c>
      <c r="B3" s="341"/>
      <c r="C3" s="161" t="s">
        <v>545</v>
      </c>
      <c r="D3" s="15"/>
      <c r="E3" s="15"/>
      <c r="F3" s="15"/>
      <c r="G3" s="15"/>
      <c r="H3" s="15"/>
      <c r="I3" s="15"/>
      <c r="J3" s="15"/>
      <c r="K3" s="15"/>
    </row>
    <row r="4" spans="1:11" ht="12.75">
      <c r="A4" s="342"/>
      <c r="B4" s="343"/>
      <c r="C4" s="162"/>
      <c r="D4" s="57" t="s">
        <v>546</v>
      </c>
      <c r="E4" s="57"/>
      <c r="F4" s="57"/>
      <c r="G4" s="57"/>
      <c r="H4" s="57"/>
      <c r="I4" s="57"/>
      <c r="J4" s="57"/>
      <c r="K4" s="57"/>
    </row>
    <row r="5" spans="1:11" ht="12.75">
      <c r="A5" s="342"/>
      <c r="B5" s="343"/>
      <c r="C5" s="52" t="s">
        <v>20</v>
      </c>
      <c r="D5" s="53" t="s">
        <v>547</v>
      </c>
      <c r="E5" s="53" t="s">
        <v>548</v>
      </c>
      <c r="F5" s="53" t="s">
        <v>549</v>
      </c>
      <c r="G5" s="53" t="s">
        <v>550</v>
      </c>
      <c r="H5" s="53" t="s">
        <v>551</v>
      </c>
      <c r="I5" s="53" t="s">
        <v>552</v>
      </c>
      <c r="J5" s="53" t="s">
        <v>553</v>
      </c>
      <c r="K5" s="63" t="s">
        <v>554</v>
      </c>
    </row>
    <row r="6" spans="1:11" ht="12.75">
      <c r="A6" s="344"/>
      <c r="B6" s="345"/>
      <c r="C6" s="163"/>
      <c r="D6" s="17">
        <v>500</v>
      </c>
      <c r="E6" s="17" t="s">
        <v>555</v>
      </c>
      <c r="F6" s="17" t="s">
        <v>556</v>
      </c>
      <c r="G6" s="17" t="s">
        <v>557</v>
      </c>
      <c r="H6" s="17" t="s">
        <v>558</v>
      </c>
      <c r="I6" s="17" t="s">
        <v>559</v>
      </c>
      <c r="J6" s="17" t="s">
        <v>554</v>
      </c>
      <c r="K6" s="4" t="s">
        <v>75</v>
      </c>
    </row>
    <row r="7" spans="2:11" ht="10.5" customHeight="1">
      <c r="B7" s="36"/>
      <c r="C7"/>
      <c r="D7"/>
      <c r="E7"/>
      <c r="F7"/>
      <c r="G7"/>
      <c r="H7"/>
      <c r="I7"/>
      <c r="J7"/>
      <c r="K7"/>
    </row>
    <row r="8" spans="1:11" ht="10.5" customHeight="1">
      <c r="A8" s="2" t="s">
        <v>35</v>
      </c>
      <c r="B8" s="36"/>
      <c r="C8" s="134">
        <f aca="true" t="shared" si="0" ref="C8:C20">SUM(D8:K8)</f>
        <v>1</v>
      </c>
      <c r="D8" s="134" t="s">
        <v>36</v>
      </c>
      <c r="E8" s="134" t="s">
        <v>36</v>
      </c>
      <c r="F8" s="134" t="s">
        <v>36</v>
      </c>
      <c r="G8" s="134" t="s">
        <v>36</v>
      </c>
      <c r="H8" s="134" t="s">
        <v>36</v>
      </c>
      <c r="I8" s="134" t="s">
        <v>36</v>
      </c>
      <c r="J8" s="134" t="s">
        <v>36</v>
      </c>
      <c r="K8" s="134">
        <v>1</v>
      </c>
    </row>
    <row r="9" spans="1:11" ht="10.5" customHeight="1">
      <c r="A9" s="2"/>
      <c r="B9" s="36"/>
      <c r="C9" s="134">
        <f t="shared" si="0"/>
        <v>0</v>
      </c>
      <c r="D9" s="134"/>
      <c r="E9" s="134"/>
      <c r="F9" s="134"/>
      <c r="G9" s="134"/>
      <c r="H9" s="134"/>
      <c r="I9" s="134"/>
      <c r="J9" s="134"/>
      <c r="K9" s="134"/>
    </row>
    <row r="10" spans="1:11" ht="10.5" customHeight="1">
      <c r="A10" s="2" t="s">
        <v>37</v>
      </c>
      <c r="B10" s="36"/>
      <c r="C10" s="134">
        <f t="shared" si="0"/>
        <v>1</v>
      </c>
      <c r="D10" s="134" t="s">
        <v>36</v>
      </c>
      <c r="E10" s="134" t="s">
        <v>36</v>
      </c>
      <c r="F10" s="134" t="s">
        <v>36</v>
      </c>
      <c r="G10" s="134" t="s">
        <v>36</v>
      </c>
      <c r="H10" s="134" t="s">
        <v>36</v>
      </c>
      <c r="I10" s="134" t="s">
        <v>36</v>
      </c>
      <c r="J10" s="134" t="s">
        <v>36</v>
      </c>
      <c r="K10" s="134">
        <v>1</v>
      </c>
    </row>
    <row r="11" spans="1:11" ht="10.5" customHeight="1">
      <c r="A11" s="2"/>
      <c r="B11" s="36"/>
      <c r="C11" s="134">
        <f t="shared" si="0"/>
        <v>0</v>
      </c>
      <c r="D11" s="134"/>
      <c r="E11" s="134"/>
      <c r="F11" s="134"/>
      <c r="G11" s="134"/>
      <c r="H11" s="134"/>
      <c r="I11" s="134"/>
      <c r="J11" s="134"/>
      <c r="K11" s="134"/>
    </row>
    <row r="12" spans="1:11" ht="10.5" customHeight="1">
      <c r="A12" s="2" t="s">
        <v>38</v>
      </c>
      <c r="B12" s="36"/>
      <c r="C12" s="134">
        <f t="shared" si="0"/>
        <v>1</v>
      </c>
      <c r="D12" s="134" t="s">
        <v>36</v>
      </c>
      <c r="E12" s="134" t="s">
        <v>36</v>
      </c>
      <c r="F12" s="134" t="s">
        <v>36</v>
      </c>
      <c r="G12" s="134" t="s">
        <v>36</v>
      </c>
      <c r="H12" s="134" t="s">
        <v>36</v>
      </c>
      <c r="I12" s="134" t="s">
        <v>36</v>
      </c>
      <c r="J12" s="134" t="s">
        <v>36</v>
      </c>
      <c r="K12" s="134">
        <v>1</v>
      </c>
    </row>
    <row r="13" spans="1:11" ht="10.5" customHeight="1">
      <c r="A13" s="2"/>
      <c r="B13" s="36"/>
      <c r="C13" s="134">
        <f t="shared" si="0"/>
        <v>0</v>
      </c>
      <c r="D13" s="134"/>
      <c r="E13" s="134"/>
      <c r="F13" s="134"/>
      <c r="G13" s="134"/>
      <c r="H13" s="134"/>
      <c r="I13" s="134"/>
      <c r="J13" s="134"/>
      <c r="K13" s="134"/>
    </row>
    <row r="14" spans="1:11" ht="10.5" customHeight="1">
      <c r="A14" s="2" t="s">
        <v>39</v>
      </c>
      <c r="B14" s="36"/>
      <c r="C14" s="134">
        <f t="shared" si="0"/>
        <v>1</v>
      </c>
      <c r="D14" s="134" t="s">
        <v>36</v>
      </c>
      <c r="E14" s="134" t="s">
        <v>36</v>
      </c>
      <c r="F14" s="134" t="s">
        <v>36</v>
      </c>
      <c r="G14" s="134" t="s">
        <v>36</v>
      </c>
      <c r="H14" s="134" t="s">
        <v>36</v>
      </c>
      <c r="I14" s="134" t="s">
        <v>36</v>
      </c>
      <c r="J14" s="134">
        <v>1</v>
      </c>
      <c r="K14" s="134" t="s">
        <v>36</v>
      </c>
    </row>
    <row r="15" spans="1:11" ht="10.5" customHeight="1">
      <c r="A15" s="2"/>
      <c r="B15" s="36"/>
      <c r="C15" s="134">
        <f t="shared" si="0"/>
        <v>0</v>
      </c>
      <c r="D15" s="134"/>
      <c r="E15" s="134"/>
      <c r="F15" s="134"/>
      <c r="G15" s="134"/>
      <c r="H15" s="134"/>
      <c r="I15" s="134"/>
      <c r="J15" s="134"/>
      <c r="K15" s="134"/>
    </row>
    <row r="16" spans="1:11" ht="10.5" customHeight="1">
      <c r="A16" s="2" t="s">
        <v>40</v>
      </c>
      <c r="B16" s="36"/>
      <c r="C16" s="134">
        <f t="shared" si="0"/>
        <v>1</v>
      </c>
      <c r="D16" s="134" t="s">
        <v>36</v>
      </c>
      <c r="E16" s="134" t="s">
        <v>36</v>
      </c>
      <c r="F16" s="134" t="s">
        <v>36</v>
      </c>
      <c r="G16" s="134" t="s">
        <v>36</v>
      </c>
      <c r="H16" s="134" t="s">
        <v>36</v>
      </c>
      <c r="I16" s="134" t="s">
        <v>36</v>
      </c>
      <c r="J16" s="134" t="s">
        <v>36</v>
      </c>
      <c r="K16" s="134">
        <v>1</v>
      </c>
    </row>
    <row r="17" spans="1:11" ht="10.5" customHeight="1">
      <c r="A17" s="2"/>
      <c r="B17" s="36"/>
      <c r="C17" s="134">
        <f t="shared" si="0"/>
        <v>0</v>
      </c>
      <c r="D17" s="134"/>
      <c r="E17" s="134"/>
      <c r="F17" s="134"/>
      <c r="G17" s="134"/>
      <c r="H17" s="134"/>
      <c r="I17" s="134"/>
      <c r="J17" s="134"/>
      <c r="K17" s="134"/>
    </row>
    <row r="18" spans="1:11" ht="10.5" customHeight="1">
      <c r="A18" s="2" t="s">
        <v>41</v>
      </c>
      <c r="B18" s="36"/>
      <c r="C18" s="134">
        <f t="shared" si="0"/>
        <v>1</v>
      </c>
      <c r="D18" s="134" t="s">
        <v>36</v>
      </c>
      <c r="E18" s="134" t="s">
        <v>36</v>
      </c>
      <c r="F18" s="134" t="s">
        <v>36</v>
      </c>
      <c r="G18" s="134" t="s">
        <v>36</v>
      </c>
      <c r="H18" s="134" t="s">
        <v>36</v>
      </c>
      <c r="I18" s="134" t="s">
        <v>36</v>
      </c>
      <c r="J18" s="134">
        <v>1</v>
      </c>
      <c r="K18" s="134" t="s">
        <v>36</v>
      </c>
    </row>
    <row r="19" spans="1:11" ht="10.5" customHeight="1">
      <c r="A19" s="2"/>
      <c r="B19" s="36"/>
      <c r="C19" s="134">
        <f t="shared" si="0"/>
        <v>0</v>
      </c>
      <c r="D19" s="134"/>
      <c r="E19" s="134"/>
      <c r="F19" s="134"/>
      <c r="G19" s="134"/>
      <c r="H19" s="134"/>
      <c r="I19" s="134"/>
      <c r="J19" s="134"/>
      <c r="K19" s="134"/>
    </row>
    <row r="20" spans="1:11" ht="10.5" customHeight="1">
      <c r="A20" s="2"/>
      <c r="B20" s="36"/>
      <c r="C20" s="134">
        <f t="shared" si="0"/>
        <v>0</v>
      </c>
      <c r="D20" s="134"/>
      <c r="E20" s="134"/>
      <c r="F20" s="134"/>
      <c r="G20" s="134"/>
      <c r="H20" s="134"/>
      <c r="I20" s="134"/>
      <c r="J20" s="134"/>
      <c r="K20" s="134"/>
    </row>
    <row r="21" spans="1:11" ht="10.5" customHeight="1">
      <c r="A21" s="2" t="s">
        <v>42</v>
      </c>
      <c r="B21" s="36"/>
      <c r="C21" s="134">
        <f aca="true" t="shared" si="1" ref="C21:C55">SUM(D21:K21)</f>
        <v>93</v>
      </c>
      <c r="D21" s="134">
        <v>37</v>
      </c>
      <c r="E21" s="134">
        <v>26</v>
      </c>
      <c r="F21" s="134">
        <v>20</v>
      </c>
      <c r="G21" s="134">
        <v>5</v>
      </c>
      <c r="H21" s="134">
        <v>2</v>
      </c>
      <c r="I21" s="134">
        <v>1</v>
      </c>
      <c r="J21" s="134">
        <v>2</v>
      </c>
      <c r="K21" s="134" t="s">
        <v>36</v>
      </c>
    </row>
    <row r="22" spans="1:11" ht="10.5" customHeight="1">
      <c r="A22" s="2"/>
      <c r="B22" s="36"/>
      <c r="C22" s="134">
        <f t="shared" si="1"/>
        <v>0</v>
      </c>
      <c r="D22" s="134"/>
      <c r="E22" s="134"/>
      <c r="F22" s="134"/>
      <c r="G22" s="134"/>
      <c r="H22" s="134"/>
      <c r="I22" s="134"/>
      <c r="J22" s="134"/>
      <c r="K22" s="134"/>
    </row>
    <row r="23" spans="1:11" ht="10.5" customHeight="1">
      <c r="A23" s="2" t="s">
        <v>43</v>
      </c>
      <c r="B23" s="36"/>
      <c r="C23" s="134">
        <f t="shared" si="1"/>
        <v>37</v>
      </c>
      <c r="D23" s="134">
        <v>12</v>
      </c>
      <c r="E23" s="134">
        <v>7</v>
      </c>
      <c r="F23" s="134">
        <v>9</v>
      </c>
      <c r="G23" s="134">
        <v>2</v>
      </c>
      <c r="H23" s="134">
        <v>4</v>
      </c>
      <c r="I23" s="134">
        <v>2</v>
      </c>
      <c r="J23" s="134">
        <v>1</v>
      </c>
      <c r="K23" s="134" t="s">
        <v>36</v>
      </c>
    </row>
    <row r="24" spans="1:11" ht="10.5" customHeight="1">
      <c r="A24" s="2"/>
      <c r="B24" s="36"/>
      <c r="C24" s="134">
        <f t="shared" si="1"/>
        <v>0</v>
      </c>
      <c r="D24" s="134"/>
      <c r="E24" s="134"/>
      <c r="F24" s="134"/>
      <c r="G24" s="134"/>
      <c r="H24" s="134"/>
      <c r="I24" s="134"/>
      <c r="J24" s="134"/>
      <c r="K24" s="134"/>
    </row>
    <row r="25" spans="1:11" ht="10.5" customHeight="1">
      <c r="A25" s="2" t="s">
        <v>560</v>
      </c>
      <c r="B25" s="36"/>
      <c r="C25" s="134">
        <f t="shared" si="1"/>
        <v>66</v>
      </c>
      <c r="D25" s="134">
        <v>13</v>
      </c>
      <c r="E25" s="134">
        <v>16</v>
      </c>
      <c r="F25" s="134">
        <v>13</v>
      </c>
      <c r="G25" s="134">
        <v>4</v>
      </c>
      <c r="H25" s="134">
        <v>16</v>
      </c>
      <c r="I25" s="134">
        <v>3</v>
      </c>
      <c r="J25" s="134">
        <v>1</v>
      </c>
      <c r="K25" s="134" t="s">
        <v>36</v>
      </c>
    </row>
    <row r="26" spans="1:11" ht="10.5" customHeight="1">
      <c r="A26" s="2"/>
      <c r="B26" s="36"/>
      <c r="C26" s="134">
        <f t="shared" si="1"/>
        <v>0</v>
      </c>
      <c r="D26" s="134"/>
      <c r="E26" s="134"/>
      <c r="F26" s="134"/>
      <c r="G26" s="134"/>
      <c r="H26" s="134"/>
      <c r="I26" s="134"/>
      <c r="J26" s="134"/>
      <c r="K26" s="134"/>
    </row>
    <row r="27" spans="1:11" ht="10.5" customHeight="1">
      <c r="A27" s="2" t="s">
        <v>45</v>
      </c>
      <c r="B27" s="36"/>
      <c r="C27" s="134">
        <f t="shared" si="1"/>
        <v>47</v>
      </c>
      <c r="D27" s="134">
        <v>16</v>
      </c>
      <c r="E27" s="134">
        <v>9</v>
      </c>
      <c r="F27" s="134">
        <v>7</v>
      </c>
      <c r="G27" s="134">
        <v>7</v>
      </c>
      <c r="H27" s="134">
        <v>6</v>
      </c>
      <c r="I27" s="134" t="s">
        <v>36</v>
      </c>
      <c r="J27" s="134">
        <v>2</v>
      </c>
      <c r="K27" s="134" t="s">
        <v>36</v>
      </c>
    </row>
    <row r="28" spans="1:11" ht="10.5" customHeight="1">
      <c r="A28" s="2"/>
      <c r="B28" s="36"/>
      <c r="C28" s="134">
        <f t="shared" si="1"/>
        <v>0</v>
      </c>
      <c r="D28" s="134"/>
      <c r="E28" s="134"/>
      <c r="F28" s="134"/>
      <c r="G28" s="134"/>
      <c r="H28" s="134"/>
      <c r="I28" s="134"/>
      <c r="J28" s="134"/>
      <c r="K28" s="134"/>
    </row>
    <row r="29" spans="1:11" ht="10.5" customHeight="1">
      <c r="A29" s="2" t="s">
        <v>46</v>
      </c>
      <c r="B29" s="36"/>
      <c r="C29" s="134">
        <f t="shared" si="1"/>
        <v>52</v>
      </c>
      <c r="D29" s="134">
        <v>17</v>
      </c>
      <c r="E29" s="134">
        <v>18</v>
      </c>
      <c r="F29" s="134">
        <v>5</v>
      </c>
      <c r="G29" s="134">
        <v>5</v>
      </c>
      <c r="H29" s="134">
        <v>3</v>
      </c>
      <c r="I29" s="134">
        <v>3</v>
      </c>
      <c r="J29" s="134">
        <v>1</v>
      </c>
      <c r="K29" s="134" t="s">
        <v>36</v>
      </c>
    </row>
    <row r="30" spans="1:11" ht="10.5" customHeight="1">
      <c r="A30" s="2"/>
      <c r="B30" s="36"/>
      <c r="C30" s="134">
        <f t="shared" si="1"/>
        <v>0</v>
      </c>
      <c r="D30" s="134"/>
      <c r="E30" s="134"/>
      <c r="F30" s="134"/>
      <c r="G30" s="134"/>
      <c r="H30" s="134"/>
      <c r="I30" s="134"/>
      <c r="J30" s="134"/>
      <c r="K30" s="134"/>
    </row>
    <row r="31" spans="1:11" ht="10.5" customHeight="1">
      <c r="A31" s="2" t="s">
        <v>47</v>
      </c>
      <c r="B31" s="36"/>
      <c r="C31" s="134">
        <f t="shared" si="1"/>
        <v>77</v>
      </c>
      <c r="D31" s="134">
        <v>21</v>
      </c>
      <c r="E31" s="134">
        <v>30</v>
      </c>
      <c r="F31" s="134">
        <v>10</v>
      </c>
      <c r="G31" s="134">
        <v>5</v>
      </c>
      <c r="H31" s="134">
        <v>5</v>
      </c>
      <c r="I31" s="134">
        <v>3</v>
      </c>
      <c r="J31" s="134">
        <v>3</v>
      </c>
      <c r="K31" s="134" t="s">
        <v>36</v>
      </c>
    </row>
    <row r="32" spans="1:11" ht="10.5" customHeight="1">
      <c r="A32" s="2"/>
      <c r="B32" s="36"/>
      <c r="C32" s="134">
        <f t="shared" si="1"/>
        <v>0</v>
      </c>
      <c r="D32" s="134"/>
      <c r="E32" s="134"/>
      <c r="F32" s="134"/>
      <c r="G32" s="134"/>
      <c r="H32" s="134"/>
      <c r="I32" s="134"/>
      <c r="J32" s="134"/>
      <c r="K32" s="134"/>
    </row>
    <row r="33" spans="1:11" ht="10.5" customHeight="1">
      <c r="A33" s="2"/>
      <c r="B33" s="36"/>
      <c r="C33" s="134">
        <f t="shared" si="1"/>
        <v>0</v>
      </c>
      <c r="D33" s="134"/>
      <c r="E33" s="134"/>
      <c r="F33" s="134"/>
      <c r="G33" s="134"/>
      <c r="H33" s="134"/>
      <c r="I33" s="134"/>
      <c r="J33" s="134"/>
      <c r="K33" s="134"/>
    </row>
    <row r="34" spans="1:11" ht="10.5" customHeight="1">
      <c r="A34" s="2" t="s">
        <v>48</v>
      </c>
      <c r="B34" s="36"/>
      <c r="C34" s="134">
        <f t="shared" si="1"/>
        <v>65</v>
      </c>
      <c r="D34" s="134">
        <v>12</v>
      </c>
      <c r="E34" s="134">
        <v>20</v>
      </c>
      <c r="F34" s="134">
        <v>21</v>
      </c>
      <c r="G34" s="134">
        <v>2</v>
      </c>
      <c r="H34" s="134">
        <v>6</v>
      </c>
      <c r="I34" s="134">
        <v>2</v>
      </c>
      <c r="J34" s="134">
        <v>2</v>
      </c>
      <c r="K34" s="134" t="s">
        <v>36</v>
      </c>
    </row>
    <row r="35" spans="1:11" ht="10.5" customHeight="1">
      <c r="A35" s="2"/>
      <c r="B35" s="36"/>
      <c r="C35" s="134">
        <f t="shared" si="1"/>
        <v>0</v>
      </c>
      <c r="D35" s="134"/>
      <c r="E35" s="134"/>
      <c r="F35" s="134"/>
      <c r="G35" s="134"/>
      <c r="H35" s="134"/>
      <c r="I35" s="134"/>
      <c r="J35" s="134"/>
      <c r="K35" s="134"/>
    </row>
    <row r="36" spans="1:11" ht="10.5" customHeight="1">
      <c r="A36" s="2" t="s">
        <v>49</v>
      </c>
      <c r="B36" s="36"/>
      <c r="C36" s="134">
        <f t="shared" si="1"/>
        <v>55</v>
      </c>
      <c r="D36" s="134">
        <v>15</v>
      </c>
      <c r="E36" s="134">
        <v>22</v>
      </c>
      <c r="F36" s="134">
        <v>8</v>
      </c>
      <c r="G36" s="134">
        <v>7</v>
      </c>
      <c r="H36" s="134">
        <v>1</v>
      </c>
      <c r="I36" s="134">
        <v>1</v>
      </c>
      <c r="J36" s="134">
        <v>1</v>
      </c>
      <c r="K36" s="134" t="s">
        <v>36</v>
      </c>
    </row>
    <row r="37" spans="1:11" ht="10.5" customHeight="1">
      <c r="A37" s="2"/>
      <c r="B37" s="36"/>
      <c r="C37" s="134">
        <f t="shared" si="1"/>
        <v>0</v>
      </c>
      <c r="D37" s="134"/>
      <c r="E37" s="134"/>
      <c r="F37" s="134"/>
      <c r="G37" s="134"/>
      <c r="H37" s="134"/>
      <c r="I37" s="134"/>
      <c r="J37" s="134"/>
      <c r="K37" s="134"/>
    </row>
    <row r="38" spans="1:11" ht="10.5" customHeight="1">
      <c r="A38" s="2" t="s">
        <v>50</v>
      </c>
      <c r="B38" s="36"/>
      <c r="C38" s="134">
        <f t="shared" si="1"/>
        <v>43</v>
      </c>
      <c r="D38" s="134">
        <v>21</v>
      </c>
      <c r="E38" s="134">
        <v>4</v>
      </c>
      <c r="F38" s="134">
        <v>4</v>
      </c>
      <c r="G38" s="134">
        <v>3</v>
      </c>
      <c r="H38" s="134">
        <v>8</v>
      </c>
      <c r="I38" s="134">
        <v>2</v>
      </c>
      <c r="J38" s="134">
        <v>1</v>
      </c>
      <c r="K38" s="134" t="s">
        <v>36</v>
      </c>
    </row>
    <row r="39" spans="1:11" ht="10.5" customHeight="1">
      <c r="A39" s="2"/>
      <c r="B39" s="36"/>
      <c r="C39" s="134">
        <f t="shared" si="1"/>
        <v>0</v>
      </c>
      <c r="D39" s="134"/>
      <c r="E39" s="134"/>
      <c r="F39" s="134"/>
      <c r="G39" s="134"/>
      <c r="H39" s="134"/>
      <c r="I39" s="134"/>
      <c r="J39" s="134"/>
      <c r="K39" s="134"/>
    </row>
    <row r="40" spans="1:11" ht="10.5" customHeight="1">
      <c r="A40" s="2" t="s">
        <v>51</v>
      </c>
      <c r="B40" s="36"/>
      <c r="C40" s="134">
        <f t="shared" si="1"/>
        <v>44</v>
      </c>
      <c r="D40" s="134">
        <v>8</v>
      </c>
      <c r="E40" s="134">
        <v>13</v>
      </c>
      <c r="F40" s="134">
        <v>7</v>
      </c>
      <c r="G40" s="134">
        <v>6</v>
      </c>
      <c r="H40" s="134">
        <v>7</v>
      </c>
      <c r="I40" s="134">
        <v>1</v>
      </c>
      <c r="J40" s="134">
        <v>2</v>
      </c>
      <c r="K40" s="134" t="s">
        <v>36</v>
      </c>
    </row>
    <row r="41" spans="1:11" ht="10.5" customHeight="1">
      <c r="A41" s="2"/>
      <c r="B41" s="36"/>
      <c r="C41" s="134">
        <f t="shared" si="1"/>
        <v>0</v>
      </c>
      <c r="D41" s="134"/>
      <c r="E41" s="134"/>
      <c r="F41" s="134"/>
      <c r="G41" s="134"/>
      <c r="H41" s="134"/>
      <c r="I41" s="134"/>
      <c r="J41" s="134"/>
      <c r="K41" s="134"/>
    </row>
    <row r="42" spans="1:11" ht="10.5" customHeight="1">
      <c r="A42" s="2" t="s">
        <v>52</v>
      </c>
      <c r="B42" s="36"/>
      <c r="C42" s="134">
        <f t="shared" si="1"/>
        <v>79</v>
      </c>
      <c r="D42" s="134">
        <v>47</v>
      </c>
      <c r="E42" s="134">
        <v>15</v>
      </c>
      <c r="F42" s="134">
        <v>10</v>
      </c>
      <c r="G42" s="134">
        <v>1</v>
      </c>
      <c r="H42" s="134">
        <v>3</v>
      </c>
      <c r="I42" s="134">
        <v>2</v>
      </c>
      <c r="J42" s="134">
        <v>1</v>
      </c>
      <c r="K42" s="134" t="s">
        <v>36</v>
      </c>
    </row>
    <row r="43" spans="1:11" ht="10.5" customHeight="1">
      <c r="A43" s="2"/>
      <c r="B43" s="36"/>
      <c r="C43" s="134">
        <f t="shared" si="1"/>
        <v>0</v>
      </c>
      <c r="D43" s="134"/>
      <c r="E43" s="134"/>
      <c r="F43" s="134"/>
      <c r="G43" s="134"/>
      <c r="H43" s="134"/>
      <c r="I43" s="134"/>
      <c r="J43" s="134"/>
      <c r="K43" s="134"/>
    </row>
    <row r="44" spans="1:11" ht="10.5" customHeight="1">
      <c r="A44" s="2" t="s">
        <v>53</v>
      </c>
      <c r="B44" s="36"/>
      <c r="C44" s="134">
        <f t="shared" si="1"/>
        <v>16</v>
      </c>
      <c r="D44" s="134">
        <v>2</v>
      </c>
      <c r="E44" s="134">
        <v>2</v>
      </c>
      <c r="F44" s="134">
        <v>1</v>
      </c>
      <c r="G44" s="134">
        <v>2</v>
      </c>
      <c r="H44" s="134">
        <v>7</v>
      </c>
      <c r="I44" s="134">
        <v>1</v>
      </c>
      <c r="J44" s="134">
        <v>1</v>
      </c>
      <c r="K44" s="134" t="s">
        <v>36</v>
      </c>
    </row>
    <row r="45" spans="1:11" ht="10.5" customHeight="1">
      <c r="A45" s="2"/>
      <c r="B45" s="36"/>
      <c r="C45" s="134">
        <f t="shared" si="1"/>
        <v>0</v>
      </c>
      <c r="D45" s="134"/>
      <c r="E45" s="134"/>
      <c r="F45" s="134"/>
      <c r="G45" s="134"/>
      <c r="H45" s="134"/>
      <c r="I45" s="134"/>
      <c r="J45" s="134"/>
      <c r="K45" s="134"/>
    </row>
    <row r="46" spans="1:11" ht="10.5" customHeight="1">
      <c r="A46" s="2"/>
      <c r="B46" s="36"/>
      <c r="C46" s="134">
        <f t="shared" si="1"/>
        <v>0</v>
      </c>
      <c r="D46" s="134"/>
      <c r="E46" s="134"/>
      <c r="F46" s="134"/>
      <c r="G46" s="134"/>
      <c r="H46" s="134"/>
      <c r="I46" s="134"/>
      <c r="J46" s="134"/>
      <c r="K46" s="134"/>
    </row>
    <row r="47" spans="1:11" ht="10.5" customHeight="1">
      <c r="A47" s="2" t="s">
        <v>54</v>
      </c>
      <c r="B47" s="36"/>
      <c r="C47" s="134">
        <f t="shared" si="1"/>
        <v>48</v>
      </c>
      <c r="D47" s="134">
        <v>11</v>
      </c>
      <c r="E47" s="134">
        <v>13</v>
      </c>
      <c r="F47" s="134">
        <v>8</v>
      </c>
      <c r="G47" s="134">
        <v>6</v>
      </c>
      <c r="H47" s="134">
        <v>5</v>
      </c>
      <c r="I47" s="134">
        <v>3</v>
      </c>
      <c r="J47" s="134">
        <v>2</v>
      </c>
      <c r="K47" s="134" t="s">
        <v>36</v>
      </c>
    </row>
    <row r="48" spans="1:11" ht="10.5" customHeight="1">
      <c r="A48" s="2"/>
      <c r="B48" s="36"/>
      <c r="C48" s="134">
        <f t="shared" si="1"/>
        <v>0</v>
      </c>
      <c r="D48" s="134"/>
      <c r="E48" s="134"/>
      <c r="F48" s="134"/>
      <c r="G48" s="134"/>
      <c r="H48" s="134"/>
      <c r="I48" s="134"/>
      <c r="J48" s="134"/>
      <c r="K48" s="134"/>
    </row>
    <row r="49" spans="1:11" ht="10.5" customHeight="1">
      <c r="A49" s="2" t="s">
        <v>55</v>
      </c>
      <c r="B49" s="36"/>
      <c r="C49" s="134">
        <f t="shared" si="1"/>
        <v>96</v>
      </c>
      <c r="D49" s="134">
        <v>56</v>
      </c>
      <c r="E49" s="134">
        <v>22</v>
      </c>
      <c r="F49" s="134">
        <v>8</v>
      </c>
      <c r="G49" s="134">
        <v>3</v>
      </c>
      <c r="H49" s="134">
        <v>3</v>
      </c>
      <c r="I49" s="134">
        <v>3</v>
      </c>
      <c r="J49" s="134">
        <v>1</v>
      </c>
      <c r="K49" s="134" t="s">
        <v>36</v>
      </c>
    </row>
    <row r="50" spans="1:11" ht="10.5" customHeight="1">
      <c r="A50" s="2"/>
      <c r="B50" s="36"/>
      <c r="C50" s="134">
        <f t="shared" si="1"/>
        <v>0</v>
      </c>
      <c r="D50" s="134"/>
      <c r="E50" s="134"/>
      <c r="F50" s="134"/>
      <c r="G50" s="134"/>
      <c r="H50" s="134"/>
      <c r="I50" s="134"/>
      <c r="J50" s="134"/>
      <c r="K50" s="134"/>
    </row>
    <row r="51" spans="1:11" ht="10.5" customHeight="1">
      <c r="A51" s="2" t="s">
        <v>56</v>
      </c>
      <c r="B51" s="36"/>
      <c r="C51" s="134">
        <f t="shared" si="1"/>
        <v>76</v>
      </c>
      <c r="D51" s="134">
        <v>50</v>
      </c>
      <c r="E51" s="134">
        <v>9</v>
      </c>
      <c r="F51" s="134">
        <v>4</v>
      </c>
      <c r="G51" s="134">
        <v>3</v>
      </c>
      <c r="H51" s="134">
        <v>6</v>
      </c>
      <c r="I51" s="134">
        <v>3</v>
      </c>
      <c r="J51" s="134">
        <v>1</v>
      </c>
      <c r="K51" s="134" t="s">
        <v>36</v>
      </c>
    </row>
    <row r="52" spans="1:11" ht="10.5" customHeight="1">
      <c r="A52" s="2"/>
      <c r="B52" s="36"/>
      <c r="C52" s="134">
        <f t="shared" si="1"/>
        <v>0</v>
      </c>
      <c r="D52" s="134"/>
      <c r="E52" s="134"/>
      <c r="F52" s="134"/>
      <c r="G52" s="134"/>
      <c r="H52" s="134"/>
      <c r="I52" s="134"/>
      <c r="J52" s="134"/>
      <c r="K52" s="134"/>
    </row>
    <row r="53" spans="1:11" ht="10.5" customHeight="1">
      <c r="A53" s="2" t="s">
        <v>57</v>
      </c>
      <c r="B53" s="36"/>
      <c r="C53" s="134">
        <f t="shared" si="1"/>
        <v>63</v>
      </c>
      <c r="D53" s="134">
        <v>30</v>
      </c>
      <c r="E53" s="134">
        <v>12</v>
      </c>
      <c r="F53" s="134">
        <v>5</v>
      </c>
      <c r="G53" s="134">
        <v>1</v>
      </c>
      <c r="H53" s="134">
        <v>11</v>
      </c>
      <c r="I53" s="134">
        <v>2</v>
      </c>
      <c r="J53" s="134">
        <v>2</v>
      </c>
      <c r="K53" s="134" t="s">
        <v>36</v>
      </c>
    </row>
    <row r="54" spans="1:11" ht="10.5" customHeight="1">
      <c r="A54" s="2"/>
      <c r="B54" s="36"/>
      <c r="C54" s="134">
        <f t="shared" si="1"/>
        <v>0</v>
      </c>
      <c r="D54" s="134"/>
      <c r="E54" s="134"/>
      <c r="F54" s="134"/>
      <c r="G54" s="134"/>
      <c r="H54" s="134"/>
      <c r="I54" s="134"/>
      <c r="J54" s="134"/>
      <c r="K54" s="134"/>
    </row>
    <row r="55" spans="1:11" ht="10.5" customHeight="1">
      <c r="A55" s="2" t="s">
        <v>58</v>
      </c>
      <c r="B55" s="36"/>
      <c r="C55" s="134">
        <f t="shared" si="1"/>
        <v>43</v>
      </c>
      <c r="D55" s="134">
        <v>13</v>
      </c>
      <c r="E55" s="134">
        <v>13</v>
      </c>
      <c r="F55" s="134">
        <v>6</v>
      </c>
      <c r="G55" s="134">
        <v>2</v>
      </c>
      <c r="H55" s="134">
        <v>6</v>
      </c>
      <c r="I55" s="134">
        <v>1</v>
      </c>
      <c r="J55" s="134">
        <v>2</v>
      </c>
      <c r="K55" s="134" t="s">
        <v>36</v>
      </c>
    </row>
    <row r="56" spans="1:11" ht="10.5" customHeight="1">
      <c r="A56" s="2"/>
      <c r="B56" s="36"/>
      <c r="C56" s="66"/>
      <c r="D56" s="66"/>
      <c r="E56" s="66"/>
      <c r="F56" s="66"/>
      <c r="G56" s="66"/>
      <c r="H56" s="66"/>
      <c r="I56" s="66"/>
      <c r="J56" s="66"/>
      <c r="K56" s="66"/>
    </row>
    <row r="57" spans="1:11" ht="10.5" customHeight="1">
      <c r="A57" s="2"/>
      <c r="B57" s="36"/>
      <c r="C57" s="66"/>
      <c r="D57" s="66"/>
      <c r="E57" s="66"/>
      <c r="F57" s="66"/>
      <c r="G57" s="66"/>
      <c r="H57" s="66"/>
      <c r="I57" s="66"/>
      <c r="J57" s="66"/>
      <c r="K57" s="66"/>
    </row>
    <row r="58" spans="1:11" s="12" customFormat="1" ht="10.5" customHeight="1">
      <c r="A58" s="25" t="s">
        <v>59</v>
      </c>
      <c r="B58" s="146"/>
      <c r="C58" s="140">
        <f>SUM(C62:C64)</f>
        <v>1006</v>
      </c>
      <c r="D58" s="140">
        <f aca="true" t="shared" si="2" ref="D58:K58">SUM(D62:D64)</f>
        <v>381</v>
      </c>
      <c r="E58" s="140">
        <f t="shared" si="2"/>
        <v>251</v>
      </c>
      <c r="F58" s="140">
        <f t="shared" si="2"/>
        <v>146</v>
      </c>
      <c r="G58" s="140">
        <f t="shared" si="2"/>
        <v>64</v>
      </c>
      <c r="H58" s="140">
        <f t="shared" si="2"/>
        <v>99</v>
      </c>
      <c r="I58" s="140">
        <f t="shared" si="2"/>
        <v>33</v>
      </c>
      <c r="J58" s="140">
        <f t="shared" si="2"/>
        <v>28</v>
      </c>
      <c r="K58" s="140">
        <f t="shared" si="2"/>
        <v>4</v>
      </c>
    </row>
    <row r="59" spans="2:11" ht="3.75" customHeight="1">
      <c r="B59" s="36"/>
      <c r="C59" s="66"/>
      <c r="D59" s="66"/>
      <c r="E59" s="66"/>
      <c r="F59" s="66"/>
      <c r="G59" s="66"/>
      <c r="H59" s="66"/>
      <c r="I59" s="66"/>
      <c r="J59" s="66"/>
      <c r="K59" s="66"/>
    </row>
    <row r="60" spans="2:11" ht="10.5" customHeight="1">
      <c r="B60" s="9" t="s">
        <v>23</v>
      </c>
      <c r="C60" s="66"/>
      <c r="D60" s="66"/>
      <c r="E60" s="66"/>
      <c r="F60" s="66"/>
      <c r="G60" s="66"/>
      <c r="H60" s="66"/>
      <c r="I60" s="66"/>
      <c r="J60" s="66"/>
      <c r="K60" s="66"/>
    </row>
    <row r="61" spans="2:11" ht="10.5" customHeight="1">
      <c r="B61" s="36"/>
      <c r="C61" s="66"/>
      <c r="D61" s="66"/>
      <c r="E61" s="66"/>
      <c r="F61" s="66"/>
      <c r="G61" s="66"/>
      <c r="H61" s="66"/>
      <c r="I61" s="66"/>
      <c r="J61" s="66"/>
      <c r="K61" s="66"/>
    </row>
    <row r="62" spans="2:11" ht="10.5" customHeight="1">
      <c r="B62" s="9" t="s">
        <v>60</v>
      </c>
      <c r="C62" s="66">
        <f>SUM(C8:C18)</f>
        <v>6</v>
      </c>
      <c r="D62" s="66" t="s">
        <v>36</v>
      </c>
      <c r="E62" s="66" t="s">
        <v>36</v>
      </c>
      <c r="F62" s="66" t="s">
        <v>36</v>
      </c>
      <c r="G62" s="66" t="s">
        <v>36</v>
      </c>
      <c r="H62" s="66" t="s">
        <v>36</v>
      </c>
      <c r="I62" s="66" t="s">
        <v>36</v>
      </c>
      <c r="J62" s="66">
        <f>SUM(J8:J18)</f>
        <v>2</v>
      </c>
      <c r="K62" s="66">
        <f>SUM(K8:K18)</f>
        <v>4</v>
      </c>
    </row>
    <row r="63" spans="2:11" ht="10.5" customHeight="1">
      <c r="B63" s="9"/>
      <c r="C63" s="134"/>
      <c r="D63" s="134"/>
      <c r="E63" s="134"/>
      <c r="F63" s="134"/>
      <c r="G63" s="134"/>
      <c r="H63" s="134"/>
      <c r="I63" s="134"/>
      <c r="J63" s="134"/>
      <c r="K63" s="134"/>
    </row>
    <row r="64" spans="2:11" s="3" customFormat="1" ht="11.25">
      <c r="B64" s="3" t="s">
        <v>32</v>
      </c>
      <c r="C64" s="72">
        <f>SUM(C21:C55)</f>
        <v>1000</v>
      </c>
      <c r="D64" s="134">
        <f aca="true" t="shared" si="3" ref="D64:J64">SUM(D21:D55)</f>
        <v>381</v>
      </c>
      <c r="E64" s="134">
        <f t="shared" si="3"/>
        <v>251</v>
      </c>
      <c r="F64" s="134">
        <f t="shared" si="3"/>
        <v>146</v>
      </c>
      <c r="G64" s="134">
        <f t="shared" si="3"/>
        <v>64</v>
      </c>
      <c r="H64" s="134">
        <f t="shared" si="3"/>
        <v>99</v>
      </c>
      <c r="I64" s="134">
        <f t="shared" si="3"/>
        <v>33</v>
      </c>
      <c r="J64" s="134">
        <f t="shared" si="3"/>
        <v>26</v>
      </c>
      <c r="K64" s="134" t="s">
        <v>36</v>
      </c>
    </row>
  </sheetData>
  <mergeCells count="1">
    <mergeCell ref="A3:B6"/>
  </mergeCells>
  <printOptions horizontalCentered="1"/>
  <pageMargins left="0.7874015748031497" right="0.7874015748031497" top="0.7874015748031497" bottom="0.1968503937007874" header="0.5118110236220472" footer="0.5118110236220472"/>
  <pageSetup horizontalDpi="600" verticalDpi="600" orientation="portrait" paperSize="9" r:id="rId1"/>
  <headerFooter alignWithMargins="0">
    <oddHeader>&amp;C&amp;8- 19 -</oddHeader>
  </headerFooter>
</worksheet>
</file>

<file path=xl/worksheets/sheet16.xml><?xml version="1.0" encoding="utf-8"?>
<worksheet xmlns="http://schemas.openxmlformats.org/spreadsheetml/2006/main" xmlns:r="http://schemas.openxmlformats.org/officeDocument/2006/relationships">
  <dimension ref="A1:K68"/>
  <sheetViews>
    <sheetView workbookViewId="0" topLeftCell="A1">
      <selection activeCell="W5" sqref="W5"/>
    </sheetView>
  </sheetViews>
  <sheetFormatPr defaultColWidth="11.421875" defaultRowHeight="12.75"/>
  <cols>
    <col min="1" max="1" width="1.7109375" style="0" customWidth="1"/>
    <col min="2" max="2" width="15.7109375" style="0" customWidth="1"/>
    <col min="3" max="3" width="7.8515625" style="3" customWidth="1"/>
    <col min="4" max="10" width="7.00390625" style="3" customWidth="1"/>
    <col min="11" max="11" width="7.57421875" style="3" customWidth="1"/>
  </cols>
  <sheetData>
    <row r="1" spans="1:11" ht="12.75">
      <c r="A1" s="1" t="s">
        <v>561</v>
      </c>
      <c r="B1" s="14"/>
      <c r="C1" s="10"/>
      <c r="D1" s="10"/>
      <c r="E1" s="10"/>
      <c r="F1" s="10"/>
      <c r="G1" s="10"/>
      <c r="H1" s="10"/>
      <c r="I1" s="10"/>
      <c r="J1" s="10"/>
      <c r="K1" s="10"/>
    </row>
    <row r="3" spans="1:11" ht="12.75">
      <c r="A3" s="340" t="s">
        <v>544</v>
      </c>
      <c r="B3" s="341"/>
      <c r="C3" s="161" t="s">
        <v>5</v>
      </c>
      <c r="D3" s="15"/>
      <c r="E3" s="15"/>
      <c r="F3" s="15"/>
      <c r="G3" s="15"/>
      <c r="H3" s="15"/>
      <c r="I3" s="15"/>
      <c r="J3" s="15"/>
      <c r="K3" s="15"/>
    </row>
    <row r="4" spans="1:11" ht="12.75">
      <c r="A4" s="342"/>
      <c r="B4" s="343"/>
      <c r="C4" s="162"/>
      <c r="D4" s="57" t="s">
        <v>546</v>
      </c>
      <c r="E4" s="57"/>
      <c r="F4" s="57"/>
      <c r="G4" s="57"/>
      <c r="H4" s="57"/>
      <c r="I4" s="57"/>
      <c r="J4" s="57"/>
      <c r="K4" s="57"/>
    </row>
    <row r="5" spans="1:11" ht="12.75">
      <c r="A5" s="342"/>
      <c r="B5" s="343"/>
      <c r="C5" s="52" t="s">
        <v>20</v>
      </c>
      <c r="D5" s="53" t="s">
        <v>547</v>
      </c>
      <c r="E5" s="53" t="s">
        <v>548</v>
      </c>
      <c r="F5" s="53" t="s">
        <v>549</v>
      </c>
      <c r="G5" s="53" t="s">
        <v>550</v>
      </c>
      <c r="H5" s="53" t="s">
        <v>551</v>
      </c>
      <c r="I5" s="53" t="s">
        <v>552</v>
      </c>
      <c r="J5" s="53" t="s">
        <v>553</v>
      </c>
      <c r="K5" s="63" t="s">
        <v>554</v>
      </c>
    </row>
    <row r="6" spans="1:11" ht="12.75">
      <c r="A6" s="344"/>
      <c r="B6" s="345"/>
      <c r="C6" s="163"/>
      <c r="D6" s="17">
        <v>500</v>
      </c>
      <c r="E6" s="17" t="s">
        <v>555</v>
      </c>
      <c r="F6" s="17" t="s">
        <v>556</v>
      </c>
      <c r="G6" s="17" t="s">
        <v>557</v>
      </c>
      <c r="H6" s="17" t="s">
        <v>558</v>
      </c>
      <c r="I6" s="17" t="s">
        <v>559</v>
      </c>
      <c r="J6" s="17" t="s">
        <v>554</v>
      </c>
      <c r="K6" s="4" t="s">
        <v>75</v>
      </c>
    </row>
    <row r="7" spans="3:11" ht="10.5" customHeight="1">
      <c r="C7" s="164"/>
      <c r="D7" s="165"/>
      <c r="E7" s="165"/>
      <c r="F7" s="165"/>
      <c r="G7" s="165"/>
      <c r="H7" s="165"/>
      <c r="I7" s="165"/>
      <c r="J7" s="165"/>
      <c r="K7" s="165"/>
    </row>
    <row r="8" spans="1:11" ht="10.5" customHeight="1">
      <c r="A8" s="2" t="s">
        <v>35</v>
      </c>
      <c r="C8" s="166">
        <f aca="true" t="shared" si="0" ref="C8:C56">SUM(D8:K8)</f>
        <v>201645</v>
      </c>
      <c r="D8" s="167" t="s">
        <v>36</v>
      </c>
      <c r="E8" s="167" t="s">
        <v>36</v>
      </c>
      <c r="F8" s="167" t="s">
        <v>36</v>
      </c>
      <c r="G8" s="167" t="s">
        <v>36</v>
      </c>
      <c r="H8" s="167" t="s">
        <v>36</v>
      </c>
      <c r="I8" s="167" t="s">
        <v>36</v>
      </c>
      <c r="J8" s="102" t="s">
        <v>36</v>
      </c>
      <c r="K8" s="156">
        <v>201645</v>
      </c>
    </row>
    <row r="9" spans="1:11" ht="10.5" customHeight="1">
      <c r="A9" s="2"/>
      <c r="C9" s="166">
        <f t="shared" si="0"/>
        <v>0</v>
      </c>
      <c r="J9" s="102"/>
      <c r="K9" s="156"/>
    </row>
    <row r="10" spans="1:11" ht="10.5" customHeight="1">
      <c r="A10" s="2" t="s">
        <v>37</v>
      </c>
      <c r="C10" s="166">
        <f t="shared" si="0"/>
        <v>106365</v>
      </c>
      <c r="D10" s="167" t="s">
        <v>36</v>
      </c>
      <c r="E10" s="167" t="s">
        <v>36</v>
      </c>
      <c r="F10" s="167" t="s">
        <v>36</v>
      </c>
      <c r="G10" s="167" t="s">
        <v>36</v>
      </c>
      <c r="H10" s="167" t="s">
        <v>36</v>
      </c>
      <c r="I10" s="167" t="s">
        <v>36</v>
      </c>
      <c r="J10" s="102" t="s">
        <v>36</v>
      </c>
      <c r="K10" s="156">
        <v>106365</v>
      </c>
    </row>
    <row r="11" spans="1:11" ht="10.5" customHeight="1">
      <c r="A11" s="2"/>
      <c r="C11" s="166">
        <f t="shared" si="0"/>
        <v>0</v>
      </c>
      <c r="J11" s="156"/>
      <c r="K11" s="102"/>
    </row>
    <row r="12" spans="1:11" ht="10.5" customHeight="1">
      <c r="A12" s="2" t="s">
        <v>38</v>
      </c>
      <c r="C12" s="166">
        <f t="shared" si="0"/>
        <v>102634</v>
      </c>
      <c r="D12" s="167" t="s">
        <v>36</v>
      </c>
      <c r="E12" s="167" t="s">
        <v>36</v>
      </c>
      <c r="F12" s="167" t="s">
        <v>36</v>
      </c>
      <c r="G12" s="167" t="s">
        <v>36</v>
      </c>
      <c r="H12" s="167" t="s">
        <v>36</v>
      </c>
      <c r="I12" s="167" t="s">
        <v>36</v>
      </c>
      <c r="J12" s="102" t="s">
        <v>36</v>
      </c>
      <c r="K12" s="156">
        <v>102634</v>
      </c>
    </row>
    <row r="13" spans="1:11" ht="10.5" customHeight="1">
      <c r="A13" s="168"/>
      <c r="C13" s="166">
        <f t="shared" si="0"/>
        <v>0</v>
      </c>
      <c r="J13" s="156"/>
      <c r="K13" s="102"/>
    </row>
    <row r="14" spans="1:11" ht="10.5" customHeight="1">
      <c r="A14" s="2" t="s">
        <v>39</v>
      </c>
      <c r="C14" s="166">
        <f t="shared" si="0"/>
        <v>44529</v>
      </c>
      <c r="D14" s="167" t="s">
        <v>36</v>
      </c>
      <c r="E14" s="167" t="s">
        <v>36</v>
      </c>
      <c r="F14" s="167" t="s">
        <v>36</v>
      </c>
      <c r="G14" s="167" t="s">
        <v>36</v>
      </c>
      <c r="H14" s="167" t="s">
        <v>36</v>
      </c>
      <c r="I14" s="167" t="s">
        <v>36</v>
      </c>
      <c r="J14" s="156">
        <v>44529</v>
      </c>
      <c r="K14" s="167" t="s">
        <v>36</v>
      </c>
    </row>
    <row r="15" spans="1:3" ht="10.5" customHeight="1">
      <c r="A15" s="2"/>
      <c r="C15" s="166">
        <f t="shared" si="0"/>
        <v>0</v>
      </c>
    </row>
    <row r="16" spans="1:11" ht="10.5" customHeight="1">
      <c r="A16" s="2" t="s">
        <v>40</v>
      </c>
      <c r="C16" s="166">
        <f t="shared" si="0"/>
        <v>64409</v>
      </c>
      <c r="D16" s="167" t="s">
        <v>36</v>
      </c>
      <c r="E16" s="167" t="s">
        <v>36</v>
      </c>
      <c r="F16" s="167" t="s">
        <v>36</v>
      </c>
      <c r="G16" s="167" t="s">
        <v>36</v>
      </c>
      <c r="H16" s="167" t="s">
        <v>36</v>
      </c>
      <c r="I16" s="167" t="s">
        <v>36</v>
      </c>
      <c r="J16" s="167" t="s">
        <v>36</v>
      </c>
      <c r="K16" s="156">
        <v>64409</v>
      </c>
    </row>
    <row r="17" spans="1:3" ht="10.5" customHeight="1">
      <c r="A17" s="2"/>
      <c r="C17" s="166">
        <f t="shared" si="0"/>
        <v>0</v>
      </c>
    </row>
    <row r="18" spans="1:11" ht="10.5" customHeight="1">
      <c r="A18" s="2" t="s">
        <v>41</v>
      </c>
      <c r="C18" s="166">
        <f t="shared" si="0"/>
        <v>44081</v>
      </c>
      <c r="D18" s="167" t="s">
        <v>36</v>
      </c>
      <c r="E18" s="167" t="s">
        <v>36</v>
      </c>
      <c r="F18" s="167" t="s">
        <v>36</v>
      </c>
      <c r="G18" s="167" t="s">
        <v>36</v>
      </c>
      <c r="H18" s="167" t="s">
        <v>36</v>
      </c>
      <c r="I18" s="167" t="s">
        <v>36</v>
      </c>
      <c r="J18" s="156">
        <v>44081</v>
      </c>
      <c r="K18" s="167" t="s">
        <v>36</v>
      </c>
    </row>
    <row r="19" spans="1:3" ht="10.5" customHeight="1">
      <c r="A19" s="2"/>
      <c r="C19" s="166">
        <f t="shared" si="0"/>
        <v>0</v>
      </c>
    </row>
    <row r="20" spans="1:3" ht="10.5" customHeight="1">
      <c r="A20" s="2"/>
      <c r="C20" s="166">
        <f t="shared" si="0"/>
        <v>0</v>
      </c>
    </row>
    <row r="21" spans="1:11" ht="10.5" customHeight="1">
      <c r="A21" s="2" t="s">
        <v>42</v>
      </c>
      <c r="C21" s="166">
        <f t="shared" si="0"/>
        <v>111455</v>
      </c>
      <c r="D21" s="156">
        <v>10937</v>
      </c>
      <c r="E21" s="156">
        <v>17406</v>
      </c>
      <c r="F21" s="156">
        <v>25956</v>
      </c>
      <c r="G21" s="156">
        <v>12012</v>
      </c>
      <c r="H21" s="156">
        <v>8416</v>
      </c>
      <c r="I21" s="156">
        <v>5407</v>
      </c>
      <c r="J21" s="156">
        <v>31321</v>
      </c>
      <c r="K21" s="102" t="s">
        <v>36</v>
      </c>
    </row>
    <row r="22" spans="1:11" ht="10.5" customHeight="1">
      <c r="A22" s="2"/>
      <c r="C22" s="166">
        <f t="shared" si="0"/>
        <v>0</v>
      </c>
      <c r="D22" s="156"/>
      <c r="E22" s="156"/>
      <c r="F22" s="156"/>
      <c r="G22" s="156"/>
      <c r="H22" s="156"/>
      <c r="I22" s="156"/>
      <c r="J22" s="156"/>
      <c r="K22" s="102"/>
    </row>
    <row r="23" spans="1:11" ht="10.5" customHeight="1">
      <c r="A23" s="2" t="s">
        <v>43</v>
      </c>
      <c r="C23" s="166">
        <f t="shared" si="0"/>
        <v>95620</v>
      </c>
      <c r="D23" s="156">
        <v>3651</v>
      </c>
      <c r="E23" s="156">
        <v>5008</v>
      </c>
      <c r="F23" s="156">
        <v>10956</v>
      </c>
      <c r="G23" s="156">
        <v>5307</v>
      </c>
      <c r="H23" s="156">
        <v>13384</v>
      </c>
      <c r="I23" s="156">
        <v>13003</v>
      </c>
      <c r="J23" s="156">
        <v>44311</v>
      </c>
      <c r="K23" s="102" t="s">
        <v>36</v>
      </c>
    </row>
    <row r="24" spans="1:11" ht="10.5" customHeight="1">
      <c r="A24" s="2"/>
      <c r="C24" s="166">
        <f t="shared" si="0"/>
        <v>0</v>
      </c>
      <c r="D24" s="156"/>
      <c r="E24" s="156"/>
      <c r="F24" s="156"/>
      <c r="G24" s="156"/>
      <c r="H24" s="156"/>
      <c r="I24" s="102"/>
      <c r="J24" s="156"/>
      <c r="K24" s="102"/>
    </row>
    <row r="25" spans="1:11" ht="10.5" customHeight="1">
      <c r="A25" s="2" t="s">
        <v>44</v>
      </c>
      <c r="C25" s="166">
        <f t="shared" si="0"/>
        <v>141001</v>
      </c>
      <c r="D25" s="156">
        <v>4524</v>
      </c>
      <c r="E25" s="156">
        <v>11617</v>
      </c>
      <c r="F25" s="156">
        <v>18579</v>
      </c>
      <c r="G25" s="156">
        <v>10379</v>
      </c>
      <c r="H25" s="156">
        <v>58692</v>
      </c>
      <c r="I25" s="156">
        <v>20570</v>
      </c>
      <c r="J25" s="156">
        <v>16640</v>
      </c>
      <c r="K25" s="102" t="s">
        <v>36</v>
      </c>
    </row>
    <row r="26" spans="1:11" ht="10.5" customHeight="1">
      <c r="A26" s="2"/>
      <c r="C26" s="166">
        <f t="shared" si="0"/>
        <v>0</v>
      </c>
      <c r="D26" s="156"/>
      <c r="E26" s="156"/>
      <c r="F26" s="156"/>
      <c r="G26" s="156"/>
      <c r="H26" s="156"/>
      <c r="I26" s="156"/>
      <c r="J26" s="156"/>
      <c r="K26" s="102"/>
    </row>
    <row r="27" spans="1:11" ht="10.5" customHeight="1">
      <c r="A27" s="2" t="s">
        <v>45</v>
      </c>
      <c r="C27" s="166">
        <f t="shared" si="0"/>
        <v>116069</v>
      </c>
      <c r="D27" s="156">
        <v>4560</v>
      </c>
      <c r="E27" s="156">
        <v>6689</v>
      </c>
      <c r="F27" s="156">
        <v>9554</v>
      </c>
      <c r="G27" s="156">
        <v>17195</v>
      </c>
      <c r="H27" s="156">
        <v>21182</v>
      </c>
      <c r="I27" s="102" t="s">
        <v>36</v>
      </c>
      <c r="J27" s="156">
        <v>56889</v>
      </c>
      <c r="K27" s="102" t="s">
        <v>36</v>
      </c>
    </row>
    <row r="28" spans="1:11" ht="10.5" customHeight="1">
      <c r="A28" s="2"/>
      <c r="C28" s="166">
        <f t="shared" si="0"/>
        <v>0</v>
      </c>
      <c r="D28" s="156"/>
      <c r="E28" s="156"/>
      <c r="F28" s="156"/>
      <c r="G28" s="156"/>
      <c r="H28" s="156"/>
      <c r="I28" s="156"/>
      <c r="J28" s="156"/>
      <c r="K28" s="102"/>
    </row>
    <row r="29" spans="1:11" ht="10.5" customHeight="1">
      <c r="A29" s="2" t="s">
        <v>46</v>
      </c>
      <c r="C29" s="166">
        <f t="shared" si="0"/>
        <v>90758</v>
      </c>
      <c r="D29" s="156">
        <v>5153</v>
      </c>
      <c r="E29" s="156">
        <v>12860</v>
      </c>
      <c r="F29" s="156">
        <v>5295</v>
      </c>
      <c r="G29" s="156">
        <v>13008</v>
      </c>
      <c r="H29" s="156">
        <v>10585</v>
      </c>
      <c r="I29" s="156">
        <v>21712</v>
      </c>
      <c r="J29" s="156">
        <v>22145</v>
      </c>
      <c r="K29" s="102" t="s">
        <v>36</v>
      </c>
    </row>
    <row r="30" spans="1:11" ht="10.5" customHeight="1">
      <c r="A30" s="2"/>
      <c r="C30" s="166">
        <f t="shared" si="0"/>
        <v>0</v>
      </c>
      <c r="D30" s="156"/>
      <c r="E30" s="156"/>
      <c r="F30" s="156"/>
      <c r="G30" s="156"/>
      <c r="H30" s="156"/>
      <c r="I30" s="156"/>
      <c r="J30" s="156"/>
      <c r="K30" s="102"/>
    </row>
    <row r="31" spans="1:11" ht="10.5" customHeight="1">
      <c r="A31" s="2" t="s">
        <v>47</v>
      </c>
      <c r="C31" s="166">
        <f t="shared" si="0"/>
        <v>139637</v>
      </c>
      <c r="D31" s="156">
        <v>7106</v>
      </c>
      <c r="E31" s="156">
        <v>20807</v>
      </c>
      <c r="F31" s="156">
        <v>13396</v>
      </c>
      <c r="G31" s="156">
        <v>12078</v>
      </c>
      <c r="H31" s="156">
        <v>17416</v>
      </c>
      <c r="I31" s="156">
        <v>16541</v>
      </c>
      <c r="J31" s="156">
        <v>52293</v>
      </c>
      <c r="K31" s="102" t="s">
        <v>36</v>
      </c>
    </row>
    <row r="32" spans="1:11" ht="10.5" customHeight="1">
      <c r="A32" s="2"/>
      <c r="C32" s="166">
        <f t="shared" si="0"/>
        <v>0</v>
      </c>
      <c r="D32" s="156"/>
      <c r="E32" s="156"/>
      <c r="F32" s="156"/>
      <c r="G32" s="156"/>
      <c r="H32" s="156"/>
      <c r="I32" s="156"/>
      <c r="J32" s="156"/>
      <c r="K32" s="156"/>
    </row>
    <row r="33" spans="1:11" ht="10.5" customHeight="1">
      <c r="A33" s="2"/>
      <c r="C33" s="166">
        <f t="shared" si="0"/>
        <v>0</v>
      </c>
      <c r="D33" s="156"/>
      <c r="E33" s="156"/>
      <c r="F33" s="156"/>
      <c r="G33" s="156"/>
      <c r="H33" s="156"/>
      <c r="I33" s="156"/>
      <c r="J33" s="156"/>
      <c r="K33" s="156"/>
    </row>
    <row r="34" spans="1:11" ht="10.5" customHeight="1">
      <c r="A34" s="2" t="s">
        <v>48</v>
      </c>
      <c r="C34" s="166">
        <f t="shared" si="0"/>
        <v>145383</v>
      </c>
      <c r="D34" s="156">
        <v>4206</v>
      </c>
      <c r="E34" s="156">
        <v>14412</v>
      </c>
      <c r="F34" s="156">
        <v>28843</v>
      </c>
      <c r="G34" s="156">
        <v>5736</v>
      </c>
      <c r="H34" s="156">
        <v>21962</v>
      </c>
      <c r="I34" s="156">
        <v>11591</v>
      </c>
      <c r="J34" s="156">
        <v>58633</v>
      </c>
      <c r="K34" s="102" t="s">
        <v>36</v>
      </c>
    </row>
    <row r="35" spans="1:11" ht="10.5" customHeight="1">
      <c r="A35" s="2"/>
      <c r="C35" s="166">
        <f t="shared" si="0"/>
        <v>0</v>
      </c>
      <c r="D35" s="156"/>
      <c r="E35" s="156"/>
      <c r="F35" s="156"/>
      <c r="G35" s="156"/>
      <c r="H35" s="156"/>
      <c r="I35" s="156"/>
      <c r="J35" s="156"/>
      <c r="K35" s="102"/>
    </row>
    <row r="36" spans="1:11" ht="10.5" customHeight="1">
      <c r="A36" s="2" t="s">
        <v>49</v>
      </c>
      <c r="C36" s="166">
        <f t="shared" si="0"/>
        <v>78671</v>
      </c>
      <c r="D36" s="156">
        <v>5263</v>
      </c>
      <c r="E36" s="156">
        <v>16052</v>
      </c>
      <c r="F36" s="156">
        <v>10012</v>
      </c>
      <c r="G36" s="156">
        <v>16568</v>
      </c>
      <c r="H36" s="156">
        <v>3770</v>
      </c>
      <c r="I36" s="156">
        <v>5904</v>
      </c>
      <c r="J36" s="156">
        <v>21102</v>
      </c>
      <c r="K36" s="102" t="s">
        <v>36</v>
      </c>
    </row>
    <row r="37" spans="1:11" ht="10.5" customHeight="1">
      <c r="A37" s="2"/>
      <c r="C37" s="166">
        <f t="shared" si="0"/>
        <v>0</v>
      </c>
      <c r="D37" s="156"/>
      <c r="E37" s="156"/>
      <c r="F37" s="156"/>
      <c r="G37" s="156"/>
      <c r="H37" s="156"/>
      <c r="I37" s="156"/>
      <c r="J37" s="156"/>
      <c r="K37" s="102"/>
    </row>
    <row r="38" spans="1:11" ht="10.5" customHeight="1">
      <c r="A38" s="2" t="s">
        <v>50</v>
      </c>
      <c r="C38" s="166">
        <f t="shared" si="0"/>
        <v>72000</v>
      </c>
      <c r="D38" s="156">
        <v>6444</v>
      </c>
      <c r="E38" s="156">
        <v>2718</v>
      </c>
      <c r="F38" s="156">
        <v>5246</v>
      </c>
      <c r="G38" s="156">
        <v>7583</v>
      </c>
      <c r="H38" s="156">
        <v>26008</v>
      </c>
      <c r="I38" s="156">
        <v>11700</v>
      </c>
      <c r="J38" s="156">
        <v>12301</v>
      </c>
      <c r="K38" s="102" t="s">
        <v>36</v>
      </c>
    </row>
    <row r="39" spans="1:11" ht="10.5" customHeight="1">
      <c r="A39" s="2"/>
      <c r="C39" s="166">
        <f t="shared" si="0"/>
        <v>0</v>
      </c>
      <c r="K39" s="34"/>
    </row>
    <row r="40" spans="1:11" ht="10.5" customHeight="1">
      <c r="A40" s="2" t="s">
        <v>51</v>
      </c>
      <c r="C40" s="166">
        <f t="shared" si="0"/>
        <v>119336</v>
      </c>
      <c r="D40" s="156">
        <v>2561</v>
      </c>
      <c r="E40" s="156">
        <v>9344</v>
      </c>
      <c r="F40" s="156">
        <v>8650</v>
      </c>
      <c r="G40" s="156">
        <v>14466</v>
      </c>
      <c r="H40" s="156">
        <v>25744</v>
      </c>
      <c r="I40" s="156">
        <v>5293</v>
      </c>
      <c r="J40" s="156">
        <v>53278</v>
      </c>
      <c r="K40" s="102" t="s">
        <v>36</v>
      </c>
    </row>
    <row r="41" spans="1:11" ht="10.5" customHeight="1">
      <c r="A41" s="2"/>
      <c r="C41" s="166">
        <f t="shared" si="0"/>
        <v>0</v>
      </c>
      <c r="K41" s="34"/>
    </row>
    <row r="42" spans="1:11" ht="10.5" customHeight="1">
      <c r="A42" s="2" t="s">
        <v>52</v>
      </c>
      <c r="C42" s="166">
        <f t="shared" si="0"/>
        <v>89480</v>
      </c>
      <c r="D42" s="156">
        <v>13392</v>
      </c>
      <c r="E42" s="156">
        <v>10117</v>
      </c>
      <c r="F42" s="156">
        <v>14218</v>
      </c>
      <c r="G42" s="156">
        <v>2029</v>
      </c>
      <c r="H42" s="156">
        <v>10035</v>
      </c>
      <c r="I42" s="156">
        <v>14718</v>
      </c>
      <c r="J42" s="156">
        <v>24971</v>
      </c>
      <c r="K42" s="102" t="s">
        <v>36</v>
      </c>
    </row>
    <row r="43" spans="1:11" ht="10.5" customHeight="1">
      <c r="A43" s="2"/>
      <c r="C43" s="166">
        <f t="shared" si="0"/>
        <v>0</v>
      </c>
      <c r="K43" s="34"/>
    </row>
    <row r="44" spans="1:11" ht="10.5" customHeight="1">
      <c r="A44" s="2" t="s">
        <v>53</v>
      </c>
      <c r="C44" s="166">
        <f t="shared" si="0"/>
        <v>65683</v>
      </c>
      <c r="D44" s="156">
        <v>705</v>
      </c>
      <c r="E44" s="156">
        <v>1203</v>
      </c>
      <c r="F44" s="156">
        <v>1331</v>
      </c>
      <c r="G44" s="156">
        <v>5330</v>
      </c>
      <c r="H44" s="156">
        <v>26681</v>
      </c>
      <c r="I44" s="156">
        <v>6187</v>
      </c>
      <c r="J44" s="156">
        <v>24246</v>
      </c>
      <c r="K44" s="102" t="s">
        <v>36</v>
      </c>
    </row>
    <row r="45" spans="1:11" ht="10.5" customHeight="1">
      <c r="A45" s="2"/>
      <c r="C45" s="166"/>
      <c r="K45" s="34"/>
    </row>
    <row r="46" spans="1:11" ht="10.5" customHeight="1">
      <c r="A46" s="2"/>
      <c r="C46" s="166"/>
      <c r="K46" s="34"/>
    </row>
    <row r="47" spans="1:11" ht="10.5" customHeight="1">
      <c r="A47" s="2" t="s">
        <v>54</v>
      </c>
      <c r="C47" s="166">
        <f t="shared" si="0"/>
        <v>127910</v>
      </c>
      <c r="D47" s="156">
        <v>2840</v>
      </c>
      <c r="E47" s="156">
        <v>9068</v>
      </c>
      <c r="F47" s="156">
        <v>11601</v>
      </c>
      <c r="G47" s="156">
        <v>14783</v>
      </c>
      <c r="H47" s="156">
        <v>16087</v>
      </c>
      <c r="I47" s="156">
        <v>19128</v>
      </c>
      <c r="J47" s="156">
        <v>54403</v>
      </c>
      <c r="K47" s="102" t="s">
        <v>36</v>
      </c>
    </row>
    <row r="48" spans="1:11" ht="10.5" customHeight="1">
      <c r="A48" s="2"/>
      <c r="C48" s="166"/>
      <c r="K48" s="34"/>
    </row>
    <row r="49" spans="1:11" ht="10.5" customHeight="1">
      <c r="A49" s="2" t="s">
        <v>55</v>
      </c>
      <c r="C49" s="166">
        <f t="shared" si="0"/>
        <v>92311</v>
      </c>
      <c r="D49" s="156">
        <v>14067</v>
      </c>
      <c r="E49" s="156">
        <v>15794</v>
      </c>
      <c r="F49" s="156">
        <v>11066</v>
      </c>
      <c r="G49" s="156">
        <v>7168</v>
      </c>
      <c r="H49" s="156">
        <v>9916</v>
      </c>
      <c r="I49" s="156">
        <v>22813</v>
      </c>
      <c r="J49" s="156">
        <v>11487</v>
      </c>
      <c r="K49" s="102" t="s">
        <v>36</v>
      </c>
    </row>
    <row r="50" spans="1:11" ht="10.5" customHeight="1">
      <c r="A50" s="2"/>
      <c r="C50" s="166"/>
      <c r="K50" s="34"/>
    </row>
    <row r="51" spans="1:11" ht="10.5" customHeight="1">
      <c r="A51" s="2" t="s">
        <v>56</v>
      </c>
      <c r="C51" s="166">
        <f t="shared" si="0"/>
        <v>95376</v>
      </c>
      <c r="D51" s="156">
        <v>13465</v>
      </c>
      <c r="E51" s="156">
        <v>6632</v>
      </c>
      <c r="F51" s="156">
        <v>5036</v>
      </c>
      <c r="G51" s="156">
        <v>7454</v>
      </c>
      <c r="H51" s="156">
        <v>23814</v>
      </c>
      <c r="I51" s="156">
        <v>25185</v>
      </c>
      <c r="J51" s="156">
        <v>13790</v>
      </c>
      <c r="K51" s="102" t="s">
        <v>36</v>
      </c>
    </row>
    <row r="52" spans="1:11" ht="10.5" customHeight="1">
      <c r="A52" s="2"/>
      <c r="C52" s="166"/>
      <c r="K52" s="34"/>
    </row>
    <row r="53" spans="1:11" ht="10.5" customHeight="1">
      <c r="A53" s="2" t="s">
        <v>57</v>
      </c>
      <c r="C53" s="166">
        <f t="shared" si="0"/>
        <v>119500</v>
      </c>
      <c r="D53" s="156">
        <v>8164</v>
      </c>
      <c r="E53" s="156">
        <v>8620</v>
      </c>
      <c r="F53" s="156">
        <v>7287</v>
      </c>
      <c r="G53" s="156">
        <v>2742</v>
      </c>
      <c r="H53" s="156">
        <v>40003</v>
      </c>
      <c r="I53" s="156">
        <v>14132</v>
      </c>
      <c r="J53" s="156">
        <v>38552</v>
      </c>
      <c r="K53" s="102" t="s">
        <v>36</v>
      </c>
    </row>
    <row r="54" spans="1:11" ht="10.5" customHeight="1">
      <c r="A54" s="2"/>
      <c r="C54" s="166"/>
      <c r="K54" s="34"/>
    </row>
    <row r="55" spans="1:11" ht="10.5" customHeight="1">
      <c r="A55" s="2" t="s">
        <v>58</v>
      </c>
      <c r="C55" s="166">
        <f t="shared" si="0"/>
        <v>109304</v>
      </c>
      <c r="D55" s="156">
        <v>3915</v>
      </c>
      <c r="E55" s="156">
        <v>9224</v>
      </c>
      <c r="F55" s="156">
        <v>7820</v>
      </c>
      <c r="G55" s="156">
        <v>4354</v>
      </c>
      <c r="H55" s="156">
        <v>22229</v>
      </c>
      <c r="I55" s="156">
        <v>9787</v>
      </c>
      <c r="J55" s="156">
        <v>51975</v>
      </c>
      <c r="K55" s="102" t="s">
        <v>36</v>
      </c>
    </row>
    <row r="56" spans="1:9" ht="10.5" customHeight="1">
      <c r="A56" s="2"/>
      <c r="C56" s="166">
        <f t="shared" si="0"/>
        <v>0</v>
      </c>
      <c r="D56" s="169"/>
      <c r="E56" s="169"/>
      <c r="F56" s="169"/>
      <c r="G56" s="169"/>
      <c r="H56" s="169"/>
      <c r="I56" s="169"/>
    </row>
    <row r="57" spans="1:11" ht="10.5" customHeight="1">
      <c r="A57" s="2"/>
      <c r="C57" s="166"/>
      <c r="D57" s="169"/>
      <c r="E57" s="169"/>
      <c r="F57" s="169"/>
      <c r="G57" s="169"/>
      <c r="H57" s="169"/>
      <c r="I57" s="169"/>
      <c r="J57" s="167"/>
      <c r="K57" s="167"/>
    </row>
    <row r="58" spans="1:11" s="12" customFormat="1" ht="10.5" customHeight="1">
      <c r="A58" s="24" t="s">
        <v>59</v>
      </c>
      <c r="C58" s="170">
        <f>SUM(C62:C64)</f>
        <v>2373157</v>
      </c>
      <c r="D58" s="171">
        <f aca="true" t="shared" si="1" ref="D58:K58">SUM(D62:D64)</f>
        <v>110953</v>
      </c>
      <c r="E58" s="171">
        <f t="shared" si="1"/>
        <v>177571</v>
      </c>
      <c r="F58" s="171">
        <f t="shared" si="1"/>
        <v>194846</v>
      </c>
      <c r="G58" s="171">
        <f t="shared" si="1"/>
        <v>158192</v>
      </c>
      <c r="H58" s="171">
        <f t="shared" si="1"/>
        <v>355924</v>
      </c>
      <c r="I58" s="171">
        <f t="shared" si="1"/>
        <v>223671</v>
      </c>
      <c r="J58" s="171">
        <f t="shared" si="1"/>
        <v>676947</v>
      </c>
      <c r="K58" s="171">
        <f t="shared" si="1"/>
        <v>475053</v>
      </c>
    </row>
    <row r="59" spans="3:11" ht="3" customHeight="1">
      <c r="C59" s="166"/>
      <c r="D59" s="169"/>
      <c r="E59" s="169"/>
      <c r="F59" s="169"/>
      <c r="G59" s="169"/>
      <c r="H59" s="169"/>
      <c r="I59" s="169"/>
      <c r="J59" s="169"/>
      <c r="K59" s="169"/>
    </row>
    <row r="60" spans="2:11" ht="10.5" customHeight="1">
      <c r="B60" s="2" t="s">
        <v>23</v>
      </c>
      <c r="C60" s="166"/>
      <c r="D60" s="169"/>
      <c r="E60" s="169"/>
      <c r="F60" s="169"/>
      <c r="G60" s="169"/>
      <c r="H60" s="169"/>
      <c r="I60" s="169"/>
      <c r="J60" s="169"/>
      <c r="K60" s="169"/>
    </row>
    <row r="61" spans="2:11" ht="10.5" customHeight="1">
      <c r="B61" s="2"/>
      <c r="C61" s="166"/>
      <c r="D61" s="169"/>
      <c r="E61" s="169"/>
      <c r="F61" s="169"/>
      <c r="G61" s="169"/>
      <c r="H61" s="169"/>
      <c r="I61" s="169"/>
      <c r="J61" s="169"/>
      <c r="K61" s="169"/>
    </row>
    <row r="62" spans="2:11" ht="10.5" customHeight="1">
      <c r="B62" s="2" t="s">
        <v>60</v>
      </c>
      <c r="C62" s="166">
        <f>SUM(C8:C18)</f>
        <v>563663</v>
      </c>
      <c r="D62" s="169" t="s">
        <v>36</v>
      </c>
      <c r="E62" s="169" t="s">
        <v>36</v>
      </c>
      <c r="F62" s="169" t="s">
        <v>36</v>
      </c>
      <c r="G62" s="169" t="s">
        <v>36</v>
      </c>
      <c r="H62" s="169" t="s">
        <v>36</v>
      </c>
      <c r="I62" s="169" t="s">
        <v>36</v>
      </c>
      <c r="J62" s="169">
        <f>SUM(J8:J18)</f>
        <v>88610</v>
      </c>
      <c r="K62" s="169">
        <f>SUM(K8:K18)</f>
        <v>475053</v>
      </c>
    </row>
    <row r="63" spans="2:11" ht="10.5" customHeight="1">
      <c r="B63" s="2"/>
      <c r="C63" s="166"/>
      <c r="D63" s="169"/>
      <c r="E63" s="169"/>
      <c r="F63" s="169"/>
      <c r="G63" s="169"/>
      <c r="H63" s="169"/>
      <c r="I63" s="169"/>
      <c r="J63" s="169"/>
      <c r="K63" s="169"/>
    </row>
    <row r="64" spans="2:11" s="11" customFormat="1" ht="10.5" customHeight="1">
      <c r="B64" s="88" t="s">
        <v>32</v>
      </c>
      <c r="C64" s="172">
        <f>SUM(C21:C55)</f>
        <v>1809494</v>
      </c>
      <c r="D64" s="173">
        <f aca="true" t="shared" si="2" ref="D64:J64">SUM(D21:D55)</f>
        <v>110953</v>
      </c>
      <c r="E64" s="173">
        <f t="shared" si="2"/>
        <v>177571</v>
      </c>
      <c r="F64" s="173">
        <f t="shared" si="2"/>
        <v>194846</v>
      </c>
      <c r="G64" s="173">
        <f t="shared" si="2"/>
        <v>158192</v>
      </c>
      <c r="H64" s="173">
        <f t="shared" si="2"/>
        <v>355924</v>
      </c>
      <c r="I64" s="173">
        <f t="shared" si="2"/>
        <v>223671</v>
      </c>
      <c r="J64" s="173">
        <f t="shared" si="2"/>
        <v>588337</v>
      </c>
      <c r="K64" s="173" t="s">
        <v>36</v>
      </c>
    </row>
    <row r="65" ht="10.5" customHeight="1">
      <c r="C65"/>
    </row>
    <row r="66" ht="10.5" customHeight="1"/>
    <row r="67" ht="10.5" customHeight="1"/>
    <row r="68" ht="10.5" customHeight="1">
      <c r="I68" s="171"/>
    </row>
    <row r="69" ht="10.5" customHeight="1"/>
    <row r="70" ht="10.5" customHeight="1"/>
    <row r="71" ht="10.5" customHeight="1"/>
    <row r="72" ht="10.5" customHeight="1"/>
    <row r="73" ht="10.5" customHeight="1"/>
  </sheetData>
  <mergeCells count="1">
    <mergeCell ref="A3:B6"/>
  </mergeCells>
  <printOptions horizontalCentered="1"/>
  <pageMargins left="0.5905511811023623" right="0.5905511811023623" top="0.7874015748031497" bottom="0.1968503937007874" header="0.5118110236220472" footer="0.5118110236220472"/>
  <pageSetup horizontalDpi="600" verticalDpi="600" orientation="portrait" paperSize="9" r:id="rId1"/>
  <headerFooter alignWithMargins="0">
    <oddHeader>&amp;C&amp;8- 20 -</oddHeader>
  </headerFooter>
</worksheet>
</file>

<file path=xl/worksheets/sheet17.xml><?xml version="1.0" encoding="utf-8"?>
<worksheet xmlns="http://schemas.openxmlformats.org/spreadsheetml/2006/main" xmlns:r="http://schemas.openxmlformats.org/officeDocument/2006/relationships">
  <dimension ref="A1:L69"/>
  <sheetViews>
    <sheetView workbookViewId="0" topLeftCell="A1">
      <selection activeCell="W5" sqref="W5"/>
    </sheetView>
  </sheetViews>
  <sheetFormatPr defaultColWidth="11.421875" defaultRowHeight="12.75"/>
  <cols>
    <col min="1" max="1" width="3.421875" style="69" customWidth="1"/>
    <col min="2" max="3" width="2.57421875" style="0" customWidth="1"/>
    <col min="4" max="4" width="6.57421875" style="3" customWidth="1"/>
    <col min="5" max="5" width="12.00390625" style="3" customWidth="1"/>
    <col min="6" max="6" width="9.00390625" style="3" customWidth="1"/>
    <col min="7" max="7" width="12.421875" style="3" customWidth="1"/>
    <col min="8" max="8" width="9.57421875" style="3" customWidth="1"/>
    <col min="9" max="9" width="12.421875" style="3" customWidth="1"/>
    <col min="10" max="10" width="9.421875" style="3" customWidth="1"/>
  </cols>
  <sheetData>
    <row r="1" spans="1:10" s="3" customFormat="1" ht="12.75">
      <c r="A1" s="1" t="s">
        <v>562</v>
      </c>
      <c r="B1" s="10"/>
      <c r="C1" s="10"/>
      <c r="D1" s="14"/>
      <c r="E1" s="10"/>
      <c r="F1" s="10"/>
      <c r="G1" s="10"/>
      <c r="H1" s="10"/>
      <c r="I1" s="10"/>
      <c r="J1" s="10"/>
    </row>
    <row r="2" s="3" customFormat="1" ht="11.25">
      <c r="A2" s="34"/>
    </row>
    <row r="3" spans="1:10" s="3" customFormat="1" ht="11.25">
      <c r="A3" s="15" t="s">
        <v>66</v>
      </c>
      <c r="B3" s="15"/>
      <c r="C3" s="15"/>
      <c r="D3" s="15"/>
      <c r="E3" s="161" t="s">
        <v>5</v>
      </c>
      <c r="F3" s="15"/>
      <c r="G3" s="15"/>
      <c r="H3" s="15"/>
      <c r="I3" s="15"/>
      <c r="J3" s="15"/>
    </row>
    <row r="4" spans="1:10" s="3" customFormat="1" ht="11.25">
      <c r="A4" s="22" t="s">
        <v>68</v>
      </c>
      <c r="B4" s="10"/>
      <c r="C4" s="10"/>
      <c r="D4" s="10"/>
      <c r="E4" s="174" t="s">
        <v>20</v>
      </c>
      <c r="F4" s="57"/>
      <c r="G4" s="56" t="s">
        <v>21</v>
      </c>
      <c r="H4" s="57"/>
      <c r="I4" s="56" t="s">
        <v>22</v>
      </c>
      <c r="J4" s="57"/>
    </row>
    <row r="5" spans="1:10" s="3" customFormat="1" ht="11.25">
      <c r="A5" s="20" t="s">
        <v>69</v>
      </c>
      <c r="B5" s="20"/>
      <c r="C5" s="20"/>
      <c r="D5" s="20"/>
      <c r="E5" s="64" t="s">
        <v>563</v>
      </c>
      <c r="F5" s="59" t="s">
        <v>564</v>
      </c>
      <c r="G5" s="59" t="s">
        <v>563</v>
      </c>
      <c r="H5" s="59" t="s">
        <v>564</v>
      </c>
      <c r="I5" s="59" t="s">
        <v>563</v>
      </c>
      <c r="J5" s="62" t="s">
        <v>564</v>
      </c>
    </row>
    <row r="6" spans="1:10" s="3" customFormat="1" ht="10.5" customHeight="1">
      <c r="A6" s="175"/>
      <c r="B6" s="22"/>
      <c r="C6" s="22"/>
      <c r="D6" s="22"/>
      <c r="E6" s="8"/>
      <c r="F6" s="8"/>
      <c r="G6" s="8"/>
      <c r="H6" s="8"/>
      <c r="I6" s="8"/>
      <c r="J6" s="8"/>
    </row>
    <row r="7" s="3" customFormat="1" ht="10.5" customHeight="1">
      <c r="A7" s="34"/>
    </row>
    <row r="8" spans="1:10" s="3" customFormat="1" ht="10.5" customHeight="1">
      <c r="A8" s="1" t="s">
        <v>565</v>
      </c>
      <c r="B8" s="10"/>
      <c r="C8" s="10"/>
      <c r="D8" s="14"/>
      <c r="E8" s="10"/>
      <c r="F8" s="10"/>
      <c r="G8" s="10"/>
      <c r="H8" s="10"/>
      <c r="I8" s="10"/>
      <c r="J8" s="10"/>
    </row>
    <row r="9" spans="1:10" s="3" customFormat="1" ht="10.5" customHeight="1">
      <c r="A9" s="34"/>
      <c r="D9" s="1"/>
      <c r="E9" s="10"/>
      <c r="F9" s="10"/>
      <c r="G9" s="10"/>
      <c r="H9" s="10"/>
      <c r="I9" s="10"/>
      <c r="J9" s="10"/>
    </row>
    <row r="10" s="3" customFormat="1" ht="10.5" customHeight="1">
      <c r="A10" s="34"/>
    </row>
    <row r="11" spans="1:10" s="3" customFormat="1" ht="10.5" customHeight="1">
      <c r="A11" s="34">
        <v>0</v>
      </c>
      <c r="B11" s="5" t="s">
        <v>36</v>
      </c>
      <c r="C11" s="175">
        <v>6</v>
      </c>
      <c r="D11"/>
      <c r="E11" s="27">
        <f>G11+I11</f>
        <v>101463</v>
      </c>
      <c r="F11" s="145">
        <f>E11/$E$21*100</f>
        <v>4.2754440603803285</v>
      </c>
      <c r="G11" s="66">
        <f>G31+G51</f>
        <v>51877</v>
      </c>
      <c r="H11" s="145">
        <f>G11/$G$21*100</f>
        <v>4.4481390561134155</v>
      </c>
      <c r="I11" s="66">
        <f>I31+I51</f>
        <v>49586</v>
      </c>
      <c r="J11" s="145">
        <f>I11/$I$21*100</f>
        <v>4.108562972390285</v>
      </c>
    </row>
    <row r="12" spans="1:10" s="3" customFormat="1" ht="10.5" customHeight="1">
      <c r="A12" s="34">
        <v>6</v>
      </c>
      <c r="B12" s="5" t="s">
        <v>36</v>
      </c>
      <c r="C12" s="175">
        <v>15</v>
      </c>
      <c r="D12"/>
      <c r="E12" s="27">
        <f aca="true" t="shared" si="0" ref="E12:E19">G12+I12</f>
        <v>160625</v>
      </c>
      <c r="F12" s="145">
        <f aca="true" t="shared" si="1" ref="F12:F19">E12/$E$21*100</f>
        <v>6.768410181037327</v>
      </c>
      <c r="G12" s="66">
        <f aca="true" t="shared" si="2" ref="G12:G19">G32+G52</f>
        <v>82131</v>
      </c>
      <c r="H12" s="145">
        <f aca="true" t="shared" si="3" ref="H12:H19">G12/$G$21*100</f>
        <v>7.042236613868398</v>
      </c>
      <c r="I12" s="66">
        <f aca="true" t="shared" si="4" ref="I12:I19">I32+I52</f>
        <v>78494</v>
      </c>
      <c r="J12" s="145">
        <f aca="true" t="shared" si="5" ref="J12:J19">I12/$I$21*100</f>
        <v>6.50380232232491</v>
      </c>
    </row>
    <row r="13" spans="1:10" s="3" customFormat="1" ht="10.5" customHeight="1">
      <c r="A13" s="34">
        <v>15</v>
      </c>
      <c r="B13" s="5" t="s">
        <v>36</v>
      </c>
      <c r="C13" s="175">
        <v>18</v>
      </c>
      <c r="D13"/>
      <c r="E13" s="27">
        <f t="shared" si="0"/>
        <v>98171</v>
      </c>
      <c r="F13" s="145">
        <f t="shared" si="1"/>
        <v>4.1367258887633644</v>
      </c>
      <c r="G13" s="66">
        <f t="shared" si="2"/>
        <v>50442</v>
      </c>
      <c r="H13" s="145">
        <f t="shared" si="3"/>
        <v>4.32509648338325</v>
      </c>
      <c r="I13" s="66">
        <f t="shared" si="4"/>
        <v>47729</v>
      </c>
      <c r="J13" s="145">
        <f t="shared" si="5"/>
        <v>3.954696932787801</v>
      </c>
    </row>
    <row r="14" spans="1:10" s="3" customFormat="1" ht="10.5" customHeight="1">
      <c r="A14" s="34">
        <v>18</v>
      </c>
      <c r="B14" s="5" t="s">
        <v>36</v>
      </c>
      <c r="C14" s="175">
        <v>25</v>
      </c>
      <c r="D14"/>
      <c r="E14" s="27">
        <f t="shared" si="0"/>
        <v>228475</v>
      </c>
      <c r="F14" s="145">
        <f t="shared" si="1"/>
        <v>9.627470917431927</v>
      </c>
      <c r="G14" s="66">
        <f t="shared" si="2"/>
        <v>121880</v>
      </c>
      <c r="H14" s="145">
        <f t="shared" si="3"/>
        <v>10.450473006517399</v>
      </c>
      <c r="I14" s="66">
        <f t="shared" si="4"/>
        <v>106595</v>
      </c>
      <c r="J14" s="145">
        <f t="shared" si="5"/>
        <v>8.832175816600298</v>
      </c>
    </row>
    <row r="15" spans="1:10" s="3" customFormat="1" ht="10.5" customHeight="1">
      <c r="A15" s="34">
        <v>25</v>
      </c>
      <c r="B15" s="5" t="s">
        <v>36</v>
      </c>
      <c r="C15" s="175">
        <v>40</v>
      </c>
      <c r="D15"/>
      <c r="E15" s="27">
        <f t="shared" si="0"/>
        <v>460609</v>
      </c>
      <c r="F15" s="145">
        <f t="shared" si="1"/>
        <v>19.4091246386143</v>
      </c>
      <c r="G15" s="66">
        <f t="shared" si="2"/>
        <v>245973</v>
      </c>
      <c r="H15" s="145">
        <f t="shared" si="3"/>
        <v>21.09069738129393</v>
      </c>
      <c r="I15" s="66">
        <f t="shared" si="4"/>
        <v>214636</v>
      </c>
      <c r="J15" s="145">
        <f t="shared" si="5"/>
        <v>17.784163315088154</v>
      </c>
    </row>
    <row r="16" spans="1:10" s="3" customFormat="1" ht="10.5" customHeight="1">
      <c r="A16" s="34">
        <v>40</v>
      </c>
      <c r="B16" s="5" t="s">
        <v>36</v>
      </c>
      <c r="C16" s="175">
        <v>60</v>
      </c>
      <c r="D16"/>
      <c r="E16" s="27">
        <f t="shared" si="0"/>
        <v>701079</v>
      </c>
      <c r="F16" s="145">
        <f t="shared" si="1"/>
        <v>29.54204041283404</v>
      </c>
      <c r="G16" s="66">
        <f t="shared" si="2"/>
        <v>355710</v>
      </c>
      <c r="H16" s="145">
        <f t="shared" si="3"/>
        <v>30.499981565050078</v>
      </c>
      <c r="I16" s="66">
        <f t="shared" si="4"/>
        <v>345369</v>
      </c>
      <c r="J16" s="145">
        <f t="shared" si="5"/>
        <v>28.616349074566617</v>
      </c>
    </row>
    <row r="17" spans="1:10" s="3" customFormat="1" ht="10.5" customHeight="1">
      <c r="A17" s="34">
        <v>60</v>
      </c>
      <c r="B17" s="5" t="s">
        <v>36</v>
      </c>
      <c r="C17" s="175">
        <v>65</v>
      </c>
      <c r="D17"/>
      <c r="E17" s="27">
        <f t="shared" si="0"/>
        <v>174986</v>
      </c>
      <c r="F17" s="145">
        <f t="shared" si="1"/>
        <v>7.3735534564295575</v>
      </c>
      <c r="G17" s="66">
        <f t="shared" si="2"/>
        <v>84493</v>
      </c>
      <c r="H17" s="145">
        <f t="shared" si="3"/>
        <v>7.244763831142718</v>
      </c>
      <c r="I17" s="66">
        <f t="shared" si="4"/>
        <v>90493</v>
      </c>
      <c r="J17" s="145">
        <f t="shared" si="5"/>
        <v>7.49800728150111</v>
      </c>
    </row>
    <row r="18" spans="1:10" s="3" customFormat="1" ht="10.5" customHeight="1">
      <c r="A18" s="34">
        <v>65</v>
      </c>
      <c r="B18" s="5" t="s">
        <v>36</v>
      </c>
      <c r="C18" s="175">
        <v>80</v>
      </c>
      <c r="D18"/>
      <c r="E18" s="27">
        <f t="shared" si="0"/>
        <v>353537</v>
      </c>
      <c r="F18" s="145">
        <f t="shared" si="1"/>
        <v>14.897328748161204</v>
      </c>
      <c r="G18" s="66">
        <f t="shared" si="2"/>
        <v>149806</v>
      </c>
      <c r="H18" s="145">
        <f t="shared" si="3"/>
        <v>12.844958641404212</v>
      </c>
      <c r="I18" s="66">
        <f t="shared" si="4"/>
        <v>203731</v>
      </c>
      <c r="J18" s="145">
        <f t="shared" si="5"/>
        <v>16.88060426184901</v>
      </c>
    </row>
    <row r="19" spans="1:10" s="3" customFormat="1" ht="10.5" customHeight="1">
      <c r="A19" s="176" t="s">
        <v>566</v>
      </c>
      <c r="D19" s="9"/>
      <c r="E19" s="27">
        <f t="shared" si="0"/>
        <v>94212</v>
      </c>
      <c r="F19" s="145">
        <f t="shared" si="1"/>
        <v>3.969901696347945</v>
      </c>
      <c r="G19" s="66">
        <f t="shared" si="2"/>
        <v>23951</v>
      </c>
      <c r="H19" s="145">
        <f t="shared" si="3"/>
        <v>2.0536534212266018</v>
      </c>
      <c r="I19" s="66">
        <f t="shared" si="4"/>
        <v>70261</v>
      </c>
      <c r="J19" s="145">
        <f t="shared" si="5"/>
        <v>5.821638022891819</v>
      </c>
    </row>
    <row r="20" spans="1:10" s="3" customFormat="1" ht="10.5" customHeight="1">
      <c r="A20" s="34"/>
      <c r="D20" s="9"/>
      <c r="E20" s="66"/>
      <c r="F20" s="145"/>
      <c r="G20" s="66"/>
      <c r="H20" s="145"/>
      <c r="I20" s="66"/>
      <c r="J20" s="145"/>
    </row>
    <row r="21" spans="1:10" s="19" customFormat="1" ht="10.5" customHeight="1">
      <c r="A21" s="177" t="s">
        <v>67</v>
      </c>
      <c r="D21" s="16"/>
      <c r="E21" s="140">
        <f>SUM(E11:E20)</f>
        <v>2373157</v>
      </c>
      <c r="F21" s="140">
        <f>SUM(F11:F20)</f>
        <v>100</v>
      </c>
      <c r="G21" s="140">
        <f>SUM(G11:G19)</f>
        <v>1166263</v>
      </c>
      <c r="H21" s="140">
        <f>SUM(H11:H19)</f>
        <v>99.99999999999999</v>
      </c>
      <c r="I21" s="140">
        <f>SUM(I11:I19)</f>
        <v>1206894</v>
      </c>
      <c r="J21" s="140">
        <f>SUM(J11:J19)</f>
        <v>100</v>
      </c>
    </row>
    <row r="22" spans="1:10" s="3" customFormat="1" ht="10.5" customHeight="1">
      <c r="A22" s="176" t="s">
        <v>567</v>
      </c>
      <c r="D22" s="9"/>
      <c r="E22" s="66"/>
      <c r="F22" s="145"/>
      <c r="G22" s="66"/>
      <c r="H22" s="145"/>
      <c r="I22" s="66"/>
      <c r="J22" s="145"/>
    </row>
    <row r="23" spans="1:10" s="3" customFormat="1" ht="10.5" customHeight="1">
      <c r="A23" s="34">
        <v>0</v>
      </c>
      <c r="B23" s="5" t="s">
        <v>36</v>
      </c>
      <c r="C23" s="34">
        <v>18</v>
      </c>
      <c r="D23" s="21"/>
      <c r="E23" s="66">
        <f>SUM(E11:E13)</f>
        <v>360259</v>
      </c>
      <c r="F23" s="145">
        <f>E23/$E$21*100</f>
        <v>15.18058013018102</v>
      </c>
      <c r="G23" s="66">
        <f>SUM(G11:G13)</f>
        <v>184450</v>
      </c>
      <c r="H23" s="145">
        <f>G23/$G$21*100</f>
        <v>15.815472153365064</v>
      </c>
      <c r="I23" s="66">
        <f>SUM(I11:I13)</f>
        <v>175809</v>
      </c>
      <c r="J23" s="145">
        <f>I23/$I$21*100</f>
        <v>14.567062227502994</v>
      </c>
    </row>
    <row r="24" spans="1:10" s="3" customFormat="1" ht="10.5" customHeight="1">
      <c r="A24" s="34">
        <v>18</v>
      </c>
      <c r="B24" s="5" t="s">
        <v>36</v>
      </c>
      <c r="C24" s="34">
        <v>65</v>
      </c>
      <c r="D24" s="21"/>
      <c r="E24" s="66">
        <f>SUM(E14:E17)</f>
        <v>1565149</v>
      </c>
      <c r="F24" s="145">
        <f>E24/$E$21*100</f>
        <v>65.95218942530983</v>
      </c>
      <c r="G24" s="66">
        <f>SUM(G14:G17)</f>
        <v>808056</v>
      </c>
      <c r="H24" s="145">
        <f>G24/$G$21*100</f>
        <v>69.28591578400413</v>
      </c>
      <c r="I24" s="66">
        <f>SUM(I14:I17)</f>
        <v>757093</v>
      </c>
      <c r="J24" s="145">
        <f>I24/$I$21*100</f>
        <v>62.73069548775617</v>
      </c>
    </row>
    <row r="25" spans="1:10" s="3" customFormat="1" ht="10.5" customHeight="1">
      <c r="A25" s="176" t="s">
        <v>568</v>
      </c>
      <c r="D25" s="9"/>
      <c r="E25" s="66">
        <f>SUM(E14:E19)</f>
        <v>2012898</v>
      </c>
      <c r="F25" s="145">
        <f>E25/$E$21*100</f>
        <v>84.81941986981897</v>
      </c>
      <c r="G25" s="66">
        <f>SUM(G14:G19)</f>
        <v>981813</v>
      </c>
      <c r="H25" s="145">
        <f>G25/$G$21*100</f>
        <v>84.18452784663494</v>
      </c>
      <c r="I25" s="66">
        <f>SUM(I14:I19)</f>
        <v>1031085</v>
      </c>
      <c r="J25" s="145">
        <f>I25/$I$21*100</f>
        <v>85.43293777249701</v>
      </c>
    </row>
    <row r="26" spans="1:8" s="3" customFormat="1" ht="10.5" customHeight="1">
      <c r="A26" s="34"/>
      <c r="H26" s="145"/>
    </row>
    <row r="27" spans="1:8" s="3" customFormat="1" ht="10.5" customHeight="1">
      <c r="A27" s="34"/>
      <c r="H27" s="145"/>
    </row>
    <row r="28" spans="1:10" s="3" customFormat="1" ht="10.5" customHeight="1">
      <c r="A28" s="346" t="s">
        <v>108</v>
      </c>
      <c r="B28" s="346"/>
      <c r="C28" s="346"/>
      <c r="D28" s="346"/>
      <c r="E28" s="346"/>
      <c r="F28" s="346"/>
      <c r="G28" s="346"/>
      <c r="H28" s="346"/>
      <c r="I28" s="346"/>
      <c r="J28" s="346"/>
    </row>
    <row r="29" spans="1:10" s="3" customFormat="1" ht="10.5" customHeight="1">
      <c r="A29" s="68"/>
      <c r="B29" s="1"/>
      <c r="C29" s="1"/>
      <c r="D29" s="1"/>
      <c r="E29" s="1"/>
      <c r="F29" s="1"/>
      <c r="G29" s="1"/>
      <c r="H29" s="145"/>
      <c r="I29" s="1"/>
      <c r="J29" s="1"/>
    </row>
    <row r="30" spans="1:8" s="3" customFormat="1" ht="10.5" customHeight="1">
      <c r="A30" s="34"/>
      <c r="H30" s="145"/>
    </row>
    <row r="31" spans="1:10" s="3" customFormat="1" ht="10.5" customHeight="1">
      <c r="A31" s="34">
        <v>0</v>
      </c>
      <c r="B31" s="5" t="s">
        <v>36</v>
      </c>
      <c r="C31" s="175">
        <v>6</v>
      </c>
      <c r="D31"/>
      <c r="E31" s="27">
        <f>G31+I31</f>
        <v>99511</v>
      </c>
      <c r="F31" s="145">
        <f>E31/$E$41*100</f>
        <v>4.2787547835060415</v>
      </c>
      <c r="G31" s="66">
        <v>50894</v>
      </c>
      <c r="H31" s="145">
        <f>G31/$G$41*100</f>
        <v>4.475633939681744</v>
      </c>
      <c r="I31" s="66">
        <v>48617</v>
      </c>
      <c r="J31" s="145">
        <f>I31/$I$41*100</f>
        <v>4.090394719682979</v>
      </c>
    </row>
    <row r="32" spans="1:10" s="3" customFormat="1" ht="10.5" customHeight="1">
      <c r="A32" s="34">
        <v>6</v>
      </c>
      <c r="B32" s="5" t="s">
        <v>36</v>
      </c>
      <c r="C32" s="175">
        <v>15</v>
      </c>
      <c r="D32"/>
      <c r="E32" s="27">
        <f aca="true" t="shared" si="6" ref="E32:E39">G32+I32</f>
        <v>156555</v>
      </c>
      <c r="F32" s="145">
        <f aca="true" t="shared" si="7" ref="F32:F39">E32/$E$41*100</f>
        <v>6.731521692393688</v>
      </c>
      <c r="G32" s="66">
        <v>80038</v>
      </c>
      <c r="H32" s="145">
        <f aca="true" t="shared" si="8" ref="H32:H39">G32/$G$41*100</f>
        <v>7.038566221249017</v>
      </c>
      <c r="I32" s="66">
        <v>76517</v>
      </c>
      <c r="J32" s="145">
        <f aca="true" t="shared" si="9" ref="J32:J39">I32/$I$41*100</f>
        <v>6.437763185017227</v>
      </c>
    </row>
    <row r="33" spans="1:10" s="3" customFormat="1" ht="10.5" customHeight="1">
      <c r="A33" s="34">
        <v>15</v>
      </c>
      <c r="B33" s="5" t="s">
        <v>36</v>
      </c>
      <c r="C33" s="175">
        <v>18</v>
      </c>
      <c r="D33"/>
      <c r="E33" s="27">
        <f t="shared" si="6"/>
        <v>96668</v>
      </c>
      <c r="F33" s="145">
        <f t="shared" si="7"/>
        <v>4.1565120178870885</v>
      </c>
      <c r="G33" s="66">
        <v>49611</v>
      </c>
      <c r="H33" s="145">
        <f t="shared" si="8"/>
        <v>4.36280652692952</v>
      </c>
      <c r="I33" s="66">
        <v>47057</v>
      </c>
      <c r="J33" s="145">
        <f t="shared" si="9"/>
        <v>3.9591440097933224</v>
      </c>
    </row>
    <row r="34" spans="1:10" s="3" customFormat="1" ht="10.5" customHeight="1">
      <c r="A34" s="34">
        <v>18</v>
      </c>
      <c r="B34" s="5" t="s">
        <v>36</v>
      </c>
      <c r="C34" s="175">
        <v>25</v>
      </c>
      <c r="D34"/>
      <c r="E34" s="27">
        <f t="shared" si="6"/>
        <v>221452</v>
      </c>
      <c r="F34" s="145">
        <f t="shared" si="7"/>
        <v>9.521950380530592</v>
      </c>
      <c r="G34" s="66">
        <v>117787</v>
      </c>
      <c r="H34" s="145">
        <f t="shared" si="8"/>
        <v>10.358224836980657</v>
      </c>
      <c r="I34" s="66">
        <v>103665</v>
      </c>
      <c r="J34" s="145">
        <f t="shared" si="9"/>
        <v>8.721862077379024</v>
      </c>
    </row>
    <row r="35" spans="1:10" s="3" customFormat="1" ht="10.5" customHeight="1">
      <c r="A35" s="34">
        <v>25</v>
      </c>
      <c r="B35" s="5" t="s">
        <v>36</v>
      </c>
      <c r="C35" s="175">
        <v>40</v>
      </c>
      <c r="D35"/>
      <c r="E35" s="27">
        <f t="shared" si="6"/>
        <v>441189</v>
      </c>
      <c r="F35" s="145">
        <f t="shared" si="7"/>
        <v>18.970159521864385</v>
      </c>
      <c r="G35" s="66">
        <v>233283</v>
      </c>
      <c r="H35" s="145">
        <f t="shared" si="8"/>
        <v>20.514978432639925</v>
      </c>
      <c r="I35" s="66">
        <v>207906</v>
      </c>
      <c r="J35" s="145">
        <f t="shared" si="9"/>
        <v>17.49218595533269</v>
      </c>
    </row>
    <row r="36" spans="1:10" s="3" customFormat="1" ht="10.5" customHeight="1">
      <c r="A36" s="34">
        <v>40</v>
      </c>
      <c r="B36" s="5" t="s">
        <v>36</v>
      </c>
      <c r="C36" s="175">
        <v>60</v>
      </c>
      <c r="D36"/>
      <c r="E36" s="27">
        <f t="shared" si="6"/>
        <v>690035</v>
      </c>
      <c r="F36" s="145">
        <f t="shared" si="7"/>
        <v>29.66999183041665</v>
      </c>
      <c r="G36" s="66">
        <v>348506</v>
      </c>
      <c r="H36" s="145">
        <f t="shared" si="8"/>
        <v>30.647724324728376</v>
      </c>
      <c r="I36" s="66">
        <v>341529</v>
      </c>
      <c r="J36" s="145">
        <f t="shared" si="9"/>
        <v>28.734566473015775</v>
      </c>
    </row>
    <row r="37" spans="1:12" s="3" customFormat="1" ht="10.5" customHeight="1">
      <c r="A37" s="34">
        <v>60</v>
      </c>
      <c r="B37" s="5" t="s">
        <v>36</v>
      </c>
      <c r="C37" s="175">
        <v>65</v>
      </c>
      <c r="D37"/>
      <c r="E37" s="27">
        <f t="shared" si="6"/>
        <v>174229</v>
      </c>
      <c r="F37" s="145">
        <f t="shared" si="7"/>
        <v>7.4914649352883</v>
      </c>
      <c r="G37" s="66">
        <v>84058</v>
      </c>
      <c r="H37" s="145">
        <f t="shared" si="8"/>
        <v>7.392086251852242</v>
      </c>
      <c r="I37" s="66">
        <v>90171</v>
      </c>
      <c r="J37" s="145">
        <f t="shared" si="9"/>
        <v>7.586543436833493</v>
      </c>
      <c r="L37" s="66"/>
    </row>
    <row r="38" spans="1:10" s="3" customFormat="1" ht="10.5" customHeight="1">
      <c r="A38" s="34">
        <v>65</v>
      </c>
      <c r="B38" s="5" t="s">
        <v>36</v>
      </c>
      <c r="C38" s="175">
        <v>80</v>
      </c>
      <c r="D38"/>
      <c r="E38" s="27">
        <f t="shared" si="6"/>
        <v>352248</v>
      </c>
      <c r="F38" s="145">
        <f t="shared" si="7"/>
        <v>15.145891559530464</v>
      </c>
      <c r="G38" s="66">
        <v>149159</v>
      </c>
      <c r="H38" s="145">
        <f t="shared" si="8"/>
        <v>13.117088120583748</v>
      </c>
      <c r="I38" s="66">
        <v>203089</v>
      </c>
      <c r="J38" s="145">
        <f t="shared" si="9"/>
        <v>17.086907321013154</v>
      </c>
    </row>
    <row r="39" spans="1:10" s="3" customFormat="1" ht="10.5" customHeight="1">
      <c r="A39" s="176" t="s">
        <v>566</v>
      </c>
      <c r="D39" s="2"/>
      <c r="E39" s="27">
        <f t="shared" si="6"/>
        <v>93813</v>
      </c>
      <c r="F39" s="145">
        <f t="shared" si="7"/>
        <v>4.033753278582792</v>
      </c>
      <c r="G39" s="66">
        <v>23799</v>
      </c>
      <c r="H39" s="145">
        <f t="shared" si="8"/>
        <v>2.092891345354773</v>
      </c>
      <c r="I39" s="66">
        <v>70014</v>
      </c>
      <c r="J39" s="145">
        <f t="shared" si="9"/>
        <v>5.89063282193233</v>
      </c>
    </row>
    <row r="40" spans="1:10" s="3" customFormat="1" ht="10.5" customHeight="1">
      <c r="A40" s="34"/>
      <c r="D40" s="9"/>
      <c r="E40" s="66"/>
      <c r="F40" s="145"/>
      <c r="G40" s="66"/>
      <c r="H40" s="145"/>
      <c r="I40" s="66"/>
      <c r="J40" s="145"/>
    </row>
    <row r="41" spans="1:10" s="19" customFormat="1" ht="10.5" customHeight="1">
      <c r="A41" s="177" t="s">
        <v>76</v>
      </c>
      <c r="D41" s="16"/>
      <c r="E41" s="140">
        <f>SUM(E31:E40)</f>
        <v>2325700</v>
      </c>
      <c r="F41" s="140">
        <f>SUM(F31:F40)</f>
        <v>100.00000000000001</v>
      </c>
      <c r="G41" s="140">
        <f>SUM(G31:G39)</f>
        <v>1137135</v>
      </c>
      <c r="H41" s="140">
        <f>SUM(H31:H39)</f>
        <v>100</v>
      </c>
      <c r="I41" s="140">
        <f>SUM(I31:I39)</f>
        <v>1188565</v>
      </c>
      <c r="J41" s="140">
        <f>SUM(J31:J39)</f>
        <v>100</v>
      </c>
    </row>
    <row r="42" spans="1:10" s="3" customFormat="1" ht="10.5" customHeight="1">
      <c r="A42" s="176" t="s">
        <v>567</v>
      </c>
      <c r="D42" s="9"/>
      <c r="E42" s="66"/>
      <c r="F42" s="145"/>
      <c r="G42" s="66"/>
      <c r="H42" s="145"/>
      <c r="I42" s="66"/>
      <c r="J42" s="145"/>
    </row>
    <row r="43" spans="1:10" s="3" customFormat="1" ht="10.5" customHeight="1">
      <c r="A43" s="34">
        <v>0</v>
      </c>
      <c r="B43" s="5" t="s">
        <v>36</v>
      </c>
      <c r="C43" s="34">
        <v>18</v>
      </c>
      <c r="D43" s="21"/>
      <c r="E43" s="66">
        <f>SUM(E31:E33)</f>
        <v>352734</v>
      </c>
      <c r="F43" s="145">
        <f>E43/$E$41*100</f>
        <v>15.166788493786818</v>
      </c>
      <c r="G43" s="66">
        <f>SUM(G31:G33)</f>
        <v>180543</v>
      </c>
      <c r="H43" s="145">
        <f>SUM(G43/$G$41*100)</f>
        <v>15.877006687860282</v>
      </c>
      <c r="I43" s="66">
        <f>SUM(I31:I33)</f>
        <v>172191</v>
      </c>
      <c r="J43" s="145">
        <f>I43/$I$41*100</f>
        <v>14.487301914493528</v>
      </c>
    </row>
    <row r="44" spans="1:10" s="3" customFormat="1" ht="10.5" customHeight="1">
      <c r="A44" s="34">
        <v>18</v>
      </c>
      <c r="B44" s="5" t="s">
        <v>36</v>
      </c>
      <c r="C44" s="34">
        <v>65</v>
      </c>
      <c r="D44" s="21"/>
      <c r="E44" s="66">
        <f>SUM(E34:E37)</f>
        <v>1526905</v>
      </c>
      <c r="F44" s="145">
        <f>E44/$E$41*100</f>
        <v>65.65356666809993</v>
      </c>
      <c r="G44" s="66">
        <f>SUM(G34:G37)</f>
        <v>783634</v>
      </c>
      <c r="H44" s="145">
        <f>SUM(G44/$G$41*100)</f>
        <v>68.9130138462012</v>
      </c>
      <c r="I44" s="66">
        <f>SUM(I34:I37)</f>
        <v>743271</v>
      </c>
      <c r="J44" s="145">
        <f>I44/$I$41*100</f>
        <v>62.53515794256099</v>
      </c>
    </row>
    <row r="45" spans="1:10" s="3" customFormat="1" ht="10.5" customHeight="1">
      <c r="A45" s="176" t="s">
        <v>568</v>
      </c>
      <c r="D45" s="9"/>
      <c r="E45" s="66">
        <f>SUM(E34:E39)</f>
        <v>1972966</v>
      </c>
      <c r="F45" s="145">
        <f>E45/$E$41*100</f>
        <v>84.83321150621317</v>
      </c>
      <c r="G45" s="66">
        <f>SUM(G34:G39)</f>
        <v>956592</v>
      </c>
      <c r="H45" s="145">
        <f>SUM(G45/$G$41*100)</f>
        <v>84.12299331213971</v>
      </c>
      <c r="I45" s="66">
        <f>SUM(I34:I39)</f>
        <v>1016374</v>
      </c>
      <c r="J45" s="145">
        <f>I45/$I$41*100</f>
        <v>85.51269808550647</v>
      </c>
    </row>
    <row r="46" s="3" customFormat="1" ht="10.5" customHeight="1">
      <c r="A46" s="34"/>
    </row>
    <row r="47" s="3" customFormat="1" ht="10.5" customHeight="1">
      <c r="A47" s="34"/>
    </row>
    <row r="48" spans="1:10" s="3" customFormat="1" ht="10.5" customHeight="1">
      <c r="A48" s="1" t="s">
        <v>109</v>
      </c>
      <c r="B48" s="10"/>
      <c r="C48" s="10"/>
      <c r="D48" s="10"/>
      <c r="E48" s="10"/>
      <c r="F48" s="10"/>
      <c r="G48" s="10"/>
      <c r="H48" s="10"/>
      <c r="I48" s="10"/>
      <c r="J48" s="10"/>
    </row>
    <row r="49" spans="1:10" s="3" customFormat="1" ht="10.5" customHeight="1">
      <c r="A49" s="68"/>
      <c r="B49" s="10"/>
      <c r="C49" s="10"/>
      <c r="D49" s="10"/>
      <c r="E49" s="10"/>
      <c r="F49" s="10"/>
      <c r="G49" s="10"/>
      <c r="H49" s="10"/>
      <c r="I49" s="10"/>
      <c r="J49" s="10"/>
    </row>
    <row r="50" s="3" customFormat="1" ht="10.5" customHeight="1">
      <c r="A50" s="34"/>
    </row>
    <row r="51" spans="1:10" s="3" customFormat="1" ht="10.5" customHeight="1">
      <c r="A51" s="34">
        <v>0</v>
      </c>
      <c r="B51" s="5" t="s">
        <v>36</v>
      </c>
      <c r="C51" s="175">
        <v>6</v>
      </c>
      <c r="D51"/>
      <c r="E51" s="27">
        <f>G51+I51</f>
        <v>1952</v>
      </c>
      <c r="F51" s="145">
        <f>E51/$E$61*100</f>
        <v>4.113197210105991</v>
      </c>
      <c r="G51" s="66">
        <v>983</v>
      </c>
      <c r="H51" s="145">
        <f>G51/$G$61*100</f>
        <v>3.374759681406207</v>
      </c>
      <c r="I51" s="66">
        <v>969</v>
      </c>
      <c r="J51" s="145">
        <f>I51/$I$61*100</f>
        <v>5.286704130067107</v>
      </c>
    </row>
    <row r="52" spans="1:10" s="3" customFormat="1" ht="10.5" customHeight="1">
      <c r="A52" s="34">
        <v>6</v>
      </c>
      <c r="B52" s="5" t="s">
        <v>36</v>
      </c>
      <c r="C52" s="175">
        <v>15</v>
      </c>
      <c r="D52"/>
      <c r="E52" s="27">
        <f aca="true" t="shared" si="10" ref="E52:E59">G52+I52</f>
        <v>4070</v>
      </c>
      <c r="F52" s="145">
        <f aca="true" t="shared" si="11" ref="F52:F59">E52/$E$61*100</f>
        <v>8.576184756727143</v>
      </c>
      <c r="G52" s="66">
        <v>2093</v>
      </c>
      <c r="H52" s="145">
        <f aca="true" t="shared" si="12" ref="H52:H59">G52/$G$61*100</f>
        <v>7.18552595440813</v>
      </c>
      <c r="I52" s="66">
        <v>1977</v>
      </c>
      <c r="J52" s="145">
        <f aca="true" t="shared" si="13" ref="J52:J59">I52/$I$61*100</f>
        <v>10.78618582574063</v>
      </c>
    </row>
    <row r="53" spans="1:10" s="3" customFormat="1" ht="10.5" customHeight="1">
      <c r="A53" s="34">
        <v>15</v>
      </c>
      <c r="B53" s="5" t="s">
        <v>36</v>
      </c>
      <c r="C53" s="175">
        <v>18</v>
      </c>
      <c r="D53"/>
      <c r="E53" s="27">
        <f t="shared" si="10"/>
        <v>1503</v>
      </c>
      <c r="F53" s="145">
        <f t="shared" si="11"/>
        <v>3.1670775649535368</v>
      </c>
      <c r="G53" s="66">
        <v>831</v>
      </c>
      <c r="H53" s="145">
        <f t="shared" si="12"/>
        <v>2.8529250205987364</v>
      </c>
      <c r="I53" s="66">
        <v>672</v>
      </c>
      <c r="J53" s="145">
        <f t="shared" si="13"/>
        <v>3.666321130449015</v>
      </c>
    </row>
    <row r="54" spans="1:10" s="3" customFormat="1" ht="10.5" customHeight="1">
      <c r="A54" s="34">
        <v>18</v>
      </c>
      <c r="B54" s="5" t="s">
        <v>36</v>
      </c>
      <c r="C54" s="175">
        <v>25</v>
      </c>
      <c r="D54"/>
      <c r="E54" s="27">
        <f t="shared" si="10"/>
        <v>7023</v>
      </c>
      <c r="F54" s="145">
        <f t="shared" si="11"/>
        <v>14.798659839433592</v>
      </c>
      <c r="G54" s="66">
        <v>4093</v>
      </c>
      <c r="H54" s="145">
        <f t="shared" si="12"/>
        <v>14.05177149134853</v>
      </c>
      <c r="I54" s="66">
        <v>2930</v>
      </c>
      <c r="J54" s="145">
        <f t="shared" si="13"/>
        <v>15.98559659555895</v>
      </c>
    </row>
    <row r="55" spans="1:10" s="3" customFormat="1" ht="10.5" customHeight="1">
      <c r="A55" s="34">
        <v>25</v>
      </c>
      <c r="B55" s="5" t="s">
        <v>36</v>
      </c>
      <c r="C55" s="175">
        <v>40</v>
      </c>
      <c r="D55"/>
      <c r="E55" s="27">
        <f t="shared" si="10"/>
        <v>19420</v>
      </c>
      <c r="F55" s="145">
        <f t="shared" si="11"/>
        <v>40.92125503087005</v>
      </c>
      <c r="G55" s="66">
        <v>12690</v>
      </c>
      <c r="H55" s="145">
        <f t="shared" si="12"/>
        <v>43.566327931886846</v>
      </c>
      <c r="I55" s="66">
        <v>6730</v>
      </c>
      <c r="J55" s="145">
        <f t="shared" si="13"/>
        <v>36.71776965464564</v>
      </c>
    </row>
    <row r="56" spans="1:10" s="3" customFormat="1" ht="10.5" customHeight="1">
      <c r="A56" s="34">
        <v>40</v>
      </c>
      <c r="B56" s="5" t="s">
        <v>36</v>
      </c>
      <c r="C56" s="175">
        <v>60</v>
      </c>
      <c r="D56"/>
      <c r="E56" s="27">
        <f t="shared" si="10"/>
        <v>11044</v>
      </c>
      <c r="F56" s="145">
        <f t="shared" si="11"/>
        <v>23.271593231767707</v>
      </c>
      <c r="G56" s="66">
        <v>7204</v>
      </c>
      <c r="H56" s="145">
        <f t="shared" si="12"/>
        <v>24.732216424059324</v>
      </c>
      <c r="I56" s="66">
        <v>3840</v>
      </c>
      <c r="J56" s="145">
        <f t="shared" si="13"/>
        <v>20.95040645970866</v>
      </c>
    </row>
    <row r="57" spans="1:10" s="3" customFormat="1" ht="10.5" customHeight="1">
      <c r="A57" s="34">
        <v>60</v>
      </c>
      <c r="B57" s="5" t="s">
        <v>36</v>
      </c>
      <c r="C57" s="175">
        <v>65</v>
      </c>
      <c r="D57"/>
      <c r="E57" s="27">
        <f t="shared" si="10"/>
        <v>757</v>
      </c>
      <c r="F57" s="145">
        <f t="shared" si="11"/>
        <v>1.5951282213372104</v>
      </c>
      <c r="G57" s="66">
        <v>435</v>
      </c>
      <c r="H57" s="145">
        <f t="shared" si="12"/>
        <v>1.4934084042845372</v>
      </c>
      <c r="I57" s="66">
        <v>322</v>
      </c>
      <c r="J57" s="145">
        <f t="shared" si="13"/>
        <v>1.7567788750068198</v>
      </c>
    </row>
    <row r="58" spans="1:10" s="3" customFormat="1" ht="10.5" customHeight="1">
      <c r="A58" s="34">
        <v>65</v>
      </c>
      <c r="B58" s="5" t="s">
        <v>36</v>
      </c>
      <c r="C58" s="175">
        <v>80</v>
      </c>
      <c r="D58"/>
      <c r="E58" s="27">
        <f t="shared" si="10"/>
        <v>1289</v>
      </c>
      <c r="F58" s="145">
        <f t="shared" si="11"/>
        <v>2.716143034747245</v>
      </c>
      <c r="G58" s="66">
        <v>647</v>
      </c>
      <c r="H58" s="145">
        <f t="shared" si="12"/>
        <v>2.22123043120022</v>
      </c>
      <c r="I58" s="66">
        <v>642</v>
      </c>
      <c r="J58" s="145">
        <f t="shared" si="13"/>
        <v>3.502646079982542</v>
      </c>
    </row>
    <row r="59" spans="1:10" s="3" customFormat="1" ht="10.5" customHeight="1">
      <c r="A59" s="176" t="s">
        <v>566</v>
      </c>
      <c r="D59" s="9"/>
      <c r="E59" s="27">
        <f t="shared" si="10"/>
        <v>399</v>
      </c>
      <c r="F59" s="179">
        <f t="shared" si="11"/>
        <v>0.8407611100575257</v>
      </c>
      <c r="G59" s="66">
        <v>152</v>
      </c>
      <c r="H59" s="179">
        <f t="shared" si="12"/>
        <v>0.5218346608074704</v>
      </c>
      <c r="I59" s="66">
        <v>247</v>
      </c>
      <c r="J59" s="145">
        <f t="shared" si="13"/>
        <v>1.3475912488406352</v>
      </c>
    </row>
    <row r="60" spans="1:10" s="3" customFormat="1" ht="10.5" customHeight="1">
      <c r="A60" s="34"/>
      <c r="D60" s="9"/>
      <c r="E60" s="27"/>
      <c r="F60" s="145"/>
      <c r="G60" s="66"/>
      <c r="H60" s="145"/>
      <c r="I60" s="66"/>
      <c r="J60" s="145"/>
    </row>
    <row r="61" spans="1:10" s="19" customFormat="1" ht="10.5" customHeight="1">
      <c r="A61" s="177" t="s">
        <v>76</v>
      </c>
      <c r="D61" s="16"/>
      <c r="E61" s="180">
        <f>SUM(E51:E60)</f>
        <v>47457</v>
      </c>
      <c r="F61" s="140">
        <f>SUM(F51:F60)</f>
        <v>100</v>
      </c>
      <c r="G61" s="140">
        <f>SUM(G51:G59)</f>
        <v>29128</v>
      </c>
      <c r="H61" s="140">
        <f>SUM(H51:H59)</f>
        <v>100</v>
      </c>
      <c r="I61" s="140">
        <f>SUM(I51:I59)</f>
        <v>18329</v>
      </c>
      <c r="J61" s="140">
        <f>SUM(J50:J59)</f>
        <v>99.99999999999999</v>
      </c>
    </row>
    <row r="62" spans="1:10" s="3" customFormat="1" ht="10.5" customHeight="1">
      <c r="A62" s="176" t="s">
        <v>567</v>
      </c>
      <c r="D62" s="9"/>
      <c r="E62" s="27"/>
      <c r="F62" s="145"/>
      <c r="G62" s="66"/>
      <c r="H62" s="145"/>
      <c r="I62" s="66"/>
      <c r="J62" s="145"/>
    </row>
    <row r="63" spans="1:10" s="3" customFormat="1" ht="10.5" customHeight="1">
      <c r="A63" s="34">
        <v>0</v>
      </c>
      <c r="B63" s="5" t="s">
        <v>36</v>
      </c>
      <c r="C63" s="3">
        <v>18</v>
      </c>
      <c r="D63" s="9"/>
      <c r="E63" s="27">
        <f>SUM(E51:E53)</f>
        <v>7525</v>
      </c>
      <c r="F63" s="145">
        <f>E63/$E$61*100</f>
        <v>15.85645953178667</v>
      </c>
      <c r="G63" s="66">
        <f>SUM(G51:G53)</f>
        <v>3907</v>
      </c>
      <c r="H63" s="145">
        <f>G63/$G$61*100</f>
        <v>13.413210656413074</v>
      </c>
      <c r="I63" s="66">
        <f>SUM(I51:I53)</f>
        <v>3618</v>
      </c>
      <c r="J63" s="145">
        <f>I63/$I$61*100</f>
        <v>19.739211086256752</v>
      </c>
    </row>
    <row r="64" spans="1:10" s="3" customFormat="1" ht="10.5" customHeight="1">
      <c r="A64" s="34">
        <v>18</v>
      </c>
      <c r="B64" s="5" t="s">
        <v>36</v>
      </c>
      <c r="C64" s="34">
        <v>65</v>
      </c>
      <c r="D64" s="21"/>
      <c r="E64" s="27">
        <f>SUM(E54:E57)</f>
        <v>38244</v>
      </c>
      <c r="F64" s="145">
        <f>E64/$E$61*100</f>
        <v>80.58663632340856</v>
      </c>
      <c r="G64" s="66">
        <f>SUM(G54:G57)</f>
        <v>24422</v>
      </c>
      <c r="H64" s="145">
        <f>G64/$G$61*100</f>
        <v>83.84372425157923</v>
      </c>
      <c r="I64" s="66">
        <f>SUM(I54:I57)</f>
        <v>13822</v>
      </c>
      <c r="J64" s="145">
        <f>I64/$I$61*100</f>
        <v>75.41055158492007</v>
      </c>
    </row>
    <row r="65" spans="1:10" ht="10.5" customHeight="1">
      <c r="A65" s="176" t="s">
        <v>568</v>
      </c>
      <c r="B65" s="3"/>
      <c r="C65" s="3"/>
      <c r="D65" s="9"/>
      <c r="E65" s="27">
        <f>SUM(E54:E59)</f>
        <v>39932</v>
      </c>
      <c r="F65" s="145">
        <f>E65/$E$61*100</f>
        <v>84.14354046821333</v>
      </c>
      <c r="G65" s="66">
        <f>SUM(G54:G59)</f>
        <v>25221</v>
      </c>
      <c r="H65" s="145">
        <f>G65/$G$61*100</f>
        <v>86.58678934358693</v>
      </c>
      <c r="I65" s="66">
        <f>SUM(I54:I59)</f>
        <v>14711</v>
      </c>
      <c r="J65" s="145">
        <f>I65/$I$61*100</f>
        <v>80.26078891374326</v>
      </c>
    </row>
    <row r="66" spans="1:10" ht="12.75">
      <c r="A66" s="34"/>
      <c r="B66" s="3"/>
      <c r="C66" s="3"/>
      <c r="E66" s="66"/>
      <c r="F66" s="66"/>
      <c r="G66" s="66"/>
      <c r="H66" s="66"/>
      <c r="I66" s="66"/>
      <c r="J66" s="66"/>
    </row>
    <row r="67" spans="5:10" ht="12.75">
      <c r="E67" s="66"/>
      <c r="F67" s="66"/>
      <c r="G67" s="66"/>
      <c r="H67" s="66"/>
      <c r="I67" s="66"/>
      <c r="J67" s="66"/>
    </row>
    <row r="68" spans="5:10" ht="12.75">
      <c r="E68" s="66"/>
      <c r="F68" s="66"/>
      <c r="G68" s="66"/>
      <c r="H68" s="66"/>
      <c r="I68" s="66"/>
      <c r="J68" s="66"/>
    </row>
    <row r="69" spans="5:10" ht="12.75">
      <c r="E69" s="66"/>
      <c r="F69" s="66"/>
      <c r="G69" s="66"/>
      <c r="H69" s="66"/>
      <c r="I69" s="66"/>
      <c r="J69" s="66"/>
    </row>
  </sheetData>
  <mergeCells count="1">
    <mergeCell ref="A28:J28"/>
  </mergeCells>
  <printOptions horizontalCentered="1"/>
  <pageMargins left="0.7874015748031497" right="0.7874015748031497" top="0.7874015748031497" bottom="0.1968503937007874" header="0.5118110236220472" footer="0.5118110236220472"/>
  <pageSetup horizontalDpi="600" verticalDpi="600" orientation="portrait" paperSize="9" r:id="rId1"/>
  <headerFooter alignWithMargins="0">
    <oddHeader>&amp;C&amp;8- 21 -
</oddHeader>
  </headerFooter>
</worksheet>
</file>

<file path=xl/worksheets/sheet18.xml><?xml version="1.0" encoding="utf-8"?>
<worksheet xmlns="http://schemas.openxmlformats.org/spreadsheetml/2006/main" xmlns:r="http://schemas.openxmlformats.org/officeDocument/2006/relationships">
  <dimension ref="A1:O67"/>
  <sheetViews>
    <sheetView workbookViewId="0" topLeftCell="A1">
      <selection activeCell="W5" sqref="W5"/>
    </sheetView>
  </sheetViews>
  <sheetFormatPr defaultColWidth="11.421875" defaultRowHeight="12.75" customHeight="1"/>
  <cols>
    <col min="1" max="1" width="3.7109375" style="0" customWidth="1"/>
    <col min="2" max="2" width="1.57421875" style="0" customWidth="1"/>
    <col min="3" max="3" width="2.7109375" style="34" customWidth="1"/>
    <col min="4" max="4" width="2.28125" style="3" customWidth="1"/>
    <col min="5" max="5" width="8.140625" style="3" customWidth="1"/>
    <col min="6" max="6" width="9.140625" style="3" customWidth="1"/>
    <col min="7" max="7" width="9.00390625" style="3" customWidth="1"/>
    <col min="8" max="8" width="9.140625" style="3" customWidth="1"/>
    <col min="9" max="9" width="3.28125" style="3" customWidth="1"/>
    <col min="10" max="10" width="2.140625" style="3" customWidth="1"/>
    <col min="11" max="11" width="5.00390625" style="0" customWidth="1"/>
    <col min="12" max="12" width="8.140625" style="0" customWidth="1"/>
    <col min="13" max="15" width="9.8515625" style="0" customWidth="1"/>
  </cols>
  <sheetData>
    <row r="1" spans="1:15" s="3" customFormat="1" ht="12.75" customHeight="1">
      <c r="A1" s="1" t="s">
        <v>569</v>
      </c>
      <c r="B1" s="10"/>
      <c r="C1" s="10"/>
      <c r="D1" s="10"/>
      <c r="E1" s="10"/>
      <c r="F1" s="10"/>
      <c r="G1" s="10"/>
      <c r="H1" s="10"/>
      <c r="I1" s="10"/>
      <c r="J1" s="10"/>
      <c r="K1" s="10"/>
      <c r="L1" s="10"/>
      <c r="M1" s="10"/>
      <c r="N1" s="10"/>
      <c r="O1" s="10"/>
    </row>
    <row r="2" spans="1:4" s="3" customFormat="1" ht="12.75" customHeight="1">
      <c r="A2" s="10"/>
      <c r="B2" s="10"/>
      <c r="C2" s="10"/>
      <c r="D2" s="10"/>
    </row>
    <row r="3" spans="1:15" s="3" customFormat="1" ht="12.75" customHeight="1">
      <c r="A3" s="15" t="s">
        <v>66</v>
      </c>
      <c r="B3" s="15"/>
      <c r="C3" s="15"/>
      <c r="D3" s="15"/>
      <c r="E3" s="181"/>
      <c r="F3" s="330" t="s">
        <v>5</v>
      </c>
      <c r="G3" s="303"/>
      <c r="H3" s="278"/>
      <c r="I3" s="161" t="s">
        <v>66</v>
      </c>
      <c r="J3" s="15"/>
      <c r="K3" s="15"/>
      <c r="L3" s="181"/>
      <c r="M3" s="330" t="s">
        <v>5</v>
      </c>
      <c r="N3" s="303"/>
      <c r="O3" s="303"/>
    </row>
    <row r="4" spans="1:15" s="3" customFormat="1" ht="12.75" customHeight="1">
      <c r="A4" s="10" t="s">
        <v>68</v>
      </c>
      <c r="B4" s="10"/>
      <c r="C4" s="10"/>
      <c r="D4" s="10"/>
      <c r="E4" s="182" t="s">
        <v>570</v>
      </c>
      <c r="F4" s="332"/>
      <c r="G4" s="304"/>
      <c r="H4" s="347"/>
      <c r="I4" s="183" t="s">
        <v>68</v>
      </c>
      <c r="J4" s="10"/>
      <c r="K4" s="10"/>
      <c r="L4" s="182" t="s">
        <v>570</v>
      </c>
      <c r="M4" s="332"/>
      <c r="N4" s="304"/>
      <c r="O4" s="304"/>
    </row>
    <row r="5" spans="1:15" s="3" customFormat="1" ht="12.75" customHeight="1">
      <c r="A5" s="20" t="s">
        <v>69</v>
      </c>
      <c r="B5" s="20"/>
      <c r="C5" s="20"/>
      <c r="D5" s="20"/>
      <c r="E5" s="184"/>
      <c r="F5" s="62" t="s">
        <v>20</v>
      </c>
      <c r="G5" s="59" t="s">
        <v>21</v>
      </c>
      <c r="H5" s="62" t="s">
        <v>22</v>
      </c>
      <c r="I5" s="185" t="s">
        <v>69</v>
      </c>
      <c r="J5" s="20"/>
      <c r="K5" s="20"/>
      <c r="L5" s="184"/>
      <c r="M5" s="62" t="s">
        <v>20</v>
      </c>
      <c r="N5" s="59" t="s">
        <v>21</v>
      </c>
      <c r="O5" s="62" t="s">
        <v>22</v>
      </c>
    </row>
    <row r="6" spans="3:14" s="3" customFormat="1" ht="12.75" customHeight="1">
      <c r="C6" s="34"/>
      <c r="E6" s="9"/>
      <c r="F6" s="19"/>
      <c r="G6" s="19"/>
      <c r="H6" s="19"/>
      <c r="I6" s="131"/>
      <c r="L6" s="9"/>
      <c r="N6" s="2"/>
    </row>
    <row r="7" spans="1:15" s="3" customFormat="1" ht="12" customHeight="1">
      <c r="A7" s="3">
        <v>0</v>
      </c>
      <c r="B7" s="5" t="s">
        <v>36</v>
      </c>
      <c r="C7" s="34">
        <v>1</v>
      </c>
      <c r="D7" s="176"/>
      <c r="E7" s="39">
        <v>2003</v>
      </c>
      <c r="F7" s="70">
        <f aca="true" t="shared" si="0" ref="F7:F12">SUM(G7:H7)</f>
        <v>16812</v>
      </c>
      <c r="G7" s="70">
        <v>8500</v>
      </c>
      <c r="H7" s="70">
        <v>8312</v>
      </c>
      <c r="I7" s="131">
        <f>SUM(A58+1)</f>
        <v>40</v>
      </c>
      <c r="J7" s="5" t="s">
        <v>36</v>
      </c>
      <c r="K7" s="176">
        <f>SUM(I7+1)</f>
        <v>41</v>
      </c>
      <c r="L7" s="39">
        <f>SUM(E58-1)</f>
        <v>1963</v>
      </c>
      <c r="M7" s="70">
        <f>SUM(N7:O7)</f>
        <v>41231</v>
      </c>
      <c r="N7" s="70">
        <v>21212</v>
      </c>
      <c r="O7" s="70">
        <v>20019</v>
      </c>
    </row>
    <row r="8" spans="1:15" s="3" customFormat="1" ht="12" customHeight="1">
      <c r="A8" s="3">
        <v>1</v>
      </c>
      <c r="B8" s="5" t="s">
        <v>36</v>
      </c>
      <c r="C8" s="34">
        <f>SUM(C7+1)</f>
        <v>2</v>
      </c>
      <c r="D8" s="176"/>
      <c r="E8" s="39">
        <f>SUM(E7-1)</f>
        <v>2002</v>
      </c>
      <c r="F8" s="70">
        <f t="shared" si="0"/>
        <v>17015</v>
      </c>
      <c r="G8" s="70">
        <v>8702</v>
      </c>
      <c r="H8" s="70">
        <v>8313</v>
      </c>
      <c r="I8" s="131">
        <f>I7+1</f>
        <v>41</v>
      </c>
      <c r="J8" s="5" t="s">
        <v>36</v>
      </c>
      <c r="K8" s="176">
        <f>K7+1</f>
        <v>42</v>
      </c>
      <c r="L8" s="39">
        <f>L7-1</f>
        <v>1962</v>
      </c>
      <c r="M8" s="70">
        <f>SUM(N8:O8)</f>
        <v>40986</v>
      </c>
      <c r="N8" s="70">
        <v>21067</v>
      </c>
      <c r="O8" s="70">
        <v>19919</v>
      </c>
    </row>
    <row r="9" spans="1:15" s="3" customFormat="1" ht="12" customHeight="1">
      <c r="A9" s="3">
        <f aca="true" t="shared" si="1" ref="A9:A23">A8+1</f>
        <v>2</v>
      </c>
      <c r="B9" s="5" t="s">
        <v>36</v>
      </c>
      <c r="C9" s="34">
        <f>SUM(C8+1)</f>
        <v>3</v>
      </c>
      <c r="D9" s="176"/>
      <c r="E9" s="39">
        <f>E8-1</f>
        <v>2001</v>
      </c>
      <c r="F9" s="70">
        <f t="shared" si="0"/>
        <v>17271</v>
      </c>
      <c r="G9" s="70">
        <v>8829</v>
      </c>
      <c r="H9" s="70">
        <v>8442</v>
      </c>
      <c r="I9" s="131">
        <f>I8+1</f>
        <v>42</v>
      </c>
      <c r="J9" s="5" t="s">
        <v>36</v>
      </c>
      <c r="K9" s="176">
        <f>K8+1</f>
        <v>43</v>
      </c>
      <c r="L9" s="39">
        <f>L8-1</f>
        <v>1961</v>
      </c>
      <c r="M9" s="70">
        <f>SUM(N9:O9)</f>
        <v>42079</v>
      </c>
      <c r="N9" s="70">
        <v>21571</v>
      </c>
      <c r="O9" s="70">
        <v>20508</v>
      </c>
    </row>
    <row r="10" spans="1:15" s="3" customFormat="1" ht="12" customHeight="1">
      <c r="A10" s="3">
        <f t="shared" si="1"/>
        <v>3</v>
      </c>
      <c r="B10" s="5" t="s">
        <v>36</v>
      </c>
      <c r="C10" s="34">
        <f>SUM(C9+1)</f>
        <v>4</v>
      </c>
      <c r="D10" s="176"/>
      <c r="E10" s="39">
        <f>E9-1</f>
        <v>2000</v>
      </c>
      <c r="F10" s="70">
        <f t="shared" si="0"/>
        <v>17314</v>
      </c>
      <c r="G10" s="70">
        <v>8843</v>
      </c>
      <c r="H10" s="70">
        <v>8471</v>
      </c>
      <c r="I10" s="131">
        <f>I9+1</f>
        <v>43</v>
      </c>
      <c r="J10" s="5" t="s">
        <v>36</v>
      </c>
      <c r="K10" s="176">
        <f>K9+1</f>
        <v>44</v>
      </c>
      <c r="L10" s="39">
        <f>L9-1</f>
        <v>1960</v>
      </c>
      <c r="M10" s="70">
        <f>SUM(N10:O10)</f>
        <v>40469</v>
      </c>
      <c r="N10" s="70">
        <v>20742</v>
      </c>
      <c r="O10" s="70">
        <v>19727</v>
      </c>
    </row>
    <row r="11" spans="1:15" s="3" customFormat="1" ht="12" customHeight="1">
      <c r="A11" s="3">
        <f t="shared" si="1"/>
        <v>4</v>
      </c>
      <c r="B11" s="5" t="s">
        <v>36</v>
      </c>
      <c r="C11" s="34">
        <f>SUM(C10+1)</f>
        <v>5</v>
      </c>
      <c r="D11" s="176"/>
      <c r="E11" s="39">
        <f>E10-1</f>
        <v>1999</v>
      </c>
      <c r="F11" s="70">
        <f t="shared" si="0"/>
        <v>16619</v>
      </c>
      <c r="G11" s="70">
        <v>8617</v>
      </c>
      <c r="H11" s="70">
        <v>8002</v>
      </c>
      <c r="I11" s="131">
        <f>I10+1</f>
        <v>44</v>
      </c>
      <c r="J11" s="5" t="s">
        <v>36</v>
      </c>
      <c r="K11" s="176">
        <f>K10+1</f>
        <v>45</v>
      </c>
      <c r="L11" s="39">
        <f>L10-1</f>
        <v>1959</v>
      </c>
      <c r="M11" s="70">
        <f>SUM(N11:O11)</f>
        <v>40147</v>
      </c>
      <c r="N11" s="70">
        <v>20509</v>
      </c>
      <c r="O11" s="70">
        <v>19638</v>
      </c>
    </row>
    <row r="12" spans="1:15" s="3" customFormat="1" ht="12" customHeight="1">
      <c r="A12" s="3">
        <f t="shared" si="1"/>
        <v>5</v>
      </c>
      <c r="B12" s="5" t="s">
        <v>36</v>
      </c>
      <c r="C12" s="34">
        <f>SUM(C11+1)</f>
        <v>6</v>
      </c>
      <c r="D12" s="176"/>
      <c r="E12" s="39">
        <f>E11-1</f>
        <v>1998</v>
      </c>
      <c r="F12" s="70">
        <f t="shared" si="0"/>
        <v>16432</v>
      </c>
      <c r="G12" s="70">
        <v>8386</v>
      </c>
      <c r="H12" s="70">
        <v>8046</v>
      </c>
      <c r="I12" s="186">
        <v>40</v>
      </c>
      <c r="J12" s="178" t="s">
        <v>36</v>
      </c>
      <c r="K12" s="177">
        <v>45</v>
      </c>
      <c r="L12" s="187"/>
      <c r="M12" s="71">
        <f>SUM(M7:M11)</f>
        <v>204912</v>
      </c>
      <c r="N12" s="71">
        <f>SUM(N7:N11)</f>
        <v>105101</v>
      </c>
      <c r="O12" s="71">
        <f>SUM(O7:O11)</f>
        <v>99811</v>
      </c>
    </row>
    <row r="13" spans="1:15" s="19" customFormat="1" ht="12" customHeight="1">
      <c r="A13" s="19">
        <v>0</v>
      </c>
      <c r="B13" s="178" t="s">
        <v>36</v>
      </c>
      <c r="C13" s="68">
        <v>6</v>
      </c>
      <c r="D13" s="177"/>
      <c r="E13" s="187"/>
      <c r="F13" s="71">
        <f>SUM(F7:F12)</f>
        <v>101463</v>
      </c>
      <c r="G13" s="71">
        <f>SUM(G7:G12)</f>
        <v>51877</v>
      </c>
      <c r="H13" s="71">
        <f>SUM(H7:H12)</f>
        <v>49586</v>
      </c>
      <c r="I13" s="131"/>
      <c r="J13" s="5"/>
      <c r="K13" s="176"/>
      <c r="L13" s="39"/>
      <c r="M13" s="70"/>
      <c r="N13" s="70"/>
      <c r="O13" s="70"/>
    </row>
    <row r="14" spans="2:15" s="3" customFormat="1" ht="12" customHeight="1">
      <c r="B14" s="5"/>
      <c r="C14" s="34"/>
      <c r="D14" s="176"/>
      <c r="E14" s="39"/>
      <c r="F14" s="70"/>
      <c r="G14" s="70"/>
      <c r="H14" s="70"/>
      <c r="I14" s="131">
        <f>I11+1</f>
        <v>45</v>
      </c>
      <c r="J14" s="5" t="s">
        <v>36</v>
      </c>
      <c r="K14" s="176">
        <f>K11+1</f>
        <v>46</v>
      </c>
      <c r="L14" s="39">
        <f>L11-1</f>
        <v>1958</v>
      </c>
      <c r="M14" s="70">
        <f>SUM(N14:O14)</f>
        <v>37442</v>
      </c>
      <c r="N14" s="70">
        <v>19177</v>
      </c>
      <c r="O14" s="70">
        <v>18265</v>
      </c>
    </row>
    <row r="15" spans="1:15" s="3" customFormat="1" ht="12" customHeight="1">
      <c r="A15" s="3">
        <f>A12+1</f>
        <v>6</v>
      </c>
      <c r="B15" s="5" t="s">
        <v>36</v>
      </c>
      <c r="C15" s="34">
        <f>C12+1</f>
        <v>7</v>
      </c>
      <c r="D15" s="176"/>
      <c r="E15" s="39">
        <f>E12-1</f>
        <v>1997</v>
      </c>
      <c r="F15" s="70">
        <f>SUM(G15:H15)</f>
        <v>16374</v>
      </c>
      <c r="G15" s="70">
        <v>8384</v>
      </c>
      <c r="H15" s="70">
        <v>7990</v>
      </c>
      <c r="I15" s="131">
        <f>I14+1</f>
        <v>46</v>
      </c>
      <c r="J15" s="5" t="s">
        <v>36</v>
      </c>
      <c r="K15" s="176">
        <f>K14+1</f>
        <v>47</v>
      </c>
      <c r="L15" s="39">
        <f>L14-1</f>
        <v>1957</v>
      </c>
      <c r="M15" s="70">
        <f>SUM(N15:O15)</f>
        <v>37437</v>
      </c>
      <c r="N15" s="70">
        <v>19119</v>
      </c>
      <c r="O15" s="70">
        <v>18318</v>
      </c>
    </row>
    <row r="16" spans="1:15" ht="12" customHeight="1">
      <c r="A16" s="3">
        <f t="shared" si="1"/>
        <v>7</v>
      </c>
      <c r="B16" s="5" t="s">
        <v>36</v>
      </c>
      <c r="C16" s="34">
        <f>C15+1</f>
        <v>8</v>
      </c>
      <c r="D16" s="176"/>
      <c r="E16" s="39">
        <f>E15-1</f>
        <v>1996</v>
      </c>
      <c r="F16" s="70">
        <f aca="true" t="shared" si="2" ref="F16:F23">SUM(G16:H16)</f>
        <v>15020</v>
      </c>
      <c r="G16" s="70">
        <v>7642</v>
      </c>
      <c r="H16" s="70">
        <v>7378</v>
      </c>
      <c r="I16" s="131">
        <f>I15+1</f>
        <v>47</v>
      </c>
      <c r="J16" s="5" t="s">
        <v>36</v>
      </c>
      <c r="K16" s="176">
        <f>K15+1</f>
        <v>48</v>
      </c>
      <c r="L16" s="39">
        <f>L15-1</f>
        <v>1956</v>
      </c>
      <c r="M16" s="70">
        <f>SUM(N16:O16)</f>
        <v>38197</v>
      </c>
      <c r="N16" s="70">
        <v>19475</v>
      </c>
      <c r="O16" s="70">
        <v>18722</v>
      </c>
    </row>
    <row r="17" spans="1:15" ht="12" customHeight="1">
      <c r="A17" s="3">
        <f t="shared" si="1"/>
        <v>8</v>
      </c>
      <c r="B17" s="5" t="s">
        <v>36</v>
      </c>
      <c r="C17" s="34">
        <f aca="true" t="shared" si="3" ref="C17:C23">C16+1</f>
        <v>9</v>
      </c>
      <c r="D17" s="176"/>
      <c r="E17" s="39">
        <f>E16-1</f>
        <v>1995</v>
      </c>
      <c r="F17" s="70">
        <f t="shared" si="2"/>
        <v>13786</v>
      </c>
      <c r="G17" s="70">
        <v>7200</v>
      </c>
      <c r="H17" s="70">
        <v>6586</v>
      </c>
      <c r="I17" s="131">
        <f>I16+1</f>
        <v>48</v>
      </c>
      <c r="J17" s="5" t="s">
        <v>36</v>
      </c>
      <c r="K17" s="176">
        <f>K16+1</f>
        <v>49</v>
      </c>
      <c r="L17" s="39">
        <f>L16-1</f>
        <v>1955</v>
      </c>
      <c r="M17" s="70">
        <f>SUM(N17:O17)</f>
        <v>38532</v>
      </c>
      <c r="N17" s="70">
        <v>19572</v>
      </c>
      <c r="O17" s="70">
        <v>18960</v>
      </c>
    </row>
    <row r="18" spans="1:15" ht="12" customHeight="1">
      <c r="A18" s="3">
        <f t="shared" si="1"/>
        <v>9</v>
      </c>
      <c r="B18" s="5" t="s">
        <v>36</v>
      </c>
      <c r="C18" s="34">
        <f t="shared" si="3"/>
        <v>10</v>
      </c>
      <c r="D18" s="176"/>
      <c r="E18" s="39">
        <f aca="true" t="shared" si="4" ref="E18:E23">E17-1</f>
        <v>1994</v>
      </c>
      <c r="F18" s="70">
        <f t="shared" si="2"/>
        <v>12810</v>
      </c>
      <c r="G18" s="70">
        <v>6511</v>
      </c>
      <c r="H18" s="70">
        <v>6299</v>
      </c>
      <c r="I18" s="131">
        <f>I17+1</f>
        <v>49</v>
      </c>
      <c r="J18" s="5" t="s">
        <v>36</v>
      </c>
      <c r="K18" s="176">
        <f>K17+1</f>
        <v>50</v>
      </c>
      <c r="L18" s="39">
        <f>L17-1</f>
        <v>1954</v>
      </c>
      <c r="M18" s="70">
        <f>SUM(N18:O18)</f>
        <v>38023</v>
      </c>
      <c r="N18" s="70">
        <v>19280</v>
      </c>
      <c r="O18" s="70">
        <v>18743</v>
      </c>
    </row>
    <row r="19" spans="1:15" ht="12" customHeight="1">
      <c r="A19" s="3">
        <f t="shared" si="1"/>
        <v>10</v>
      </c>
      <c r="B19" s="5" t="s">
        <v>36</v>
      </c>
      <c r="C19" s="34">
        <f t="shared" si="3"/>
        <v>11</v>
      </c>
      <c r="D19" s="176"/>
      <c r="E19" s="39">
        <f t="shared" si="4"/>
        <v>1993</v>
      </c>
      <c r="F19" s="70">
        <f t="shared" si="2"/>
        <v>13481</v>
      </c>
      <c r="G19" s="70">
        <v>6914</v>
      </c>
      <c r="H19" s="70">
        <v>6567</v>
      </c>
      <c r="I19" s="186">
        <v>45</v>
      </c>
      <c r="J19" s="178" t="s">
        <v>36</v>
      </c>
      <c r="K19" s="177">
        <v>50</v>
      </c>
      <c r="L19" s="187"/>
      <c r="M19" s="71">
        <f>SUM(M14:M18)</f>
        <v>189631</v>
      </c>
      <c r="N19" s="71">
        <f>SUM(N14:N18)</f>
        <v>96623</v>
      </c>
      <c r="O19" s="71">
        <f>SUM(O14:O18)</f>
        <v>93008</v>
      </c>
    </row>
    <row r="20" spans="1:15" ht="12" customHeight="1">
      <c r="A20" s="3">
        <f t="shared" si="1"/>
        <v>11</v>
      </c>
      <c r="B20" s="5" t="s">
        <v>36</v>
      </c>
      <c r="C20" s="34">
        <f t="shared" si="3"/>
        <v>12</v>
      </c>
      <c r="D20" s="176"/>
      <c r="E20" s="39">
        <f t="shared" si="4"/>
        <v>1992</v>
      </c>
      <c r="F20" s="70">
        <f t="shared" si="2"/>
        <v>14811</v>
      </c>
      <c r="G20" s="70">
        <v>7499</v>
      </c>
      <c r="H20" s="70">
        <v>7312</v>
      </c>
      <c r="I20" s="131"/>
      <c r="J20" s="5"/>
      <c r="K20" s="176"/>
      <c r="L20" s="39"/>
      <c r="M20" s="70"/>
      <c r="N20" s="70"/>
      <c r="O20" s="70"/>
    </row>
    <row r="21" spans="1:15" ht="12" customHeight="1">
      <c r="A21" s="3">
        <f t="shared" si="1"/>
        <v>12</v>
      </c>
      <c r="B21" s="5" t="s">
        <v>36</v>
      </c>
      <c r="C21" s="34">
        <f t="shared" si="3"/>
        <v>13</v>
      </c>
      <c r="D21" s="176"/>
      <c r="E21" s="39">
        <f t="shared" si="4"/>
        <v>1991</v>
      </c>
      <c r="F21" s="70">
        <f t="shared" si="2"/>
        <v>17479</v>
      </c>
      <c r="G21" s="70">
        <v>8911</v>
      </c>
      <c r="H21" s="70">
        <v>8568</v>
      </c>
      <c r="I21" s="131">
        <f>I18+1</f>
        <v>50</v>
      </c>
      <c r="J21" s="5" t="s">
        <v>36</v>
      </c>
      <c r="K21" s="176">
        <f>K18+1</f>
        <v>51</v>
      </c>
      <c r="L21" s="39">
        <f>L18-1</f>
        <v>1953</v>
      </c>
      <c r="M21" s="70">
        <f>SUM(N21:O21)</f>
        <v>37889</v>
      </c>
      <c r="N21" s="70">
        <v>19279</v>
      </c>
      <c r="O21" s="70">
        <v>18610</v>
      </c>
    </row>
    <row r="22" spans="1:15" ht="12" customHeight="1">
      <c r="A22" s="3">
        <f t="shared" si="1"/>
        <v>13</v>
      </c>
      <c r="B22" s="5" t="s">
        <v>36</v>
      </c>
      <c r="C22" s="34">
        <f t="shared" si="3"/>
        <v>14</v>
      </c>
      <c r="D22" s="176"/>
      <c r="E22" s="39">
        <f t="shared" si="4"/>
        <v>1990</v>
      </c>
      <c r="F22" s="70">
        <f t="shared" si="2"/>
        <v>27586</v>
      </c>
      <c r="G22" s="70">
        <v>14093</v>
      </c>
      <c r="H22" s="70">
        <v>13493</v>
      </c>
      <c r="I22" s="131">
        <f aca="true" t="shared" si="5" ref="I22:I32">I21+1</f>
        <v>51</v>
      </c>
      <c r="J22" s="5" t="s">
        <v>36</v>
      </c>
      <c r="K22" s="176">
        <f>K21+1</f>
        <v>52</v>
      </c>
      <c r="L22" s="39">
        <f>L21-1</f>
        <v>1952</v>
      </c>
      <c r="M22" s="70">
        <f>SUM(N22:O22)</f>
        <v>37428</v>
      </c>
      <c r="N22" s="70">
        <v>19054</v>
      </c>
      <c r="O22" s="70">
        <v>18374</v>
      </c>
    </row>
    <row r="23" spans="1:15" ht="12" customHeight="1">
      <c r="A23" s="3">
        <f t="shared" si="1"/>
        <v>14</v>
      </c>
      <c r="B23" s="5" t="s">
        <v>36</v>
      </c>
      <c r="C23" s="34">
        <f t="shared" si="3"/>
        <v>15</v>
      </c>
      <c r="D23" s="176"/>
      <c r="E23" s="39">
        <f t="shared" si="4"/>
        <v>1989</v>
      </c>
      <c r="F23" s="70">
        <f t="shared" si="2"/>
        <v>29278</v>
      </c>
      <c r="G23" s="70">
        <v>14977</v>
      </c>
      <c r="H23" s="70">
        <v>14301</v>
      </c>
      <c r="I23" s="131">
        <f t="shared" si="5"/>
        <v>52</v>
      </c>
      <c r="J23" s="5" t="s">
        <v>36</v>
      </c>
      <c r="K23" s="176">
        <f>K22+1</f>
        <v>53</v>
      </c>
      <c r="L23" s="39">
        <f>L22-1</f>
        <v>1951</v>
      </c>
      <c r="M23" s="70">
        <f>SUM(N23:O23)</f>
        <v>37422</v>
      </c>
      <c r="N23" s="70">
        <v>19014</v>
      </c>
      <c r="O23" s="70">
        <v>18408</v>
      </c>
    </row>
    <row r="24" spans="1:15" s="19" customFormat="1" ht="12" customHeight="1">
      <c r="A24" s="19">
        <v>6</v>
      </c>
      <c r="B24" s="178" t="s">
        <v>36</v>
      </c>
      <c r="C24" s="68">
        <v>15</v>
      </c>
      <c r="D24" s="177"/>
      <c r="E24" s="187"/>
      <c r="F24" s="140">
        <f>SUM(F15:F23)</f>
        <v>160625</v>
      </c>
      <c r="G24" s="140">
        <f>SUM(G15:G23)</f>
        <v>82131</v>
      </c>
      <c r="H24" s="140">
        <f>SUM(H15:H23)</f>
        <v>78494</v>
      </c>
      <c r="I24" s="131">
        <f t="shared" si="5"/>
        <v>53</v>
      </c>
      <c r="J24" s="5" t="s">
        <v>36</v>
      </c>
      <c r="K24" s="176">
        <f>K23+1</f>
        <v>54</v>
      </c>
      <c r="L24" s="39">
        <f>L23-1</f>
        <v>1950</v>
      </c>
      <c r="M24" s="70">
        <f>SUM(N24:O24)</f>
        <v>35638</v>
      </c>
      <c r="N24" s="70">
        <v>17900</v>
      </c>
      <c r="O24" s="70">
        <v>17738</v>
      </c>
    </row>
    <row r="25" spans="1:15" ht="12" customHeight="1">
      <c r="A25" s="3"/>
      <c r="B25" s="5"/>
      <c r="D25" s="176"/>
      <c r="E25" s="39"/>
      <c r="F25" s="2"/>
      <c r="G25" s="2"/>
      <c r="H25" s="2"/>
      <c r="I25" s="131">
        <f t="shared" si="5"/>
        <v>54</v>
      </c>
      <c r="J25" s="5" t="s">
        <v>36</v>
      </c>
      <c r="K25" s="176">
        <f>K24+1</f>
        <v>55</v>
      </c>
      <c r="L25" s="39">
        <f>L24-1</f>
        <v>1949</v>
      </c>
      <c r="M25" s="70">
        <f>SUM(N25:O25)</f>
        <v>31805</v>
      </c>
      <c r="N25" s="70">
        <v>16197</v>
      </c>
      <c r="O25" s="70">
        <v>15608</v>
      </c>
    </row>
    <row r="26" spans="1:15" ht="12" customHeight="1">
      <c r="A26" s="3">
        <f>A23+1</f>
        <v>15</v>
      </c>
      <c r="B26" s="5" t="s">
        <v>36</v>
      </c>
      <c r="C26" s="34">
        <f>C23+1</f>
        <v>16</v>
      </c>
      <c r="D26" s="176"/>
      <c r="E26" s="39">
        <f>E23-1</f>
        <v>1988</v>
      </c>
      <c r="F26" s="70">
        <f>SUM(G26:H26)</f>
        <v>31989</v>
      </c>
      <c r="G26" s="70">
        <v>16284</v>
      </c>
      <c r="H26" s="70">
        <v>15705</v>
      </c>
      <c r="I26" s="186">
        <v>50</v>
      </c>
      <c r="J26" s="178" t="s">
        <v>36</v>
      </c>
      <c r="K26" s="177">
        <v>55</v>
      </c>
      <c r="L26" s="187"/>
      <c r="M26" s="71">
        <f>SUM(M21:M25)</f>
        <v>180182</v>
      </c>
      <c r="N26" s="71">
        <f>SUM(N21:N25)</f>
        <v>91444</v>
      </c>
      <c r="O26" s="71">
        <f>SUM(O21:O25)</f>
        <v>88738</v>
      </c>
    </row>
    <row r="27" spans="1:15" ht="12" customHeight="1">
      <c r="A27" s="3">
        <f aca="true" t="shared" si="6" ref="A27:A37">A26+1</f>
        <v>16</v>
      </c>
      <c r="B27" s="5" t="s">
        <v>36</v>
      </c>
      <c r="C27" s="34">
        <f>C26+1</f>
        <v>17</v>
      </c>
      <c r="D27" s="176"/>
      <c r="E27" s="39">
        <f>E26-1</f>
        <v>1987</v>
      </c>
      <c r="F27" s="70">
        <f>SUM(G27:H27)</f>
        <v>33286</v>
      </c>
      <c r="G27" s="70">
        <v>17145</v>
      </c>
      <c r="H27" s="70">
        <v>16141</v>
      </c>
      <c r="I27" s="131"/>
      <c r="J27" s="5"/>
      <c r="K27" s="176"/>
      <c r="L27" s="39"/>
      <c r="M27" s="70"/>
      <c r="N27" s="70"/>
      <c r="O27" s="70"/>
    </row>
    <row r="28" spans="1:15" ht="12" customHeight="1">
      <c r="A28" s="3">
        <f t="shared" si="6"/>
        <v>17</v>
      </c>
      <c r="B28" s="5" t="s">
        <v>36</v>
      </c>
      <c r="C28" s="34">
        <f>C27+1</f>
        <v>18</v>
      </c>
      <c r="D28" s="176"/>
      <c r="E28" s="39">
        <f>E27-1</f>
        <v>1986</v>
      </c>
      <c r="F28" s="70">
        <f>SUM(G28:H28)</f>
        <v>32896</v>
      </c>
      <c r="G28" s="70">
        <v>17013</v>
      </c>
      <c r="H28" s="70">
        <v>15883</v>
      </c>
      <c r="I28" s="131">
        <f>I25+1</f>
        <v>55</v>
      </c>
      <c r="J28" s="5" t="s">
        <v>36</v>
      </c>
      <c r="K28" s="176">
        <f>K25+1</f>
        <v>56</v>
      </c>
      <c r="L28" s="39">
        <f>L25-1</f>
        <v>1948</v>
      </c>
      <c r="M28" s="70">
        <f>SUM(N28:O28)</f>
        <v>27559</v>
      </c>
      <c r="N28" s="70">
        <v>13845</v>
      </c>
      <c r="O28" s="70">
        <v>13714</v>
      </c>
    </row>
    <row r="29" spans="1:15" s="19" customFormat="1" ht="12" customHeight="1">
      <c r="A29" s="19">
        <v>15</v>
      </c>
      <c r="B29" s="178" t="s">
        <v>36</v>
      </c>
      <c r="C29" s="68">
        <v>18</v>
      </c>
      <c r="D29" s="177"/>
      <c r="E29" s="187"/>
      <c r="F29" s="71">
        <f>SUM(F26:F28)</f>
        <v>98171</v>
      </c>
      <c r="G29" s="71">
        <f>SUM(G26:G28)</f>
        <v>50442</v>
      </c>
      <c r="H29" s="71">
        <f>SUM(H26:H28)</f>
        <v>47729</v>
      </c>
      <c r="I29" s="131">
        <f t="shared" si="5"/>
        <v>56</v>
      </c>
      <c r="J29" s="5" t="s">
        <v>36</v>
      </c>
      <c r="K29" s="176">
        <f>K28+1</f>
        <v>57</v>
      </c>
      <c r="L29" s="39">
        <f>L28-1</f>
        <v>1947</v>
      </c>
      <c r="M29" s="70">
        <f>SUM(N29:O29)</f>
        <v>26278</v>
      </c>
      <c r="N29" s="70">
        <v>13142</v>
      </c>
      <c r="O29" s="70">
        <v>13136</v>
      </c>
    </row>
    <row r="30" spans="1:15" ht="12" customHeight="1">
      <c r="A30" s="3"/>
      <c r="B30" s="5"/>
      <c r="D30" s="176"/>
      <c r="E30" s="39"/>
      <c r="F30" s="70"/>
      <c r="G30" s="70"/>
      <c r="H30" s="70"/>
      <c r="I30" s="131">
        <f t="shared" si="5"/>
        <v>57</v>
      </c>
      <c r="J30" s="5" t="s">
        <v>36</v>
      </c>
      <c r="K30" s="176">
        <f>K29+1</f>
        <v>58</v>
      </c>
      <c r="L30" s="39">
        <f>L29-1</f>
        <v>1946</v>
      </c>
      <c r="M30" s="70">
        <f>SUM(N30:O30)</f>
        <v>21893</v>
      </c>
      <c r="N30" s="70">
        <v>10717</v>
      </c>
      <c r="O30" s="70">
        <v>11176</v>
      </c>
    </row>
    <row r="31" spans="1:15" ht="12" customHeight="1">
      <c r="A31" s="3">
        <f>A28+1</f>
        <v>18</v>
      </c>
      <c r="B31" s="5" t="s">
        <v>36</v>
      </c>
      <c r="C31" s="34">
        <f>C28+1</f>
        <v>19</v>
      </c>
      <c r="D31" s="176"/>
      <c r="E31" s="39">
        <f>E28-1</f>
        <v>1985</v>
      </c>
      <c r="F31" s="70">
        <f>SUM(G31:H31)</f>
        <v>32856</v>
      </c>
      <c r="G31" s="70">
        <v>17214</v>
      </c>
      <c r="H31" s="70">
        <v>15642</v>
      </c>
      <c r="I31" s="131">
        <f t="shared" si="5"/>
        <v>58</v>
      </c>
      <c r="J31" s="5" t="s">
        <v>36</v>
      </c>
      <c r="K31" s="176">
        <f>K30+1</f>
        <v>59</v>
      </c>
      <c r="L31" s="39">
        <f>L30-1</f>
        <v>1945</v>
      </c>
      <c r="M31" s="70">
        <f>SUM(N31:O31)</f>
        <v>20591</v>
      </c>
      <c r="N31" s="70">
        <v>10098</v>
      </c>
      <c r="O31" s="70">
        <v>10493</v>
      </c>
    </row>
    <row r="32" spans="1:15" ht="12" customHeight="1">
      <c r="A32" s="3">
        <f t="shared" si="6"/>
        <v>19</v>
      </c>
      <c r="B32" s="5" t="s">
        <v>36</v>
      </c>
      <c r="C32" s="34">
        <f aca="true" t="shared" si="7" ref="C32:C37">C31+1</f>
        <v>20</v>
      </c>
      <c r="D32" s="176"/>
      <c r="E32" s="39">
        <f aca="true" t="shared" si="8" ref="E32:E37">E31-1</f>
        <v>1984</v>
      </c>
      <c r="F32" s="70">
        <f aca="true" t="shared" si="9" ref="F32:F37">SUM(G32:H32)</f>
        <v>32529</v>
      </c>
      <c r="G32" s="70">
        <v>17155</v>
      </c>
      <c r="H32" s="70">
        <v>15374</v>
      </c>
      <c r="I32" s="131">
        <f t="shared" si="5"/>
        <v>59</v>
      </c>
      <c r="J32" s="5" t="s">
        <v>36</v>
      </c>
      <c r="K32" s="176">
        <f>K31+1</f>
        <v>60</v>
      </c>
      <c r="L32" s="39">
        <f>L31-1</f>
        <v>1944</v>
      </c>
      <c r="M32" s="70">
        <f>SUM(N32:O32)</f>
        <v>30033</v>
      </c>
      <c r="N32" s="70">
        <v>14740</v>
      </c>
      <c r="O32" s="70">
        <v>15293</v>
      </c>
    </row>
    <row r="33" spans="1:15" ht="12" customHeight="1">
      <c r="A33" s="3">
        <f t="shared" si="6"/>
        <v>20</v>
      </c>
      <c r="B33" s="5" t="s">
        <v>36</v>
      </c>
      <c r="C33" s="34">
        <f t="shared" si="7"/>
        <v>21</v>
      </c>
      <c r="D33" s="176"/>
      <c r="E33" s="39">
        <f t="shared" si="8"/>
        <v>1983</v>
      </c>
      <c r="F33" s="70">
        <f t="shared" si="9"/>
        <v>32708</v>
      </c>
      <c r="G33" s="70">
        <v>17276</v>
      </c>
      <c r="H33" s="70">
        <v>15432</v>
      </c>
      <c r="I33" s="186">
        <v>55</v>
      </c>
      <c r="J33" s="178" t="s">
        <v>36</v>
      </c>
      <c r="K33" s="177">
        <v>60</v>
      </c>
      <c r="L33" s="187"/>
      <c r="M33" s="71">
        <f>SUM(M28:M32)</f>
        <v>126354</v>
      </c>
      <c r="N33" s="71">
        <f>SUM(N28:N32)</f>
        <v>62542</v>
      </c>
      <c r="O33" s="71">
        <f>SUM(O28:O32)</f>
        <v>63812</v>
      </c>
    </row>
    <row r="34" spans="1:15" ht="12" customHeight="1">
      <c r="A34" s="3">
        <f t="shared" si="6"/>
        <v>21</v>
      </c>
      <c r="B34" s="5" t="s">
        <v>36</v>
      </c>
      <c r="C34" s="34">
        <f t="shared" si="7"/>
        <v>22</v>
      </c>
      <c r="D34" s="176"/>
      <c r="E34" s="39">
        <f t="shared" si="8"/>
        <v>1982</v>
      </c>
      <c r="F34" s="70">
        <f t="shared" si="9"/>
        <v>33860</v>
      </c>
      <c r="G34" s="70">
        <v>18144</v>
      </c>
      <c r="H34" s="70">
        <v>15716</v>
      </c>
      <c r="I34" s="131"/>
      <c r="J34" s="5"/>
      <c r="K34" s="176"/>
      <c r="L34" s="39"/>
      <c r="M34" s="70"/>
      <c r="N34" s="70"/>
      <c r="O34" s="70"/>
    </row>
    <row r="35" spans="1:15" ht="12" customHeight="1">
      <c r="A35" s="3">
        <f t="shared" si="6"/>
        <v>22</v>
      </c>
      <c r="B35" s="5" t="s">
        <v>36</v>
      </c>
      <c r="C35" s="34">
        <f t="shared" si="7"/>
        <v>23</v>
      </c>
      <c r="D35" s="176"/>
      <c r="E35" s="39">
        <f t="shared" si="8"/>
        <v>1981</v>
      </c>
      <c r="F35" s="70">
        <f t="shared" si="9"/>
        <v>32606</v>
      </c>
      <c r="G35" s="70">
        <v>17304</v>
      </c>
      <c r="H35" s="70">
        <v>15302</v>
      </c>
      <c r="I35" s="131">
        <f>I32+1</f>
        <v>60</v>
      </c>
      <c r="J35" s="5" t="s">
        <v>36</v>
      </c>
      <c r="K35" s="176">
        <f>K32+1</f>
        <v>61</v>
      </c>
      <c r="L35" s="39">
        <f>L32-1</f>
        <v>1943</v>
      </c>
      <c r="M35" s="70">
        <f>SUM(N35:O35)</f>
        <v>30409</v>
      </c>
      <c r="N35" s="70">
        <v>15025</v>
      </c>
      <c r="O35" s="70">
        <v>15384</v>
      </c>
    </row>
    <row r="36" spans="1:15" ht="12" customHeight="1">
      <c r="A36" s="3">
        <f t="shared" si="6"/>
        <v>23</v>
      </c>
      <c r="B36" s="5" t="s">
        <v>36</v>
      </c>
      <c r="C36" s="34">
        <f t="shared" si="7"/>
        <v>24</v>
      </c>
      <c r="D36" s="176"/>
      <c r="E36" s="39">
        <f t="shared" si="8"/>
        <v>1980</v>
      </c>
      <c r="F36" s="70">
        <f t="shared" si="9"/>
        <v>32871</v>
      </c>
      <c r="G36" s="70">
        <v>17878</v>
      </c>
      <c r="H36" s="70">
        <v>14993</v>
      </c>
      <c r="I36" s="131">
        <f aca="true" t="shared" si="10" ref="I36:I51">I35+1</f>
        <v>61</v>
      </c>
      <c r="J36" s="5" t="s">
        <v>36</v>
      </c>
      <c r="K36" s="176">
        <f>K35+1</f>
        <v>62</v>
      </c>
      <c r="L36" s="39">
        <f>L35-1</f>
        <v>1942</v>
      </c>
      <c r="M36" s="70">
        <f>SUM(N36:O36)</f>
        <v>28657</v>
      </c>
      <c r="N36" s="70">
        <v>13895</v>
      </c>
      <c r="O36" s="70">
        <v>14762</v>
      </c>
    </row>
    <row r="37" spans="1:15" ht="12" customHeight="1">
      <c r="A37" s="3">
        <f t="shared" si="6"/>
        <v>24</v>
      </c>
      <c r="B37" s="5" t="s">
        <v>36</v>
      </c>
      <c r="C37" s="34">
        <f t="shared" si="7"/>
        <v>25</v>
      </c>
      <c r="D37" s="176"/>
      <c r="E37" s="39">
        <f t="shared" si="8"/>
        <v>1979</v>
      </c>
      <c r="F37" s="70">
        <f t="shared" si="9"/>
        <v>31045</v>
      </c>
      <c r="G37" s="70">
        <v>16909</v>
      </c>
      <c r="H37" s="70">
        <v>14136</v>
      </c>
      <c r="I37" s="131">
        <f t="shared" si="10"/>
        <v>62</v>
      </c>
      <c r="J37" s="5" t="s">
        <v>36</v>
      </c>
      <c r="K37" s="176">
        <f>K36+1</f>
        <v>63</v>
      </c>
      <c r="L37" s="39">
        <f>L36-1</f>
        <v>1941</v>
      </c>
      <c r="M37" s="70">
        <f>SUM(N37:O37)</f>
        <v>36918</v>
      </c>
      <c r="N37" s="70">
        <v>17798</v>
      </c>
      <c r="O37" s="70">
        <v>19120</v>
      </c>
    </row>
    <row r="38" spans="1:15" s="19" customFormat="1" ht="12" customHeight="1">
      <c r="A38" s="19">
        <v>18</v>
      </c>
      <c r="B38" s="178" t="s">
        <v>36</v>
      </c>
      <c r="C38" s="68">
        <v>25</v>
      </c>
      <c r="D38" s="177"/>
      <c r="E38" s="187"/>
      <c r="F38" s="71">
        <f>SUM(F31:F37)</f>
        <v>228475</v>
      </c>
      <c r="G38" s="71">
        <f>SUM(G31:G37)</f>
        <v>121880</v>
      </c>
      <c r="H38" s="71">
        <f>SUM(H31:H37)</f>
        <v>106595</v>
      </c>
      <c r="I38" s="131">
        <f t="shared" si="10"/>
        <v>63</v>
      </c>
      <c r="J38" s="5" t="s">
        <v>36</v>
      </c>
      <c r="K38" s="176">
        <f>K37+1</f>
        <v>64</v>
      </c>
      <c r="L38" s="39">
        <f>L37-1</f>
        <v>1940</v>
      </c>
      <c r="M38" s="70">
        <f>SUM(N38:O38)</f>
        <v>39985</v>
      </c>
      <c r="N38" s="70">
        <v>19101</v>
      </c>
      <c r="O38" s="70">
        <v>20884</v>
      </c>
    </row>
    <row r="39" spans="1:15" ht="12" customHeight="1">
      <c r="A39" s="3"/>
      <c r="B39" s="5"/>
      <c r="D39" s="176"/>
      <c r="E39" s="39"/>
      <c r="F39" s="188"/>
      <c r="G39" s="188"/>
      <c r="H39" s="188"/>
      <c r="I39" s="131">
        <f t="shared" si="10"/>
        <v>64</v>
      </c>
      <c r="J39" s="5" t="s">
        <v>36</v>
      </c>
      <c r="K39" s="176">
        <f>K38+1</f>
        <v>65</v>
      </c>
      <c r="L39" s="39">
        <f>L38-1</f>
        <v>1939</v>
      </c>
      <c r="M39" s="70">
        <f>SUM(N39:O39)</f>
        <v>39017</v>
      </c>
      <c r="N39" s="70">
        <v>18674</v>
      </c>
      <c r="O39" s="70">
        <v>20343</v>
      </c>
    </row>
    <row r="40" spans="1:15" ht="12" customHeight="1">
      <c r="A40" s="3">
        <f>A37+1</f>
        <v>25</v>
      </c>
      <c r="B40" s="5" t="s">
        <v>36</v>
      </c>
      <c r="C40" s="34">
        <f>C37+1</f>
        <v>26</v>
      </c>
      <c r="D40" s="176"/>
      <c r="E40" s="39">
        <f>E37-1</f>
        <v>1978</v>
      </c>
      <c r="F40" s="70">
        <f>SUM(G40:H40)</f>
        <v>29192</v>
      </c>
      <c r="G40" s="70">
        <v>15856</v>
      </c>
      <c r="H40" s="70">
        <v>13336</v>
      </c>
      <c r="I40" s="186">
        <v>60</v>
      </c>
      <c r="J40" s="178" t="s">
        <v>36</v>
      </c>
      <c r="K40" s="177">
        <v>65</v>
      </c>
      <c r="L40" s="187"/>
      <c r="M40" s="71">
        <f>SUM(M35:M39)</f>
        <v>174986</v>
      </c>
      <c r="N40" s="71">
        <f>SUM(N35:N39)</f>
        <v>84493</v>
      </c>
      <c r="O40" s="71">
        <f>SUM(O35:O39)</f>
        <v>90493</v>
      </c>
    </row>
    <row r="41" spans="1:15" ht="12" customHeight="1">
      <c r="A41" s="3">
        <f aca="true" t="shared" si="11" ref="A41:A56">A40+1</f>
        <v>26</v>
      </c>
      <c r="B41" s="5" t="s">
        <v>36</v>
      </c>
      <c r="C41" s="34">
        <f>C40+1</f>
        <v>27</v>
      </c>
      <c r="D41" s="176"/>
      <c r="E41" s="39">
        <f>E40-1</f>
        <v>1977</v>
      </c>
      <c r="F41" s="70">
        <f>SUM(G41:H41)</f>
        <v>28255</v>
      </c>
      <c r="G41" s="70">
        <v>15475</v>
      </c>
      <c r="H41" s="70">
        <v>12780</v>
      </c>
      <c r="I41" s="131"/>
      <c r="J41" s="5"/>
      <c r="K41" s="176"/>
      <c r="L41" s="39"/>
      <c r="M41" s="70"/>
      <c r="N41" s="70"/>
      <c r="O41" s="70"/>
    </row>
    <row r="42" spans="1:15" ht="12" customHeight="1">
      <c r="A42" s="3">
        <f t="shared" si="11"/>
        <v>27</v>
      </c>
      <c r="B42" s="5" t="s">
        <v>36</v>
      </c>
      <c r="C42" s="34">
        <f>C41+1</f>
        <v>28</v>
      </c>
      <c r="D42" s="176"/>
      <c r="E42" s="39">
        <f>E41-1</f>
        <v>1976</v>
      </c>
      <c r="F42" s="70">
        <f>SUM(G42:H42)</f>
        <v>24964</v>
      </c>
      <c r="G42" s="70">
        <v>13603</v>
      </c>
      <c r="H42" s="70">
        <v>11361</v>
      </c>
      <c r="I42" s="131">
        <f>I39+1</f>
        <v>65</v>
      </c>
      <c r="J42" s="5" t="s">
        <v>36</v>
      </c>
      <c r="K42" s="176">
        <f>K39+1</f>
        <v>66</v>
      </c>
      <c r="L42" s="39">
        <f>L39-1</f>
        <v>1938</v>
      </c>
      <c r="M42" s="70">
        <f>SUM(N42:O42)</f>
        <v>34453</v>
      </c>
      <c r="N42" s="70">
        <v>16511</v>
      </c>
      <c r="O42" s="70">
        <v>17942</v>
      </c>
    </row>
    <row r="43" spans="1:15" ht="12" customHeight="1">
      <c r="A43" s="3">
        <f t="shared" si="11"/>
        <v>28</v>
      </c>
      <c r="B43" s="5" t="s">
        <v>36</v>
      </c>
      <c r="C43" s="34">
        <f>C42+1</f>
        <v>29</v>
      </c>
      <c r="D43" s="176"/>
      <c r="E43" s="39">
        <f>E42-1</f>
        <v>1975</v>
      </c>
      <c r="F43" s="70">
        <f>SUM(G43:H43)</f>
        <v>23301</v>
      </c>
      <c r="G43" s="70">
        <v>12901</v>
      </c>
      <c r="H43" s="70">
        <v>10400</v>
      </c>
      <c r="I43" s="131">
        <f t="shared" si="10"/>
        <v>66</v>
      </c>
      <c r="J43" s="5" t="s">
        <v>36</v>
      </c>
      <c r="K43" s="176">
        <f>K42+1</f>
        <v>67</v>
      </c>
      <c r="L43" s="39">
        <f>L42-1</f>
        <v>1937</v>
      </c>
      <c r="M43" s="70">
        <f>SUM(N43:O43)</f>
        <v>31732</v>
      </c>
      <c r="N43" s="70">
        <v>14842</v>
      </c>
      <c r="O43" s="70">
        <v>16890</v>
      </c>
    </row>
    <row r="44" spans="1:15" ht="12" customHeight="1">
      <c r="A44" s="3">
        <f t="shared" si="11"/>
        <v>29</v>
      </c>
      <c r="B44" s="5" t="s">
        <v>36</v>
      </c>
      <c r="C44" s="34">
        <f>C43+1</f>
        <v>30</v>
      </c>
      <c r="D44" s="176"/>
      <c r="E44" s="39">
        <f>E43-1</f>
        <v>1974</v>
      </c>
      <c r="F44" s="70">
        <f>SUM(G44:H44)</f>
        <v>23884</v>
      </c>
      <c r="G44" s="70">
        <v>13168</v>
      </c>
      <c r="H44" s="70">
        <v>10716</v>
      </c>
      <c r="I44" s="131">
        <f t="shared" si="10"/>
        <v>67</v>
      </c>
      <c r="J44" s="5" t="s">
        <v>36</v>
      </c>
      <c r="K44" s="176">
        <f>K43+1</f>
        <v>68</v>
      </c>
      <c r="L44" s="39">
        <f>L43-1</f>
        <v>1936</v>
      </c>
      <c r="M44" s="70">
        <f>SUM(N44:O44)</f>
        <v>30997</v>
      </c>
      <c r="N44" s="70">
        <v>14347</v>
      </c>
      <c r="O44" s="70">
        <v>16650</v>
      </c>
    </row>
    <row r="45" spans="1:15" s="19" customFormat="1" ht="12" customHeight="1">
      <c r="A45" s="19">
        <v>25</v>
      </c>
      <c r="B45" s="178" t="s">
        <v>36</v>
      </c>
      <c r="C45" s="68">
        <v>30</v>
      </c>
      <c r="D45" s="177"/>
      <c r="E45" s="187"/>
      <c r="F45" s="71">
        <f>SUM(F40:F44)</f>
        <v>129596</v>
      </c>
      <c r="G45" s="71">
        <f>SUM(G40:G44)</f>
        <v>71003</v>
      </c>
      <c r="H45" s="71">
        <f>SUM(H40:H44)</f>
        <v>58593</v>
      </c>
      <c r="I45" s="131">
        <f t="shared" si="10"/>
        <v>68</v>
      </c>
      <c r="J45" s="5" t="s">
        <v>36</v>
      </c>
      <c r="K45" s="176">
        <f>K44+1</f>
        <v>69</v>
      </c>
      <c r="L45" s="39">
        <f>L44-1</f>
        <v>1935</v>
      </c>
      <c r="M45" s="70">
        <f>SUM(N45:O45)</f>
        <v>29948</v>
      </c>
      <c r="N45" s="70">
        <v>13650</v>
      </c>
      <c r="O45" s="70">
        <v>16298</v>
      </c>
    </row>
    <row r="46" spans="1:15" ht="12" customHeight="1">
      <c r="A46" s="3"/>
      <c r="B46" s="5"/>
      <c r="D46" s="176"/>
      <c r="E46" s="39"/>
      <c r="F46" s="189"/>
      <c r="G46" s="189"/>
      <c r="H46" s="189"/>
      <c r="I46" s="131">
        <f t="shared" si="10"/>
        <v>69</v>
      </c>
      <c r="J46" s="5" t="s">
        <v>36</v>
      </c>
      <c r="K46" s="176">
        <f>K45+1</f>
        <v>70</v>
      </c>
      <c r="L46" s="39">
        <f>L45-1</f>
        <v>1934</v>
      </c>
      <c r="M46" s="70">
        <f>SUM(N46:O46)</f>
        <v>27730</v>
      </c>
      <c r="N46" s="70">
        <v>12599</v>
      </c>
      <c r="O46" s="70">
        <v>15131</v>
      </c>
    </row>
    <row r="47" spans="1:15" ht="12" customHeight="1">
      <c r="A47" s="3">
        <f>A44+1</f>
        <v>30</v>
      </c>
      <c r="B47" s="5" t="s">
        <v>36</v>
      </c>
      <c r="C47" s="34">
        <f>C44+1</f>
        <v>31</v>
      </c>
      <c r="D47" s="176"/>
      <c r="E47" s="39">
        <f>E44-1</f>
        <v>1973</v>
      </c>
      <c r="F47" s="70">
        <f>SUM(G47:H47)</f>
        <v>24445</v>
      </c>
      <c r="G47" s="70">
        <v>13295</v>
      </c>
      <c r="H47" s="70">
        <v>11150</v>
      </c>
      <c r="I47" s="186">
        <v>65</v>
      </c>
      <c r="J47" s="178" t="s">
        <v>36</v>
      </c>
      <c r="K47" s="177">
        <v>70</v>
      </c>
      <c r="L47" s="187"/>
      <c r="M47" s="71">
        <f>SUM(M42:M46)</f>
        <v>154860</v>
      </c>
      <c r="N47" s="71">
        <f>SUM(N42:N46)</f>
        <v>71949</v>
      </c>
      <c r="O47" s="71">
        <f>SUM(O42:O46)</f>
        <v>82911</v>
      </c>
    </row>
    <row r="48" spans="1:15" ht="12" customHeight="1">
      <c r="A48" s="3">
        <f t="shared" si="11"/>
        <v>31</v>
      </c>
      <c r="B48" s="5" t="s">
        <v>36</v>
      </c>
      <c r="C48" s="34">
        <f>C47+1</f>
        <v>32</v>
      </c>
      <c r="D48" s="176"/>
      <c r="E48" s="39">
        <f>E47-1</f>
        <v>1972</v>
      </c>
      <c r="F48" s="70">
        <f>SUM(G48:H48)</f>
        <v>27456</v>
      </c>
      <c r="G48" s="70">
        <v>15177</v>
      </c>
      <c r="H48" s="70">
        <v>12279</v>
      </c>
      <c r="I48" s="131"/>
      <c r="J48" s="5"/>
      <c r="K48" s="176"/>
      <c r="L48" s="39"/>
      <c r="M48" s="70"/>
      <c r="N48" s="70"/>
      <c r="O48" s="70"/>
    </row>
    <row r="49" spans="1:15" ht="12" customHeight="1">
      <c r="A49" s="3">
        <f t="shared" si="11"/>
        <v>32</v>
      </c>
      <c r="B49" s="5" t="s">
        <v>36</v>
      </c>
      <c r="C49" s="34">
        <f>C48+1</f>
        <v>33</v>
      </c>
      <c r="D49" s="176"/>
      <c r="E49" s="39">
        <f>E48-1</f>
        <v>1971</v>
      </c>
      <c r="F49" s="70">
        <f>SUM(G49:H49)</f>
        <v>31160</v>
      </c>
      <c r="G49" s="70">
        <v>16843</v>
      </c>
      <c r="H49" s="70">
        <v>14317</v>
      </c>
      <c r="I49" s="131">
        <f>I46+1</f>
        <v>70</v>
      </c>
      <c r="J49" s="5" t="s">
        <v>36</v>
      </c>
      <c r="K49" s="176">
        <f>K46+1</f>
        <v>71</v>
      </c>
      <c r="L49" s="39">
        <f>L46-1</f>
        <v>1933</v>
      </c>
      <c r="M49" s="70">
        <f>SUM(N49:O49)</f>
        <v>21818</v>
      </c>
      <c r="N49" s="70">
        <v>9813</v>
      </c>
      <c r="O49" s="70">
        <v>12005</v>
      </c>
    </row>
    <row r="50" spans="1:15" ht="12" customHeight="1">
      <c r="A50" s="3">
        <f t="shared" si="11"/>
        <v>33</v>
      </c>
      <c r="B50" s="5" t="s">
        <v>36</v>
      </c>
      <c r="C50" s="34">
        <f>C49+1</f>
        <v>34</v>
      </c>
      <c r="D50" s="176"/>
      <c r="E50" s="39">
        <f>E49-1</f>
        <v>1970</v>
      </c>
      <c r="F50" s="70">
        <f>SUM(G50:H50)</f>
        <v>32249</v>
      </c>
      <c r="G50" s="70">
        <v>17182</v>
      </c>
      <c r="H50" s="70">
        <v>15067</v>
      </c>
      <c r="I50" s="131">
        <f t="shared" si="10"/>
        <v>71</v>
      </c>
      <c r="J50" s="5" t="s">
        <v>36</v>
      </c>
      <c r="K50" s="176">
        <f>K49+1</f>
        <v>72</v>
      </c>
      <c r="L50" s="39">
        <f>L49-1</f>
        <v>1932</v>
      </c>
      <c r="M50" s="70">
        <f>SUM(N50:O50)</f>
        <v>21874</v>
      </c>
      <c r="N50" s="70">
        <v>9683</v>
      </c>
      <c r="O50" s="70">
        <v>12191</v>
      </c>
    </row>
    <row r="51" spans="1:15" ht="12" customHeight="1">
      <c r="A51" s="3">
        <f t="shared" si="11"/>
        <v>34</v>
      </c>
      <c r="B51" s="5" t="s">
        <v>36</v>
      </c>
      <c r="C51" s="34">
        <f>C50+1</f>
        <v>35</v>
      </c>
      <c r="D51" s="176"/>
      <c r="E51" s="39">
        <f>E50-1</f>
        <v>1969</v>
      </c>
      <c r="F51" s="70">
        <f>SUM(G51:H51)</f>
        <v>32706</v>
      </c>
      <c r="G51" s="70">
        <v>17312</v>
      </c>
      <c r="H51" s="70">
        <v>15394</v>
      </c>
      <c r="I51" s="131">
        <f t="shared" si="10"/>
        <v>72</v>
      </c>
      <c r="J51" s="5" t="s">
        <v>36</v>
      </c>
      <c r="K51" s="176">
        <f>K50+1</f>
        <v>73</v>
      </c>
      <c r="L51" s="39">
        <f>L50-1</f>
        <v>1931</v>
      </c>
      <c r="M51" s="70">
        <f>SUM(N51:O51)</f>
        <v>21727</v>
      </c>
      <c r="N51" s="70">
        <v>9303</v>
      </c>
      <c r="O51" s="70">
        <v>12424</v>
      </c>
    </row>
    <row r="52" spans="1:15" s="19" customFormat="1" ht="12" customHeight="1">
      <c r="A52" s="19">
        <v>30</v>
      </c>
      <c r="B52" s="178" t="s">
        <v>36</v>
      </c>
      <c r="C52" s="68">
        <v>35</v>
      </c>
      <c r="D52" s="177"/>
      <c r="E52" s="187"/>
      <c r="F52" s="71">
        <f>SUM(F47:F51)</f>
        <v>148016</v>
      </c>
      <c r="G52" s="71">
        <f>SUM(G47:G51)</f>
        <v>79809</v>
      </c>
      <c r="H52" s="71">
        <f>SUM(H47:H51)</f>
        <v>68207</v>
      </c>
      <c r="I52" s="131">
        <f>I51+1</f>
        <v>73</v>
      </c>
      <c r="J52" s="5" t="s">
        <v>36</v>
      </c>
      <c r="K52" s="176">
        <f>K51+1</f>
        <v>74</v>
      </c>
      <c r="L52" s="39">
        <f>L51-1</f>
        <v>1930</v>
      </c>
      <c r="M52" s="70">
        <f>SUM(N52:O52)</f>
        <v>22876</v>
      </c>
      <c r="N52" s="70">
        <v>9507</v>
      </c>
      <c r="O52" s="70">
        <v>13369</v>
      </c>
    </row>
    <row r="53" spans="1:15" ht="12" customHeight="1">
      <c r="A53" s="3"/>
      <c r="B53" s="5"/>
      <c r="D53" s="176"/>
      <c r="E53" s="39"/>
      <c r="F53" s="189"/>
      <c r="G53" s="189"/>
      <c r="H53" s="189"/>
      <c r="I53" s="131">
        <f>I52+1</f>
        <v>74</v>
      </c>
      <c r="J53" s="5" t="s">
        <v>36</v>
      </c>
      <c r="K53" s="176">
        <f>K52+1</f>
        <v>75</v>
      </c>
      <c r="L53" s="39">
        <f>L52-1</f>
        <v>1929</v>
      </c>
      <c r="M53" s="70">
        <f>SUM(N53:O53)</f>
        <v>21535</v>
      </c>
      <c r="N53" s="70">
        <v>8710</v>
      </c>
      <c r="O53" s="70">
        <v>12825</v>
      </c>
    </row>
    <row r="54" spans="1:15" ht="12" customHeight="1">
      <c r="A54" s="3">
        <f>A51+1</f>
        <v>35</v>
      </c>
      <c r="B54" s="5" t="s">
        <v>36</v>
      </c>
      <c r="C54" s="34">
        <f>C51+1</f>
        <v>36</v>
      </c>
      <c r="D54" s="176"/>
      <c r="E54" s="39">
        <f>E51-1</f>
        <v>1968</v>
      </c>
      <c r="F54" s="70">
        <f>SUM(G54:H54)</f>
        <v>33343</v>
      </c>
      <c r="G54" s="70">
        <v>17502</v>
      </c>
      <c r="H54" s="70">
        <v>15841</v>
      </c>
      <c r="I54" s="186">
        <v>70</v>
      </c>
      <c r="J54" s="178" t="s">
        <v>36</v>
      </c>
      <c r="K54" s="177">
        <v>75</v>
      </c>
      <c r="L54" s="187"/>
      <c r="M54" s="71">
        <f>SUM(M49:M53)</f>
        <v>109830</v>
      </c>
      <c r="N54" s="71">
        <f>SUM(N49:N53)</f>
        <v>47016</v>
      </c>
      <c r="O54" s="71">
        <f>SUM(O49:O53)</f>
        <v>62814</v>
      </c>
    </row>
    <row r="55" spans="1:15" ht="12" customHeight="1">
      <c r="A55" s="3">
        <f t="shared" si="11"/>
        <v>36</v>
      </c>
      <c r="B55" s="5" t="s">
        <v>36</v>
      </c>
      <c r="C55" s="34">
        <f>C54+1</f>
        <v>37</v>
      </c>
      <c r="D55" s="176"/>
      <c r="E55" s="39">
        <f>E54-1</f>
        <v>1967</v>
      </c>
      <c r="F55" s="70">
        <f>SUM(G55:H55)</f>
        <v>34331</v>
      </c>
      <c r="G55" s="70">
        <v>17875</v>
      </c>
      <c r="H55" s="70">
        <v>16456</v>
      </c>
      <c r="I55" s="131"/>
      <c r="J55" s="5"/>
      <c r="K55" s="176"/>
      <c r="L55" s="39"/>
      <c r="M55" s="70"/>
      <c r="N55" s="70"/>
      <c r="O55" s="70"/>
    </row>
    <row r="56" spans="1:15" ht="12" customHeight="1">
      <c r="A56" s="3">
        <f t="shared" si="11"/>
        <v>37</v>
      </c>
      <c r="B56" s="5" t="s">
        <v>36</v>
      </c>
      <c r="C56" s="34">
        <f>C55+1</f>
        <v>38</v>
      </c>
      <c r="D56" s="176"/>
      <c r="E56" s="39">
        <f>E55-1</f>
        <v>1966</v>
      </c>
      <c r="F56" s="70">
        <f>SUM(G56:H56)</f>
        <v>36889</v>
      </c>
      <c r="G56" s="70">
        <v>19237</v>
      </c>
      <c r="H56" s="70">
        <v>17652</v>
      </c>
      <c r="I56" s="186">
        <v>75</v>
      </c>
      <c r="J56" s="178" t="s">
        <v>36</v>
      </c>
      <c r="K56" s="177">
        <v>80</v>
      </c>
      <c r="L56" s="39"/>
      <c r="M56" s="71">
        <f>SUM(N56:O56)</f>
        <v>88847</v>
      </c>
      <c r="N56" s="71">
        <v>30841</v>
      </c>
      <c r="O56" s="71">
        <v>58006</v>
      </c>
    </row>
    <row r="57" spans="1:15" ht="12" customHeight="1">
      <c r="A57" s="3">
        <f>A56+1</f>
        <v>38</v>
      </c>
      <c r="B57" s="5" t="s">
        <v>36</v>
      </c>
      <c r="C57" s="34">
        <f>C56+1</f>
        <v>39</v>
      </c>
      <c r="D57" s="176"/>
      <c r="E57" s="39">
        <f>E56-1</f>
        <v>1965</v>
      </c>
      <c r="F57" s="70">
        <f>SUM(G57:H57)</f>
        <v>38163</v>
      </c>
      <c r="G57" s="70">
        <v>19746</v>
      </c>
      <c r="H57" s="70">
        <v>18417</v>
      </c>
      <c r="I57" s="186">
        <v>80</v>
      </c>
      <c r="J57" s="178" t="s">
        <v>36</v>
      </c>
      <c r="K57" s="177">
        <v>85</v>
      </c>
      <c r="L57" s="39"/>
      <c r="M57" s="71">
        <f>SUM(N57:O57)</f>
        <v>60475</v>
      </c>
      <c r="N57" s="71">
        <v>16678</v>
      </c>
      <c r="O57" s="71">
        <v>43797</v>
      </c>
    </row>
    <row r="58" spans="1:15" ht="12" customHeight="1">
      <c r="A58" s="3">
        <f>A57+1</f>
        <v>39</v>
      </c>
      <c r="B58" s="5" t="s">
        <v>36</v>
      </c>
      <c r="C58" s="34">
        <f>C57+1</f>
        <v>40</v>
      </c>
      <c r="D58" s="176"/>
      <c r="E58" s="39">
        <f>E57-1</f>
        <v>1964</v>
      </c>
      <c r="F58" s="70">
        <f>SUM(G58:H58)</f>
        <v>40271</v>
      </c>
      <c r="G58" s="70">
        <v>20801</v>
      </c>
      <c r="H58" s="70">
        <v>19470</v>
      </c>
      <c r="I58" s="190" t="s">
        <v>571</v>
      </c>
      <c r="J58" s="6"/>
      <c r="K58" s="6"/>
      <c r="L58" s="39"/>
      <c r="M58" s="71">
        <f>SUM(N58:O58)</f>
        <v>33737</v>
      </c>
      <c r="N58" s="71">
        <v>7273</v>
      </c>
      <c r="O58" s="71">
        <v>26464</v>
      </c>
    </row>
    <row r="59" spans="1:15" s="19" customFormat="1" ht="12" customHeight="1">
      <c r="A59" s="19">
        <v>35</v>
      </c>
      <c r="B59" s="178" t="s">
        <v>36</v>
      </c>
      <c r="C59" s="68">
        <v>40</v>
      </c>
      <c r="D59" s="177"/>
      <c r="E59" s="187"/>
      <c r="F59" s="71">
        <f>SUM(F54:F58)</f>
        <v>182997</v>
      </c>
      <c r="G59" s="71">
        <f>SUM(G54:G58)</f>
        <v>95161</v>
      </c>
      <c r="H59" s="71">
        <f>SUM(H54:H58)</f>
        <v>87836</v>
      </c>
      <c r="I59" s="190" t="s">
        <v>572</v>
      </c>
      <c r="J59" s="10"/>
      <c r="K59" s="3"/>
      <c r="L59" s="39"/>
      <c r="M59" s="147">
        <f>SUM(F13+F24+F29+F38+F45+F52+F59+M12+M19+M26+M33+M40+M47+M54+M56+M57+M58)</f>
        <v>2373157</v>
      </c>
      <c r="N59" s="147">
        <f>SUM(G13+G24+G29+G38+G45+G52+G59+N12+N19+N26+N33+N40+N47+N54+N56+N57+N58)</f>
        <v>1166263</v>
      </c>
      <c r="O59" s="147">
        <f>SUM(H13+H24+H29+H38+H45+H52+H59+O12+O19+O26+O33+O40+O47+O54+O56+O57+O58)</f>
        <v>1206894</v>
      </c>
    </row>
    <row r="60" spans="6:15" ht="12.75" customHeight="1">
      <c r="F60" s="26"/>
      <c r="G60" s="26"/>
      <c r="H60" s="26"/>
      <c r="M60" s="26"/>
      <c r="N60" s="26"/>
      <c r="O60" s="26"/>
    </row>
    <row r="61" spans="6:8" ht="12.75" customHeight="1">
      <c r="F61" s="26"/>
      <c r="G61" s="26"/>
      <c r="H61" s="26"/>
    </row>
    <row r="62" spans="6:8" ht="12.75" customHeight="1">
      <c r="F62" s="26"/>
      <c r="G62" s="26"/>
      <c r="H62" s="26"/>
    </row>
    <row r="63" spans="6:8" ht="12.75" customHeight="1">
      <c r="F63" s="26"/>
      <c r="G63" s="26"/>
      <c r="H63" s="26"/>
    </row>
    <row r="64" spans="6:8" ht="12.75" customHeight="1">
      <c r="F64" s="26"/>
      <c r="G64" s="26"/>
      <c r="H64" s="26"/>
    </row>
    <row r="65" spans="6:8" ht="12.75" customHeight="1">
      <c r="F65" s="26"/>
      <c r="G65" s="26"/>
      <c r="H65" s="26"/>
    </row>
    <row r="66" spans="6:8" ht="12.75" customHeight="1">
      <c r="F66" s="26"/>
      <c r="G66" s="26"/>
      <c r="H66" s="26"/>
    </row>
    <row r="67" spans="6:8" ht="12.75" customHeight="1">
      <c r="F67" s="26"/>
      <c r="G67" s="26"/>
      <c r="H67" s="26"/>
    </row>
  </sheetData>
  <mergeCells count="2">
    <mergeCell ref="F3:H4"/>
    <mergeCell ref="M3:O4"/>
  </mergeCells>
  <printOptions horizontalCentered="1"/>
  <pageMargins left="0.3937007874015748" right="0.5905511811023623" top="0.7874015748031497" bottom="0.1968503937007874" header="0.5118110236220472" footer="0.5118110236220472"/>
  <pageSetup horizontalDpi="600" verticalDpi="600" orientation="portrait" paperSize="9" r:id="rId2"/>
  <headerFooter alignWithMargins="0">
    <oddHeader>&amp;C&amp;8- 22 -
</oddHeader>
  </headerFooter>
  <drawing r:id="rId1"/>
</worksheet>
</file>

<file path=xl/worksheets/sheet19.xml><?xml version="1.0" encoding="utf-8"?>
<worksheet xmlns="http://schemas.openxmlformats.org/spreadsheetml/2006/main" xmlns:r="http://schemas.openxmlformats.org/officeDocument/2006/relationships">
  <dimension ref="A1:O1491"/>
  <sheetViews>
    <sheetView workbookViewId="0" topLeftCell="A1">
      <selection activeCell="P71" sqref="P71"/>
    </sheetView>
  </sheetViews>
  <sheetFormatPr defaultColWidth="11.421875" defaultRowHeight="12.75"/>
  <cols>
    <col min="1" max="1" width="3.421875" style="0" customWidth="1"/>
    <col min="2" max="2" width="1.57421875" style="0" customWidth="1"/>
    <col min="3" max="3" width="2.7109375" style="69" customWidth="1"/>
    <col min="4" max="4" width="2.7109375" style="0" customWidth="1"/>
    <col min="5" max="5" width="8.28125" style="0" customWidth="1"/>
    <col min="6" max="7" width="8.28125" style="26" customWidth="1"/>
    <col min="8" max="8" width="8.140625" style="26" customWidth="1"/>
    <col min="9" max="9" width="3.57421875" style="0" customWidth="1"/>
    <col min="10" max="10" width="1.57421875" style="0" customWidth="1"/>
    <col min="11" max="11" width="5.28125" style="0" customWidth="1"/>
    <col min="12" max="12" width="8.28125" style="0" customWidth="1"/>
    <col min="13" max="15" width="9.00390625" style="26" customWidth="1"/>
  </cols>
  <sheetData>
    <row r="1" spans="1:15" ht="12.75">
      <c r="A1" s="1" t="s">
        <v>573</v>
      </c>
      <c r="B1" s="10"/>
      <c r="C1" s="10"/>
      <c r="D1" s="10"/>
      <c r="E1" s="10"/>
      <c r="F1" s="191"/>
      <c r="G1" s="191"/>
      <c r="H1" s="191"/>
      <c r="I1" s="10"/>
      <c r="J1" s="10"/>
      <c r="K1" s="10"/>
      <c r="L1" s="10"/>
      <c r="M1" s="191"/>
      <c r="N1" s="191"/>
      <c r="O1" s="191"/>
    </row>
    <row r="2" spans="1:15" s="137" customFormat="1" ht="12.75">
      <c r="A2" s="23" t="s">
        <v>574</v>
      </c>
      <c r="B2" s="23"/>
      <c r="C2" s="23"/>
      <c r="D2" s="23"/>
      <c r="E2" s="23"/>
      <c r="F2" s="191"/>
      <c r="G2" s="191"/>
      <c r="H2" s="191"/>
      <c r="I2" s="23"/>
      <c r="J2" s="23"/>
      <c r="K2" s="23"/>
      <c r="L2" s="23"/>
      <c r="M2" s="191"/>
      <c r="N2" s="191"/>
      <c r="O2" s="191"/>
    </row>
    <row r="3" spans="1:12" ht="12.75">
      <c r="A3" s="3"/>
      <c r="B3" s="3"/>
      <c r="C3" s="34"/>
      <c r="D3" s="6"/>
      <c r="E3" s="3"/>
      <c r="I3" s="3"/>
      <c r="J3" s="3"/>
      <c r="K3" s="3"/>
      <c r="L3" s="3"/>
    </row>
    <row r="4" spans="1:15" ht="12.75">
      <c r="A4" s="15" t="s">
        <v>66</v>
      </c>
      <c r="B4" s="15"/>
      <c r="C4" s="15"/>
      <c r="D4" s="15"/>
      <c r="E4" s="181"/>
      <c r="F4" s="330" t="s">
        <v>5</v>
      </c>
      <c r="G4" s="303"/>
      <c r="H4" s="278"/>
      <c r="I4" s="161" t="s">
        <v>66</v>
      </c>
      <c r="J4" s="15"/>
      <c r="K4" s="15"/>
      <c r="L4" s="181"/>
      <c r="M4" s="330" t="s">
        <v>5</v>
      </c>
      <c r="N4" s="277"/>
      <c r="O4" s="277"/>
    </row>
    <row r="5" spans="1:15" ht="12.75">
      <c r="A5" s="10" t="s">
        <v>68</v>
      </c>
      <c r="B5" s="10"/>
      <c r="C5" s="10"/>
      <c r="D5" s="10"/>
      <c r="E5" s="182" t="s">
        <v>570</v>
      </c>
      <c r="F5" s="332"/>
      <c r="G5" s="304"/>
      <c r="H5" s="347"/>
      <c r="I5" s="183" t="s">
        <v>68</v>
      </c>
      <c r="J5" s="10"/>
      <c r="K5" s="10"/>
      <c r="L5" s="182" t="s">
        <v>570</v>
      </c>
      <c r="M5" s="348"/>
      <c r="N5" s="349"/>
      <c r="O5" s="349"/>
    </row>
    <row r="6" spans="1:15" ht="12.75">
      <c r="A6" s="20" t="s">
        <v>69</v>
      </c>
      <c r="B6" s="20"/>
      <c r="C6" s="20"/>
      <c r="D6" s="20"/>
      <c r="E6" s="184"/>
      <c r="F6" s="192" t="s">
        <v>20</v>
      </c>
      <c r="G6" s="193" t="s">
        <v>21</v>
      </c>
      <c r="H6" s="192" t="s">
        <v>22</v>
      </c>
      <c r="I6" s="185" t="s">
        <v>69</v>
      </c>
      <c r="J6" s="20"/>
      <c r="K6" s="20"/>
      <c r="L6" s="184"/>
      <c r="M6" s="192" t="s">
        <v>20</v>
      </c>
      <c r="N6" s="193" t="s">
        <v>21</v>
      </c>
      <c r="O6" s="192" t="s">
        <v>22</v>
      </c>
    </row>
    <row r="7" spans="1:15" ht="12.75">
      <c r="A7" s="3"/>
      <c r="B7" s="3"/>
      <c r="C7" s="34"/>
      <c r="D7" s="3"/>
      <c r="E7" s="9"/>
      <c r="I7" s="194"/>
      <c r="J7" s="3"/>
      <c r="K7" s="3"/>
      <c r="L7" s="9"/>
      <c r="N7" s="195"/>
      <c r="O7" s="195"/>
    </row>
    <row r="8" spans="1:15" ht="12" customHeight="1">
      <c r="A8" s="3">
        <v>0</v>
      </c>
      <c r="B8" s="5" t="s">
        <v>36</v>
      </c>
      <c r="C8" s="34">
        <v>1</v>
      </c>
      <c r="D8" s="176"/>
      <c r="E8" s="39">
        <v>2003</v>
      </c>
      <c r="F8" s="70">
        <v>1695</v>
      </c>
      <c r="G8" s="70">
        <v>835</v>
      </c>
      <c r="H8" s="70">
        <v>860</v>
      </c>
      <c r="I8" s="194">
        <f>SUM(C59)</f>
        <v>40</v>
      </c>
      <c r="J8" s="8" t="s">
        <v>36</v>
      </c>
      <c r="K8" s="196">
        <f>SUM(I8+1)</f>
        <v>41</v>
      </c>
      <c r="L8" s="39">
        <f>SUM(E59-1)</f>
        <v>1963</v>
      </c>
      <c r="M8" s="70">
        <v>3416</v>
      </c>
      <c r="N8" s="70">
        <v>1781</v>
      </c>
      <c r="O8" s="70">
        <v>1635</v>
      </c>
    </row>
    <row r="9" spans="1:15" ht="12" customHeight="1">
      <c r="A9" s="3">
        <v>1</v>
      </c>
      <c r="B9" s="5" t="s">
        <v>36</v>
      </c>
      <c r="C9" s="34">
        <f>SUM(C8+1)</f>
        <v>2</v>
      </c>
      <c r="D9" s="176"/>
      <c r="E9" s="39">
        <f>SUM(E8-1)</f>
        <v>2002</v>
      </c>
      <c r="F9" s="70">
        <v>1579</v>
      </c>
      <c r="G9" s="70">
        <v>813</v>
      </c>
      <c r="H9" s="70">
        <v>766</v>
      </c>
      <c r="I9" s="194">
        <f>I8+1</f>
        <v>41</v>
      </c>
      <c r="J9" s="8" t="s">
        <v>36</v>
      </c>
      <c r="K9" s="196">
        <f>K8+1</f>
        <v>42</v>
      </c>
      <c r="L9" s="39">
        <f>L8-1</f>
        <v>1962</v>
      </c>
      <c r="M9" s="70">
        <v>3403</v>
      </c>
      <c r="N9" s="70">
        <v>1775</v>
      </c>
      <c r="O9" s="70">
        <v>1628</v>
      </c>
    </row>
    <row r="10" spans="1:15" ht="12" customHeight="1">
      <c r="A10" s="3">
        <f aca="true" t="shared" si="0" ref="A10:A24">A9+1</f>
        <v>2</v>
      </c>
      <c r="B10" s="5" t="s">
        <v>36</v>
      </c>
      <c r="C10" s="34">
        <f>C9+1</f>
        <v>3</v>
      </c>
      <c r="D10" s="176"/>
      <c r="E10" s="39">
        <f>SUM(E9-1)</f>
        <v>2001</v>
      </c>
      <c r="F10" s="70">
        <v>1651</v>
      </c>
      <c r="G10" s="70">
        <v>829</v>
      </c>
      <c r="H10" s="70">
        <v>822</v>
      </c>
      <c r="I10" s="194">
        <f>I9+1</f>
        <v>42</v>
      </c>
      <c r="J10" s="8" t="s">
        <v>36</v>
      </c>
      <c r="K10" s="196">
        <f>K9+1</f>
        <v>43</v>
      </c>
      <c r="L10" s="39">
        <f>L9-1</f>
        <v>1961</v>
      </c>
      <c r="M10" s="70">
        <v>3517</v>
      </c>
      <c r="N10" s="70">
        <v>1861</v>
      </c>
      <c r="O10" s="70">
        <v>1656</v>
      </c>
    </row>
    <row r="11" spans="1:15" ht="12" customHeight="1">
      <c r="A11" s="3">
        <f t="shared" si="0"/>
        <v>3</v>
      </c>
      <c r="B11" s="5" t="s">
        <v>36</v>
      </c>
      <c r="C11" s="34">
        <f>C10+1</f>
        <v>4</v>
      </c>
      <c r="D11" s="176"/>
      <c r="E11" s="39">
        <f>E10-1</f>
        <v>2000</v>
      </c>
      <c r="F11" s="70">
        <v>1662</v>
      </c>
      <c r="G11" s="70">
        <v>840</v>
      </c>
      <c r="H11" s="70">
        <v>822</v>
      </c>
      <c r="I11" s="194">
        <f>I10+1</f>
        <v>43</v>
      </c>
      <c r="J11" s="8" t="s">
        <v>36</v>
      </c>
      <c r="K11" s="196">
        <f>K10+1</f>
        <v>44</v>
      </c>
      <c r="L11" s="39">
        <f>L10-1</f>
        <v>1960</v>
      </c>
      <c r="M11" s="70">
        <v>3359</v>
      </c>
      <c r="N11" s="70">
        <v>1674</v>
      </c>
      <c r="O11" s="70">
        <v>1685</v>
      </c>
    </row>
    <row r="12" spans="1:15" ht="12" customHeight="1">
      <c r="A12" s="3">
        <f t="shared" si="0"/>
        <v>4</v>
      </c>
      <c r="B12" s="5" t="s">
        <v>36</v>
      </c>
      <c r="C12" s="34">
        <f>C11+1</f>
        <v>5</v>
      </c>
      <c r="D12" s="176"/>
      <c r="E12" s="39">
        <f>E11-1</f>
        <v>1999</v>
      </c>
      <c r="F12" s="70">
        <v>1511</v>
      </c>
      <c r="G12" s="70">
        <v>825</v>
      </c>
      <c r="H12" s="70">
        <v>686</v>
      </c>
      <c r="I12" s="194">
        <f>I11+1</f>
        <v>44</v>
      </c>
      <c r="J12" s="8" t="s">
        <v>36</v>
      </c>
      <c r="K12" s="196">
        <f>K11+1</f>
        <v>45</v>
      </c>
      <c r="L12" s="39">
        <f>L11-1</f>
        <v>1959</v>
      </c>
      <c r="M12" s="70">
        <v>3268</v>
      </c>
      <c r="N12" s="70">
        <v>1626</v>
      </c>
      <c r="O12" s="70">
        <v>1642</v>
      </c>
    </row>
    <row r="13" spans="1:15" ht="12" customHeight="1">
      <c r="A13" s="3">
        <f t="shared" si="0"/>
        <v>5</v>
      </c>
      <c r="B13" s="5" t="s">
        <v>36</v>
      </c>
      <c r="C13" s="34">
        <f>C12+1</f>
        <v>6</v>
      </c>
      <c r="D13" s="176"/>
      <c r="E13" s="39">
        <f>E12-1</f>
        <v>1998</v>
      </c>
      <c r="F13" s="70">
        <v>1407</v>
      </c>
      <c r="G13" s="70">
        <v>699</v>
      </c>
      <c r="H13" s="70">
        <v>708</v>
      </c>
      <c r="I13" s="197">
        <v>40</v>
      </c>
      <c r="J13" s="112" t="s">
        <v>36</v>
      </c>
      <c r="K13" s="198">
        <v>45</v>
      </c>
      <c r="L13" s="39"/>
      <c r="M13" s="71">
        <f>SUM(M8:M12)</f>
        <v>16963</v>
      </c>
      <c r="N13" s="71">
        <f>SUM(N8:N12)</f>
        <v>8717</v>
      </c>
      <c r="O13" s="71">
        <f>SUM(O8:O12)</f>
        <v>8246</v>
      </c>
    </row>
    <row r="14" spans="1:15" ht="12" customHeight="1">
      <c r="A14" s="19">
        <v>0</v>
      </c>
      <c r="B14" s="178" t="s">
        <v>36</v>
      </c>
      <c r="C14" s="68">
        <v>6</v>
      </c>
      <c r="D14" s="177"/>
      <c r="E14" s="187"/>
      <c r="F14" s="71">
        <f>SUM(F8:F13)</f>
        <v>9505</v>
      </c>
      <c r="G14" s="71">
        <f>SUM(G8:G13)</f>
        <v>4841</v>
      </c>
      <c r="H14" s="71">
        <f>SUM(H8:H13)</f>
        <v>4664</v>
      </c>
      <c r="I14" s="194"/>
      <c r="J14" s="8"/>
      <c r="K14" s="196"/>
      <c r="L14" s="39"/>
      <c r="M14" s="70"/>
      <c r="N14" s="70"/>
      <c r="O14" s="70"/>
    </row>
    <row r="15" spans="1:15" ht="12" customHeight="1">
      <c r="A15" s="3"/>
      <c r="B15" s="5"/>
      <c r="C15" s="34"/>
      <c r="D15" s="176"/>
      <c r="E15" s="39"/>
      <c r="F15" s="70"/>
      <c r="G15" s="70"/>
      <c r="H15" s="70"/>
      <c r="I15" s="194">
        <f>I12+1</f>
        <v>45</v>
      </c>
      <c r="J15" s="8" t="s">
        <v>36</v>
      </c>
      <c r="K15" s="196">
        <f>K12+1</f>
        <v>46</v>
      </c>
      <c r="L15" s="39">
        <f>L12-1</f>
        <v>1958</v>
      </c>
      <c r="M15" s="70">
        <v>2934</v>
      </c>
      <c r="N15" s="70">
        <v>1453</v>
      </c>
      <c r="O15" s="70">
        <v>1481</v>
      </c>
    </row>
    <row r="16" spans="1:15" ht="12" customHeight="1">
      <c r="A16" s="3">
        <f>A13+1</f>
        <v>6</v>
      </c>
      <c r="B16" s="5" t="s">
        <v>36</v>
      </c>
      <c r="C16" s="34">
        <f>C13+1</f>
        <v>7</v>
      </c>
      <c r="D16" s="176"/>
      <c r="E16" s="39">
        <f>E13-1</f>
        <v>1997</v>
      </c>
      <c r="F16" s="70">
        <v>1353</v>
      </c>
      <c r="G16" s="70">
        <v>708</v>
      </c>
      <c r="H16" s="70">
        <v>645</v>
      </c>
      <c r="I16" s="194">
        <f>I15+1</f>
        <v>46</v>
      </c>
      <c r="J16" s="8" t="s">
        <v>36</v>
      </c>
      <c r="K16" s="196">
        <f>K15+1</f>
        <v>47</v>
      </c>
      <c r="L16" s="39">
        <f>L15-1</f>
        <v>1957</v>
      </c>
      <c r="M16" s="70">
        <v>2965</v>
      </c>
      <c r="N16" s="70">
        <v>1532</v>
      </c>
      <c r="O16" s="70">
        <v>1433</v>
      </c>
    </row>
    <row r="17" spans="1:15" ht="12" customHeight="1">
      <c r="A17" s="3">
        <f t="shared" si="0"/>
        <v>7</v>
      </c>
      <c r="B17" s="5" t="s">
        <v>36</v>
      </c>
      <c r="C17" s="34">
        <f>C16+1</f>
        <v>8</v>
      </c>
      <c r="D17" s="176"/>
      <c r="E17" s="39">
        <f aca="true" t="shared" si="1" ref="E17:E24">E16-1</f>
        <v>1996</v>
      </c>
      <c r="F17" s="70">
        <v>1219</v>
      </c>
      <c r="G17" s="70">
        <v>627</v>
      </c>
      <c r="H17" s="70">
        <v>592</v>
      </c>
      <c r="I17" s="194">
        <f>I16+1</f>
        <v>47</v>
      </c>
      <c r="J17" s="8" t="s">
        <v>36</v>
      </c>
      <c r="K17" s="196">
        <f>K16+1</f>
        <v>48</v>
      </c>
      <c r="L17" s="39">
        <f>L16-1</f>
        <v>1956</v>
      </c>
      <c r="M17" s="70">
        <v>3145</v>
      </c>
      <c r="N17" s="70">
        <v>1573</v>
      </c>
      <c r="O17" s="70">
        <v>1572</v>
      </c>
    </row>
    <row r="18" spans="1:15" ht="12" customHeight="1">
      <c r="A18" s="3">
        <f t="shared" si="0"/>
        <v>8</v>
      </c>
      <c r="B18" s="5" t="s">
        <v>36</v>
      </c>
      <c r="C18" s="34">
        <f aca="true" t="shared" si="2" ref="C18:C24">C17+1</f>
        <v>9</v>
      </c>
      <c r="D18" s="176"/>
      <c r="E18" s="39">
        <f t="shared" si="1"/>
        <v>1995</v>
      </c>
      <c r="F18" s="70">
        <v>1113</v>
      </c>
      <c r="G18" s="70">
        <v>575</v>
      </c>
      <c r="H18" s="70">
        <v>538</v>
      </c>
      <c r="I18" s="194">
        <f>I17+1</f>
        <v>48</v>
      </c>
      <c r="J18" s="8" t="s">
        <v>36</v>
      </c>
      <c r="K18" s="196">
        <f>K17+1</f>
        <v>49</v>
      </c>
      <c r="L18" s="39">
        <f>L17-1</f>
        <v>1955</v>
      </c>
      <c r="M18" s="70">
        <v>3151</v>
      </c>
      <c r="N18" s="70">
        <v>1561</v>
      </c>
      <c r="O18" s="70">
        <v>1590</v>
      </c>
    </row>
    <row r="19" spans="1:15" ht="12" customHeight="1">
      <c r="A19" s="3">
        <f t="shared" si="0"/>
        <v>9</v>
      </c>
      <c r="B19" s="5" t="s">
        <v>36</v>
      </c>
      <c r="C19" s="34">
        <f t="shared" si="2"/>
        <v>10</v>
      </c>
      <c r="D19" s="176"/>
      <c r="E19" s="39">
        <f t="shared" si="1"/>
        <v>1994</v>
      </c>
      <c r="F19" s="70">
        <v>1007</v>
      </c>
      <c r="G19" s="70">
        <v>498</v>
      </c>
      <c r="H19" s="70">
        <v>509</v>
      </c>
      <c r="I19" s="194">
        <f>I18+1</f>
        <v>49</v>
      </c>
      <c r="J19" s="8" t="s">
        <v>36</v>
      </c>
      <c r="K19" s="196">
        <f>K18+1</f>
        <v>50</v>
      </c>
      <c r="L19" s="39">
        <f>L18-1</f>
        <v>1954</v>
      </c>
      <c r="M19" s="70">
        <v>3180</v>
      </c>
      <c r="N19" s="70">
        <v>1542</v>
      </c>
      <c r="O19" s="70">
        <v>1638</v>
      </c>
    </row>
    <row r="20" spans="1:15" ht="12" customHeight="1">
      <c r="A20" s="3">
        <f t="shared" si="0"/>
        <v>10</v>
      </c>
      <c r="B20" s="5" t="s">
        <v>36</v>
      </c>
      <c r="C20" s="34">
        <f t="shared" si="2"/>
        <v>11</v>
      </c>
      <c r="D20" s="176"/>
      <c r="E20" s="39">
        <f t="shared" si="1"/>
        <v>1993</v>
      </c>
      <c r="F20" s="70">
        <v>1087</v>
      </c>
      <c r="G20" s="70">
        <v>545</v>
      </c>
      <c r="H20" s="70">
        <v>542</v>
      </c>
      <c r="I20" s="197">
        <v>45</v>
      </c>
      <c r="J20" s="112" t="s">
        <v>36</v>
      </c>
      <c r="K20" s="198">
        <v>50</v>
      </c>
      <c r="L20" s="39"/>
      <c r="M20" s="71">
        <f>SUM(M15:M19)</f>
        <v>15375</v>
      </c>
      <c r="N20" s="71">
        <f>SUM(N15:N19)</f>
        <v>7661</v>
      </c>
      <c r="O20" s="71">
        <f>SUM(O15:O19)</f>
        <v>7714</v>
      </c>
    </row>
    <row r="21" spans="1:15" ht="12" customHeight="1">
      <c r="A21" s="3">
        <f t="shared" si="0"/>
        <v>11</v>
      </c>
      <c r="B21" s="5" t="s">
        <v>36</v>
      </c>
      <c r="C21" s="34">
        <f t="shared" si="2"/>
        <v>12</v>
      </c>
      <c r="D21" s="176"/>
      <c r="E21" s="39">
        <f t="shared" si="1"/>
        <v>1992</v>
      </c>
      <c r="F21" s="70">
        <v>1167</v>
      </c>
      <c r="G21" s="70">
        <v>593</v>
      </c>
      <c r="H21" s="70">
        <v>574</v>
      </c>
      <c r="I21" s="194"/>
      <c r="J21" s="8"/>
      <c r="K21" s="196"/>
      <c r="L21" s="39"/>
      <c r="M21" s="70"/>
      <c r="N21" s="70"/>
      <c r="O21" s="70"/>
    </row>
    <row r="22" spans="1:15" ht="12" customHeight="1">
      <c r="A22" s="3">
        <f t="shared" si="0"/>
        <v>12</v>
      </c>
      <c r="B22" s="5" t="s">
        <v>36</v>
      </c>
      <c r="C22" s="34">
        <f t="shared" si="2"/>
        <v>13</v>
      </c>
      <c r="D22" s="176"/>
      <c r="E22" s="39">
        <f t="shared" si="1"/>
        <v>1991</v>
      </c>
      <c r="F22" s="70">
        <v>1421</v>
      </c>
      <c r="G22" s="70">
        <v>728</v>
      </c>
      <c r="H22" s="70">
        <v>693</v>
      </c>
      <c r="I22" s="194">
        <f>I19+1</f>
        <v>50</v>
      </c>
      <c r="J22" s="8" t="s">
        <v>36</v>
      </c>
      <c r="K22" s="196">
        <f>K19+1</f>
        <v>51</v>
      </c>
      <c r="L22" s="39">
        <f>L19-1</f>
        <v>1953</v>
      </c>
      <c r="M22" s="70">
        <v>3160</v>
      </c>
      <c r="N22" s="70">
        <v>1550</v>
      </c>
      <c r="O22" s="70">
        <v>1610</v>
      </c>
    </row>
    <row r="23" spans="1:15" ht="12" customHeight="1">
      <c r="A23" s="3">
        <f t="shared" si="0"/>
        <v>13</v>
      </c>
      <c r="B23" s="5" t="s">
        <v>36</v>
      </c>
      <c r="C23" s="34">
        <f t="shared" si="2"/>
        <v>14</v>
      </c>
      <c r="D23" s="176"/>
      <c r="E23" s="39">
        <f t="shared" si="1"/>
        <v>1990</v>
      </c>
      <c r="F23" s="70">
        <v>2167</v>
      </c>
      <c r="G23" s="70">
        <v>1108</v>
      </c>
      <c r="H23" s="70">
        <v>1059</v>
      </c>
      <c r="I23" s="194">
        <f aca="true" t="shared" si="3" ref="I23:I33">I22+1</f>
        <v>51</v>
      </c>
      <c r="J23" s="8" t="s">
        <v>36</v>
      </c>
      <c r="K23" s="196">
        <f>K22+1</f>
        <v>52</v>
      </c>
      <c r="L23" s="39">
        <f>L22-1</f>
        <v>1952</v>
      </c>
      <c r="M23" s="70">
        <v>2931</v>
      </c>
      <c r="N23" s="70">
        <v>1421</v>
      </c>
      <c r="O23" s="70">
        <v>1510</v>
      </c>
    </row>
    <row r="24" spans="1:15" ht="12" customHeight="1">
      <c r="A24" s="3">
        <f t="shared" si="0"/>
        <v>14</v>
      </c>
      <c r="B24" s="5" t="s">
        <v>36</v>
      </c>
      <c r="C24" s="34">
        <f t="shared" si="2"/>
        <v>15</v>
      </c>
      <c r="D24" s="176"/>
      <c r="E24" s="39">
        <f t="shared" si="1"/>
        <v>1989</v>
      </c>
      <c r="F24" s="70">
        <v>2384</v>
      </c>
      <c r="G24" s="70">
        <v>1236</v>
      </c>
      <c r="H24" s="70">
        <v>1148</v>
      </c>
      <c r="I24" s="194">
        <f t="shared" si="3"/>
        <v>52</v>
      </c>
      <c r="J24" s="8" t="s">
        <v>36</v>
      </c>
      <c r="K24" s="196">
        <f>K23+1</f>
        <v>53</v>
      </c>
      <c r="L24" s="39">
        <f>L23-1</f>
        <v>1951</v>
      </c>
      <c r="M24" s="70">
        <v>3067</v>
      </c>
      <c r="N24" s="70">
        <v>1535</v>
      </c>
      <c r="O24" s="70">
        <v>1532</v>
      </c>
    </row>
    <row r="25" spans="1:15" ht="12" customHeight="1">
      <c r="A25" s="19">
        <v>6</v>
      </c>
      <c r="B25" s="178" t="s">
        <v>36</v>
      </c>
      <c r="C25" s="68">
        <v>15</v>
      </c>
      <c r="D25" s="177"/>
      <c r="E25" s="73"/>
      <c r="F25" s="71">
        <f>SUM(F16:F24)</f>
        <v>12918</v>
      </c>
      <c r="G25" s="71">
        <f>SUM(G16:G24)</f>
        <v>6618</v>
      </c>
      <c r="H25" s="71">
        <f>SUM(H16:H24)</f>
        <v>6300</v>
      </c>
      <c r="I25" s="194">
        <f t="shared" si="3"/>
        <v>53</v>
      </c>
      <c r="J25" s="8" t="s">
        <v>36</v>
      </c>
      <c r="K25" s="196">
        <f>K24+1</f>
        <v>54</v>
      </c>
      <c r="L25" s="39">
        <f>L24-1</f>
        <v>1950</v>
      </c>
      <c r="M25" s="70">
        <v>2977</v>
      </c>
      <c r="N25" s="70">
        <v>1419</v>
      </c>
      <c r="O25" s="70">
        <v>1558</v>
      </c>
    </row>
    <row r="26" spans="1:15" ht="12" customHeight="1">
      <c r="A26" s="3"/>
      <c r="B26" s="5"/>
      <c r="C26" s="34"/>
      <c r="D26" s="176"/>
      <c r="E26" s="39"/>
      <c r="F26" s="70"/>
      <c r="G26" s="70"/>
      <c r="H26" s="70"/>
      <c r="I26" s="194">
        <f t="shared" si="3"/>
        <v>54</v>
      </c>
      <c r="J26" s="8" t="s">
        <v>36</v>
      </c>
      <c r="K26" s="196">
        <f>K25+1</f>
        <v>55</v>
      </c>
      <c r="L26" s="39">
        <f>L25-1</f>
        <v>1949</v>
      </c>
      <c r="M26" s="70">
        <v>2651</v>
      </c>
      <c r="N26" s="70">
        <v>1338</v>
      </c>
      <c r="O26" s="70">
        <v>1313</v>
      </c>
    </row>
    <row r="27" spans="1:15" ht="12" customHeight="1">
      <c r="A27" s="3">
        <f>A24+1</f>
        <v>15</v>
      </c>
      <c r="B27" s="5" t="s">
        <v>36</v>
      </c>
      <c r="C27" s="34">
        <f>C24+1</f>
        <v>16</v>
      </c>
      <c r="D27" s="176"/>
      <c r="E27" s="39">
        <f>E24-1</f>
        <v>1988</v>
      </c>
      <c r="F27" s="70">
        <v>2488</v>
      </c>
      <c r="G27" s="70">
        <v>1197</v>
      </c>
      <c r="H27" s="70">
        <v>1291</v>
      </c>
      <c r="I27" s="197">
        <v>50</v>
      </c>
      <c r="J27" s="112" t="s">
        <v>36</v>
      </c>
      <c r="K27" s="198">
        <v>55</v>
      </c>
      <c r="L27" s="39"/>
      <c r="M27" s="71">
        <f>SUM(M22:M26)</f>
        <v>14786</v>
      </c>
      <c r="N27" s="71">
        <f>SUM(N22:N26)</f>
        <v>7263</v>
      </c>
      <c r="O27" s="71">
        <f>SUM(O22:O26)</f>
        <v>7523</v>
      </c>
    </row>
    <row r="28" spans="1:15" ht="12" customHeight="1">
      <c r="A28" s="3">
        <f aca="true" t="shared" si="4" ref="A28:A38">A27+1</f>
        <v>16</v>
      </c>
      <c r="B28" s="5" t="s">
        <v>36</v>
      </c>
      <c r="C28" s="34">
        <f>C27+1</f>
        <v>17</v>
      </c>
      <c r="D28" s="176"/>
      <c r="E28" s="39">
        <f>E27-1</f>
        <v>1987</v>
      </c>
      <c r="F28" s="70">
        <v>2608</v>
      </c>
      <c r="G28" s="70">
        <v>1331</v>
      </c>
      <c r="H28" s="70">
        <v>1277</v>
      </c>
      <c r="I28" s="194"/>
      <c r="J28" s="8"/>
      <c r="K28" s="196"/>
      <c r="L28" s="39"/>
      <c r="M28" s="70"/>
      <c r="N28" s="70"/>
      <c r="O28" s="70"/>
    </row>
    <row r="29" spans="1:15" ht="12" customHeight="1">
      <c r="A29" s="3">
        <f t="shared" si="4"/>
        <v>17</v>
      </c>
      <c r="B29" s="5" t="s">
        <v>36</v>
      </c>
      <c r="C29" s="34">
        <f>C28+1</f>
        <v>18</v>
      </c>
      <c r="D29" s="176"/>
      <c r="E29" s="39">
        <f>E28-1</f>
        <v>1986</v>
      </c>
      <c r="F29" s="70">
        <v>2562</v>
      </c>
      <c r="G29" s="70">
        <v>1324</v>
      </c>
      <c r="H29" s="70">
        <v>1238</v>
      </c>
      <c r="I29" s="194">
        <f>I26+1</f>
        <v>55</v>
      </c>
      <c r="J29" s="8" t="s">
        <v>36</v>
      </c>
      <c r="K29" s="196">
        <f>K26+1</f>
        <v>56</v>
      </c>
      <c r="L29" s="39">
        <f>L26-1</f>
        <v>1948</v>
      </c>
      <c r="M29" s="70">
        <v>2371</v>
      </c>
      <c r="N29" s="70">
        <v>1176</v>
      </c>
      <c r="O29" s="70">
        <v>1195</v>
      </c>
    </row>
    <row r="30" spans="1:15" ht="12" customHeight="1">
      <c r="A30" s="19">
        <v>15</v>
      </c>
      <c r="B30" s="178" t="s">
        <v>36</v>
      </c>
      <c r="C30" s="68">
        <v>18</v>
      </c>
      <c r="D30" s="177"/>
      <c r="E30" s="187"/>
      <c r="F30" s="71">
        <f>SUM(F27:F29)</f>
        <v>7658</v>
      </c>
      <c r="G30" s="71">
        <f>SUM(G27:G29)</f>
        <v>3852</v>
      </c>
      <c r="H30" s="71">
        <f>SUM(H27:H29)</f>
        <v>3806</v>
      </c>
      <c r="I30" s="194">
        <f t="shared" si="3"/>
        <v>56</v>
      </c>
      <c r="J30" s="8" t="s">
        <v>36</v>
      </c>
      <c r="K30" s="196">
        <f>K29+1</f>
        <v>57</v>
      </c>
      <c r="L30" s="39">
        <f>L29-1</f>
        <v>1947</v>
      </c>
      <c r="M30" s="70">
        <v>2248</v>
      </c>
      <c r="N30" s="70">
        <v>1092</v>
      </c>
      <c r="O30" s="70">
        <v>1156</v>
      </c>
    </row>
    <row r="31" spans="1:15" ht="12" customHeight="1">
      <c r="A31" s="3"/>
      <c r="B31" s="5"/>
      <c r="C31" s="34"/>
      <c r="D31" s="176"/>
      <c r="E31" s="39"/>
      <c r="F31" s="70"/>
      <c r="G31" s="70"/>
      <c r="H31" s="70"/>
      <c r="I31" s="194">
        <f t="shared" si="3"/>
        <v>57</v>
      </c>
      <c r="J31" s="8" t="s">
        <v>36</v>
      </c>
      <c r="K31" s="196">
        <f>K30+1</f>
        <v>58</v>
      </c>
      <c r="L31" s="39">
        <f>L30-1</f>
        <v>1946</v>
      </c>
      <c r="M31" s="70">
        <v>2012</v>
      </c>
      <c r="N31" s="70">
        <v>943</v>
      </c>
      <c r="O31" s="70">
        <v>1069</v>
      </c>
    </row>
    <row r="32" spans="1:15" ht="12" customHeight="1">
      <c r="A32" s="3">
        <f>A29+1</f>
        <v>18</v>
      </c>
      <c r="B32" s="5" t="s">
        <v>36</v>
      </c>
      <c r="C32" s="34">
        <f>C29+1</f>
        <v>19</v>
      </c>
      <c r="D32" s="176"/>
      <c r="E32" s="39">
        <f>E29-1</f>
        <v>1985</v>
      </c>
      <c r="F32" s="70">
        <v>2770</v>
      </c>
      <c r="G32" s="70">
        <v>1431</v>
      </c>
      <c r="H32" s="70">
        <v>1339</v>
      </c>
      <c r="I32" s="194">
        <f t="shared" si="3"/>
        <v>58</v>
      </c>
      <c r="J32" s="8" t="s">
        <v>36</v>
      </c>
      <c r="K32" s="196">
        <f>K31+1</f>
        <v>59</v>
      </c>
      <c r="L32" s="39">
        <f>L31-1</f>
        <v>1945</v>
      </c>
      <c r="M32" s="70">
        <v>1817</v>
      </c>
      <c r="N32" s="70">
        <v>872</v>
      </c>
      <c r="O32" s="70">
        <v>945</v>
      </c>
    </row>
    <row r="33" spans="1:15" ht="12" customHeight="1">
      <c r="A33" s="3">
        <f t="shared" si="4"/>
        <v>19</v>
      </c>
      <c r="B33" s="5" t="s">
        <v>36</v>
      </c>
      <c r="C33" s="34">
        <f aca="true" t="shared" si="5" ref="C33:C38">C32+1</f>
        <v>20</v>
      </c>
      <c r="D33" s="176"/>
      <c r="E33" s="39">
        <f aca="true" t="shared" si="6" ref="E33:E38">E32-1</f>
        <v>1984</v>
      </c>
      <c r="F33" s="70">
        <v>2675</v>
      </c>
      <c r="G33" s="70">
        <v>1308</v>
      </c>
      <c r="H33" s="70">
        <v>1367</v>
      </c>
      <c r="I33" s="194">
        <f t="shared" si="3"/>
        <v>59</v>
      </c>
      <c r="J33" s="8" t="s">
        <v>36</v>
      </c>
      <c r="K33" s="196">
        <f>K32+1</f>
        <v>60</v>
      </c>
      <c r="L33" s="39">
        <f>L32-1</f>
        <v>1944</v>
      </c>
      <c r="M33" s="70">
        <v>2737</v>
      </c>
      <c r="N33" s="70">
        <v>1309</v>
      </c>
      <c r="O33" s="70">
        <v>1428</v>
      </c>
    </row>
    <row r="34" spans="1:15" ht="12" customHeight="1">
      <c r="A34" s="3">
        <f t="shared" si="4"/>
        <v>20</v>
      </c>
      <c r="B34" s="5" t="s">
        <v>36</v>
      </c>
      <c r="C34" s="34">
        <f t="shared" si="5"/>
        <v>21</v>
      </c>
      <c r="D34" s="176"/>
      <c r="E34" s="39">
        <f t="shared" si="6"/>
        <v>1983</v>
      </c>
      <c r="F34" s="70">
        <v>2806</v>
      </c>
      <c r="G34" s="70">
        <v>1337</v>
      </c>
      <c r="H34" s="70">
        <v>1469</v>
      </c>
      <c r="I34" s="197">
        <v>55</v>
      </c>
      <c r="J34" s="112" t="s">
        <v>36</v>
      </c>
      <c r="K34" s="198">
        <v>60</v>
      </c>
      <c r="L34" s="39"/>
      <c r="M34" s="71">
        <f>SUM(M29:M33)</f>
        <v>11185</v>
      </c>
      <c r="N34" s="71">
        <f>SUM(N29:N33)</f>
        <v>5392</v>
      </c>
      <c r="O34" s="71">
        <f>SUM(O29:O33)</f>
        <v>5793</v>
      </c>
    </row>
    <row r="35" spans="1:15" ht="12" customHeight="1">
      <c r="A35" s="3">
        <f t="shared" si="4"/>
        <v>21</v>
      </c>
      <c r="B35" s="5" t="s">
        <v>36</v>
      </c>
      <c r="C35" s="34">
        <f t="shared" si="5"/>
        <v>22</v>
      </c>
      <c r="D35" s="176"/>
      <c r="E35" s="39">
        <f t="shared" si="6"/>
        <v>1982</v>
      </c>
      <c r="F35" s="70">
        <v>2991</v>
      </c>
      <c r="G35" s="70">
        <v>1435</v>
      </c>
      <c r="H35" s="70">
        <v>1556</v>
      </c>
      <c r="I35" s="194"/>
      <c r="J35" s="8"/>
      <c r="K35" s="196"/>
      <c r="L35" s="39"/>
      <c r="M35" s="70"/>
      <c r="N35" s="70"/>
      <c r="O35" s="70"/>
    </row>
    <row r="36" spans="1:15" ht="12" customHeight="1">
      <c r="A36" s="3">
        <f t="shared" si="4"/>
        <v>22</v>
      </c>
      <c r="B36" s="5" t="s">
        <v>36</v>
      </c>
      <c r="C36" s="34">
        <f t="shared" si="5"/>
        <v>23</v>
      </c>
      <c r="D36" s="176"/>
      <c r="E36" s="39">
        <f t="shared" si="6"/>
        <v>1981</v>
      </c>
      <c r="F36" s="70">
        <v>3034</v>
      </c>
      <c r="G36" s="70">
        <v>1451</v>
      </c>
      <c r="H36" s="70">
        <v>1583</v>
      </c>
      <c r="I36" s="194">
        <f>I33+1</f>
        <v>60</v>
      </c>
      <c r="J36" s="8" t="s">
        <v>36</v>
      </c>
      <c r="K36" s="196">
        <f>K33+1</f>
        <v>61</v>
      </c>
      <c r="L36" s="39">
        <f>L33-1</f>
        <v>1943</v>
      </c>
      <c r="M36" s="70">
        <v>2797</v>
      </c>
      <c r="N36" s="70">
        <v>1375</v>
      </c>
      <c r="O36" s="70">
        <v>1422</v>
      </c>
    </row>
    <row r="37" spans="1:15" ht="12" customHeight="1">
      <c r="A37" s="3">
        <f t="shared" si="4"/>
        <v>23</v>
      </c>
      <c r="B37" s="5" t="s">
        <v>36</v>
      </c>
      <c r="C37" s="34">
        <f t="shared" si="5"/>
        <v>24</v>
      </c>
      <c r="D37" s="176"/>
      <c r="E37" s="39">
        <f t="shared" si="6"/>
        <v>1980</v>
      </c>
      <c r="F37" s="70">
        <v>3194</v>
      </c>
      <c r="G37" s="70">
        <v>1588</v>
      </c>
      <c r="H37" s="70">
        <v>1606</v>
      </c>
      <c r="I37" s="194">
        <f aca="true" t="shared" si="7" ref="I37:I52">I36+1</f>
        <v>61</v>
      </c>
      <c r="J37" s="8" t="s">
        <v>36</v>
      </c>
      <c r="K37" s="196">
        <f>K36+1</f>
        <v>62</v>
      </c>
      <c r="L37" s="39">
        <f>L36-1</f>
        <v>1942</v>
      </c>
      <c r="M37" s="70">
        <v>2526</v>
      </c>
      <c r="N37" s="70">
        <v>1231</v>
      </c>
      <c r="O37" s="70">
        <v>1295</v>
      </c>
    </row>
    <row r="38" spans="1:15" ht="12" customHeight="1">
      <c r="A38" s="3">
        <f t="shared" si="4"/>
        <v>24</v>
      </c>
      <c r="B38" s="5" t="s">
        <v>36</v>
      </c>
      <c r="C38" s="34">
        <f t="shared" si="5"/>
        <v>25</v>
      </c>
      <c r="D38" s="176"/>
      <c r="E38" s="39">
        <f t="shared" si="6"/>
        <v>1979</v>
      </c>
      <c r="F38" s="70">
        <v>3108</v>
      </c>
      <c r="G38" s="70">
        <v>1613</v>
      </c>
      <c r="H38" s="70">
        <v>1495</v>
      </c>
      <c r="I38" s="194">
        <f t="shared" si="7"/>
        <v>62</v>
      </c>
      <c r="J38" s="8" t="s">
        <v>36</v>
      </c>
      <c r="K38" s="196">
        <f>K37+1</f>
        <v>63</v>
      </c>
      <c r="L38" s="39">
        <f>L37-1</f>
        <v>1941</v>
      </c>
      <c r="M38" s="70">
        <v>3190</v>
      </c>
      <c r="N38" s="70">
        <v>1506</v>
      </c>
      <c r="O38" s="70">
        <v>1684</v>
      </c>
    </row>
    <row r="39" spans="1:15" ht="12" customHeight="1">
      <c r="A39" s="19">
        <v>18</v>
      </c>
      <c r="B39" s="178" t="s">
        <v>36</v>
      </c>
      <c r="C39" s="68">
        <v>25</v>
      </c>
      <c r="D39" s="177"/>
      <c r="E39" s="187"/>
      <c r="F39" s="71">
        <f>SUM(F32:F38)</f>
        <v>20578</v>
      </c>
      <c r="G39" s="71">
        <f>SUM(G32:G38)</f>
        <v>10163</v>
      </c>
      <c r="H39" s="71">
        <f>SUM(H32:H38)</f>
        <v>10415</v>
      </c>
      <c r="I39" s="194">
        <f t="shared" si="7"/>
        <v>63</v>
      </c>
      <c r="J39" s="8" t="s">
        <v>36</v>
      </c>
      <c r="K39" s="196">
        <f>K38+1</f>
        <v>64</v>
      </c>
      <c r="L39" s="39">
        <f>L38-1</f>
        <v>1940</v>
      </c>
      <c r="M39" s="70">
        <v>3359</v>
      </c>
      <c r="N39" s="70">
        <v>1619</v>
      </c>
      <c r="O39" s="70">
        <v>1740</v>
      </c>
    </row>
    <row r="40" spans="1:15" ht="12" customHeight="1">
      <c r="A40" s="3"/>
      <c r="B40" s="5"/>
      <c r="C40" s="34"/>
      <c r="D40" s="176"/>
      <c r="E40" s="39"/>
      <c r="F40" s="70"/>
      <c r="G40" s="70"/>
      <c r="H40" s="70"/>
      <c r="I40" s="194">
        <f t="shared" si="7"/>
        <v>64</v>
      </c>
      <c r="J40" s="8" t="s">
        <v>36</v>
      </c>
      <c r="K40" s="196">
        <f>K39+1</f>
        <v>65</v>
      </c>
      <c r="L40" s="39">
        <f>L39-1</f>
        <v>1939</v>
      </c>
      <c r="M40" s="70">
        <v>3156</v>
      </c>
      <c r="N40" s="70">
        <v>1500</v>
      </c>
      <c r="O40" s="70">
        <v>1656</v>
      </c>
    </row>
    <row r="41" spans="1:15" ht="12" customHeight="1">
      <c r="A41" s="3">
        <f>A38+1</f>
        <v>25</v>
      </c>
      <c r="B41" s="5" t="s">
        <v>36</v>
      </c>
      <c r="C41" s="34">
        <f>C38+1</f>
        <v>26</v>
      </c>
      <c r="D41" s="176"/>
      <c r="E41" s="39">
        <f>E38-1</f>
        <v>1978</v>
      </c>
      <c r="F41" s="70">
        <v>2878</v>
      </c>
      <c r="G41" s="70">
        <v>1497</v>
      </c>
      <c r="H41" s="70">
        <v>1381</v>
      </c>
      <c r="I41" s="197">
        <v>60</v>
      </c>
      <c r="J41" s="112" t="s">
        <v>36</v>
      </c>
      <c r="K41" s="198">
        <v>65</v>
      </c>
      <c r="L41" s="39"/>
      <c r="M41" s="71">
        <f>SUM(M36:M40)</f>
        <v>15028</v>
      </c>
      <c r="N41" s="71">
        <f>SUM(N36:N40)</f>
        <v>7231</v>
      </c>
      <c r="O41" s="71">
        <f>SUM(O36:O40)</f>
        <v>7797</v>
      </c>
    </row>
    <row r="42" spans="1:15" ht="12" customHeight="1">
      <c r="A42" s="3">
        <f aca="true" t="shared" si="8" ref="A42:A57">A41+1</f>
        <v>26</v>
      </c>
      <c r="B42" s="5" t="s">
        <v>36</v>
      </c>
      <c r="C42" s="34">
        <f>C41+1</f>
        <v>27</v>
      </c>
      <c r="D42" s="176"/>
      <c r="E42" s="39">
        <f>E41-1</f>
        <v>1977</v>
      </c>
      <c r="F42" s="70">
        <v>2851</v>
      </c>
      <c r="G42" s="70">
        <v>1460</v>
      </c>
      <c r="H42" s="70">
        <v>1391</v>
      </c>
      <c r="I42" s="194"/>
      <c r="J42" s="8"/>
      <c r="K42" s="196"/>
      <c r="L42" s="39"/>
      <c r="M42" s="70"/>
      <c r="N42" s="70"/>
      <c r="O42" s="70"/>
    </row>
    <row r="43" spans="1:15" ht="12" customHeight="1">
      <c r="A43" s="3">
        <f t="shared" si="8"/>
        <v>27</v>
      </c>
      <c r="B43" s="5" t="s">
        <v>36</v>
      </c>
      <c r="C43" s="34">
        <f>C42+1</f>
        <v>28</v>
      </c>
      <c r="D43" s="176"/>
      <c r="E43" s="39">
        <f>E42-1</f>
        <v>1976</v>
      </c>
      <c r="F43" s="70">
        <v>2575</v>
      </c>
      <c r="G43" s="70">
        <v>1357</v>
      </c>
      <c r="H43" s="70">
        <v>1218</v>
      </c>
      <c r="I43" s="194">
        <f>I40+1</f>
        <v>65</v>
      </c>
      <c r="J43" s="8" t="s">
        <v>36</v>
      </c>
      <c r="K43" s="196">
        <f>K40+1</f>
        <v>66</v>
      </c>
      <c r="L43" s="39">
        <f>L40-1</f>
        <v>1938</v>
      </c>
      <c r="M43" s="70">
        <v>2734</v>
      </c>
      <c r="N43" s="70">
        <v>1263</v>
      </c>
      <c r="O43" s="70">
        <v>1471</v>
      </c>
    </row>
    <row r="44" spans="1:15" ht="12" customHeight="1">
      <c r="A44" s="3">
        <f t="shared" si="8"/>
        <v>28</v>
      </c>
      <c r="B44" s="5" t="s">
        <v>36</v>
      </c>
      <c r="C44" s="34">
        <f>C43+1</f>
        <v>29</v>
      </c>
      <c r="D44" s="176"/>
      <c r="E44" s="39">
        <f>E43-1</f>
        <v>1975</v>
      </c>
      <c r="F44" s="70">
        <v>2348</v>
      </c>
      <c r="G44" s="70">
        <v>1225</v>
      </c>
      <c r="H44" s="70">
        <v>1123</v>
      </c>
      <c r="I44" s="194">
        <f t="shared" si="7"/>
        <v>66</v>
      </c>
      <c r="J44" s="8" t="s">
        <v>36</v>
      </c>
      <c r="K44" s="196">
        <f>K43+1</f>
        <v>67</v>
      </c>
      <c r="L44" s="39">
        <f>L43-1</f>
        <v>1937</v>
      </c>
      <c r="M44" s="70">
        <v>2474</v>
      </c>
      <c r="N44" s="70">
        <v>1127</v>
      </c>
      <c r="O44" s="70">
        <v>1347</v>
      </c>
    </row>
    <row r="45" spans="1:15" ht="12" customHeight="1">
      <c r="A45" s="3">
        <f t="shared" si="8"/>
        <v>29</v>
      </c>
      <c r="B45" s="5" t="s">
        <v>36</v>
      </c>
      <c r="C45" s="34">
        <f>C44+1</f>
        <v>30</v>
      </c>
      <c r="D45" s="176"/>
      <c r="E45" s="39">
        <f>E44-1</f>
        <v>1974</v>
      </c>
      <c r="F45" s="70">
        <v>2270</v>
      </c>
      <c r="G45" s="70">
        <v>1177</v>
      </c>
      <c r="H45" s="70">
        <v>1093</v>
      </c>
      <c r="I45" s="194">
        <f t="shared" si="7"/>
        <v>67</v>
      </c>
      <c r="J45" s="8" t="s">
        <v>36</v>
      </c>
      <c r="K45" s="196">
        <f>K44+1</f>
        <v>68</v>
      </c>
      <c r="L45" s="39">
        <f>L44-1</f>
        <v>1936</v>
      </c>
      <c r="M45" s="70">
        <v>2533</v>
      </c>
      <c r="N45" s="70">
        <v>1154</v>
      </c>
      <c r="O45" s="70">
        <v>1379</v>
      </c>
    </row>
    <row r="46" spans="1:15" ht="12" customHeight="1">
      <c r="A46" s="19">
        <v>25</v>
      </c>
      <c r="B46" s="178" t="s">
        <v>36</v>
      </c>
      <c r="C46" s="68">
        <v>30</v>
      </c>
      <c r="D46" s="177"/>
      <c r="E46" s="187"/>
      <c r="F46" s="71">
        <f>SUM(F41:F45)</f>
        <v>12922</v>
      </c>
      <c r="G46" s="71">
        <f>SUM(G41:G45)</f>
        <v>6716</v>
      </c>
      <c r="H46" s="71">
        <f>SUM(H41:H45)</f>
        <v>6206</v>
      </c>
      <c r="I46" s="194">
        <f t="shared" si="7"/>
        <v>68</v>
      </c>
      <c r="J46" s="8" t="s">
        <v>36</v>
      </c>
      <c r="K46" s="196">
        <f>K45+1</f>
        <v>69</v>
      </c>
      <c r="L46" s="39">
        <f>L45-1</f>
        <v>1935</v>
      </c>
      <c r="M46" s="70">
        <v>2468</v>
      </c>
      <c r="N46" s="70">
        <v>1130</v>
      </c>
      <c r="O46" s="70">
        <v>1338</v>
      </c>
    </row>
    <row r="47" spans="1:15" ht="12" customHeight="1">
      <c r="A47" s="3"/>
      <c r="B47" s="5"/>
      <c r="C47" s="34"/>
      <c r="D47" s="176"/>
      <c r="E47" s="39"/>
      <c r="F47" s="70"/>
      <c r="G47" s="70"/>
      <c r="H47" s="70"/>
      <c r="I47" s="194">
        <f t="shared" si="7"/>
        <v>69</v>
      </c>
      <c r="J47" s="8" t="s">
        <v>36</v>
      </c>
      <c r="K47" s="196">
        <f>K46+1</f>
        <v>70</v>
      </c>
      <c r="L47" s="39">
        <f>L46-1</f>
        <v>1934</v>
      </c>
      <c r="M47" s="70">
        <v>2234</v>
      </c>
      <c r="N47" s="70">
        <v>1007</v>
      </c>
      <c r="O47" s="70">
        <v>1227</v>
      </c>
    </row>
    <row r="48" spans="1:15" ht="12" customHeight="1">
      <c r="A48" s="3">
        <f>A45+1</f>
        <v>30</v>
      </c>
      <c r="B48" s="5" t="s">
        <v>36</v>
      </c>
      <c r="C48" s="34">
        <f>C45+1</f>
        <v>31</v>
      </c>
      <c r="D48" s="176"/>
      <c r="E48" s="39">
        <f>E45-1</f>
        <v>1973</v>
      </c>
      <c r="F48" s="70">
        <v>2261</v>
      </c>
      <c r="G48" s="70">
        <v>1203</v>
      </c>
      <c r="H48" s="70">
        <v>1058</v>
      </c>
      <c r="I48" s="197">
        <v>65</v>
      </c>
      <c r="J48" s="112" t="s">
        <v>36</v>
      </c>
      <c r="K48" s="198">
        <v>70</v>
      </c>
      <c r="L48" s="39"/>
      <c r="M48" s="71">
        <f>SUM(M43:M47)</f>
        <v>12443</v>
      </c>
      <c r="N48" s="71">
        <f>SUM(N43:N47)</f>
        <v>5681</v>
      </c>
      <c r="O48" s="71">
        <f>SUM(O43:O47)</f>
        <v>6762</v>
      </c>
    </row>
    <row r="49" spans="1:15" ht="12" customHeight="1">
      <c r="A49" s="3">
        <f t="shared" si="8"/>
        <v>31</v>
      </c>
      <c r="B49" s="5" t="s">
        <v>36</v>
      </c>
      <c r="C49" s="34">
        <f>C48+1</f>
        <v>32</v>
      </c>
      <c r="D49" s="176"/>
      <c r="E49" s="39">
        <f>E48-1</f>
        <v>1972</v>
      </c>
      <c r="F49" s="70">
        <v>2570</v>
      </c>
      <c r="G49" s="70">
        <v>1421</v>
      </c>
      <c r="H49" s="70">
        <v>1149</v>
      </c>
      <c r="I49" s="194"/>
      <c r="J49" s="8"/>
      <c r="K49" s="196"/>
      <c r="L49" s="39"/>
      <c r="M49" s="70"/>
      <c r="N49" s="70"/>
      <c r="O49" s="70"/>
    </row>
    <row r="50" spans="1:15" ht="12" customHeight="1">
      <c r="A50" s="3">
        <f t="shared" si="8"/>
        <v>32</v>
      </c>
      <c r="B50" s="5" t="s">
        <v>36</v>
      </c>
      <c r="C50" s="34">
        <f>C49+1</f>
        <v>33</v>
      </c>
      <c r="D50" s="176"/>
      <c r="E50" s="39">
        <f>E49-1</f>
        <v>1971</v>
      </c>
      <c r="F50" s="70">
        <v>2887</v>
      </c>
      <c r="G50" s="70">
        <v>1575</v>
      </c>
      <c r="H50" s="70">
        <v>1312</v>
      </c>
      <c r="I50" s="194">
        <f>I47+1</f>
        <v>70</v>
      </c>
      <c r="J50" s="8" t="s">
        <v>36</v>
      </c>
      <c r="K50" s="196">
        <f>K47+1</f>
        <v>71</v>
      </c>
      <c r="L50" s="39">
        <f>L47-1</f>
        <v>1933</v>
      </c>
      <c r="M50" s="70">
        <v>1660</v>
      </c>
      <c r="N50" s="70">
        <v>747</v>
      </c>
      <c r="O50" s="70">
        <v>913</v>
      </c>
    </row>
    <row r="51" spans="1:15" ht="12" customHeight="1">
      <c r="A51" s="3">
        <f t="shared" si="8"/>
        <v>33</v>
      </c>
      <c r="B51" s="5" t="s">
        <v>36</v>
      </c>
      <c r="C51" s="34">
        <f>C50+1</f>
        <v>34</v>
      </c>
      <c r="D51" s="176"/>
      <c r="E51" s="39">
        <f>E50-1</f>
        <v>1970</v>
      </c>
      <c r="F51" s="70">
        <v>2971</v>
      </c>
      <c r="G51" s="70">
        <v>1598</v>
      </c>
      <c r="H51" s="70">
        <v>1373</v>
      </c>
      <c r="I51" s="194">
        <f t="shared" si="7"/>
        <v>71</v>
      </c>
      <c r="J51" s="8" t="s">
        <v>36</v>
      </c>
      <c r="K51" s="196">
        <f>K50+1</f>
        <v>72</v>
      </c>
      <c r="L51" s="39">
        <f>L50-1</f>
        <v>1932</v>
      </c>
      <c r="M51" s="70">
        <v>1753</v>
      </c>
      <c r="N51" s="70">
        <v>772</v>
      </c>
      <c r="O51" s="70">
        <v>981</v>
      </c>
    </row>
    <row r="52" spans="1:15" ht="12" customHeight="1">
      <c r="A52" s="3">
        <f t="shared" si="8"/>
        <v>34</v>
      </c>
      <c r="B52" s="5" t="s">
        <v>36</v>
      </c>
      <c r="C52" s="34">
        <f>C51+1</f>
        <v>35</v>
      </c>
      <c r="D52" s="176"/>
      <c r="E52" s="39">
        <f>E51-1</f>
        <v>1969</v>
      </c>
      <c r="F52" s="70">
        <v>2947</v>
      </c>
      <c r="G52" s="70">
        <v>1589</v>
      </c>
      <c r="H52" s="70">
        <v>1358</v>
      </c>
      <c r="I52" s="194">
        <f t="shared" si="7"/>
        <v>72</v>
      </c>
      <c r="J52" s="8" t="s">
        <v>36</v>
      </c>
      <c r="K52" s="196">
        <f>K51+1</f>
        <v>73</v>
      </c>
      <c r="L52" s="39">
        <f>L51-1</f>
        <v>1931</v>
      </c>
      <c r="M52" s="70">
        <v>1622</v>
      </c>
      <c r="N52" s="70">
        <v>687</v>
      </c>
      <c r="O52" s="70">
        <v>935</v>
      </c>
    </row>
    <row r="53" spans="1:15" ht="12" customHeight="1">
      <c r="A53" s="19">
        <v>30</v>
      </c>
      <c r="B53" s="178" t="s">
        <v>36</v>
      </c>
      <c r="C53" s="68">
        <v>35</v>
      </c>
      <c r="D53" s="177"/>
      <c r="E53" s="187"/>
      <c r="F53" s="71">
        <f>SUM(F48:F52)</f>
        <v>13636</v>
      </c>
      <c r="G53" s="71">
        <f>SUM(G48:G52)</f>
        <v>7386</v>
      </c>
      <c r="H53" s="71">
        <f>SUM(H48:H52)</f>
        <v>6250</v>
      </c>
      <c r="I53" s="194">
        <f>I52+1</f>
        <v>73</v>
      </c>
      <c r="J53" s="8" t="s">
        <v>36</v>
      </c>
      <c r="K53" s="196">
        <f>K52+1</f>
        <v>74</v>
      </c>
      <c r="L53" s="39">
        <f>L52-1</f>
        <v>1930</v>
      </c>
      <c r="M53" s="70">
        <v>1774</v>
      </c>
      <c r="N53" s="70">
        <v>739</v>
      </c>
      <c r="O53" s="70">
        <v>1035</v>
      </c>
    </row>
    <row r="54" spans="1:15" ht="12" customHeight="1">
      <c r="A54" s="3"/>
      <c r="B54" s="5"/>
      <c r="C54" s="34"/>
      <c r="D54" s="176"/>
      <c r="E54" s="39"/>
      <c r="F54" s="70"/>
      <c r="G54" s="70"/>
      <c r="H54" s="70"/>
      <c r="I54" s="199">
        <f>I53+1</f>
        <v>74</v>
      </c>
      <c r="J54" s="8" t="s">
        <v>36</v>
      </c>
      <c r="K54" s="196">
        <f>K53+1</f>
        <v>75</v>
      </c>
      <c r="L54" s="39">
        <f>L53-1</f>
        <v>1929</v>
      </c>
      <c r="M54" s="70">
        <v>1726</v>
      </c>
      <c r="N54" s="70">
        <v>677</v>
      </c>
      <c r="O54" s="70">
        <v>1049</v>
      </c>
    </row>
    <row r="55" spans="1:15" ht="12" customHeight="1">
      <c r="A55" s="3">
        <f>A52+1</f>
        <v>35</v>
      </c>
      <c r="B55" s="5" t="s">
        <v>36</v>
      </c>
      <c r="C55" s="34">
        <f>C52+1</f>
        <v>36</v>
      </c>
      <c r="D55" s="176"/>
      <c r="E55" s="39">
        <f>E52-1</f>
        <v>1968</v>
      </c>
      <c r="F55" s="70">
        <v>3028</v>
      </c>
      <c r="G55" s="70">
        <v>1546</v>
      </c>
      <c r="H55" s="70">
        <v>1482</v>
      </c>
      <c r="I55" s="197">
        <v>70</v>
      </c>
      <c r="J55" s="112" t="s">
        <v>36</v>
      </c>
      <c r="K55" s="198">
        <v>75</v>
      </c>
      <c r="L55" s="39"/>
      <c r="M55" s="71">
        <f>SUM(M50:M54)</f>
        <v>8535</v>
      </c>
      <c r="N55" s="71">
        <f>SUM(N50:N54)</f>
        <v>3622</v>
      </c>
      <c r="O55" s="71">
        <f>SUM(O50:O54)</f>
        <v>4913</v>
      </c>
    </row>
    <row r="56" spans="1:15" ht="12" customHeight="1">
      <c r="A56" s="3">
        <f t="shared" si="8"/>
        <v>36</v>
      </c>
      <c r="B56" s="5" t="s">
        <v>36</v>
      </c>
      <c r="C56" s="34">
        <f>C55+1</f>
        <v>37</v>
      </c>
      <c r="D56" s="176"/>
      <c r="E56" s="39">
        <f>E55-1</f>
        <v>1967</v>
      </c>
      <c r="F56" s="70">
        <v>2962</v>
      </c>
      <c r="G56" s="70">
        <v>1490</v>
      </c>
      <c r="H56" s="70">
        <v>1472</v>
      </c>
      <c r="I56" s="201"/>
      <c r="J56" s="8"/>
      <c r="K56" s="196"/>
      <c r="L56" s="39"/>
      <c r="M56" s="70"/>
      <c r="N56" s="70"/>
      <c r="O56" s="70"/>
    </row>
    <row r="57" spans="1:15" ht="12" customHeight="1">
      <c r="A57" s="3">
        <f t="shared" si="8"/>
        <v>37</v>
      </c>
      <c r="B57" s="5" t="s">
        <v>36</v>
      </c>
      <c r="C57" s="34">
        <f>C56+1</f>
        <v>38</v>
      </c>
      <c r="D57" s="176"/>
      <c r="E57" s="39">
        <f>E56-1</f>
        <v>1966</v>
      </c>
      <c r="F57" s="70">
        <v>3180</v>
      </c>
      <c r="G57" s="70">
        <v>1625</v>
      </c>
      <c r="H57" s="70">
        <v>1555</v>
      </c>
      <c r="I57" s="201">
        <v>75</v>
      </c>
      <c r="J57" s="8" t="s">
        <v>36</v>
      </c>
      <c r="K57" s="198">
        <v>80</v>
      </c>
      <c r="L57" s="39"/>
      <c r="M57" s="71">
        <v>6798</v>
      </c>
      <c r="N57" s="71">
        <v>2298</v>
      </c>
      <c r="O57" s="71">
        <v>4500</v>
      </c>
    </row>
    <row r="58" spans="1:15" ht="12" customHeight="1">
      <c r="A58" s="3">
        <f>A57+1</f>
        <v>38</v>
      </c>
      <c r="B58" s="5" t="s">
        <v>36</v>
      </c>
      <c r="C58" s="34">
        <f>C57+1</f>
        <v>39</v>
      </c>
      <c r="D58" s="176"/>
      <c r="E58" s="39">
        <f>E57-1</f>
        <v>1965</v>
      </c>
      <c r="F58" s="70">
        <v>3216</v>
      </c>
      <c r="G58" s="70">
        <v>1661</v>
      </c>
      <c r="H58" s="70">
        <v>1555</v>
      </c>
      <c r="I58" s="201">
        <v>80</v>
      </c>
      <c r="J58" s="8" t="s">
        <v>36</v>
      </c>
      <c r="K58" s="198">
        <v>85</v>
      </c>
      <c r="L58" s="39"/>
      <c r="M58" s="71">
        <v>4625</v>
      </c>
      <c r="N58" s="71">
        <v>1267</v>
      </c>
      <c r="O58" s="71">
        <v>3358</v>
      </c>
    </row>
    <row r="59" spans="1:15" ht="12" customHeight="1">
      <c r="A59" s="3">
        <f>A58+1</f>
        <v>39</v>
      </c>
      <c r="B59" s="5" t="s">
        <v>36</v>
      </c>
      <c r="C59" s="34">
        <f>C58+1</f>
        <v>40</v>
      </c>
      <c r="D59" s="176"/>
      <c r="E59" s="39">
        <f>E58-1</f>
        <v>1964</v>
      </c>
      <c r="F59" s="70">
        <v>3440</v>
      </c>
      <c r="G59" s="70">
        <v>1786</v>
      </c>
      <c r="H59" s="70">
        <v>1654</v>
      </c>
      <c r="I59" s="190" t="s">
        <v>575</v>
      </c>
      <c r="J59" s="6"/>
      <c r="K59" s="6"/>
      <c r="L59" s="39"/>
      <c r="M59" s="71">
        <v>2864</v>
      </c>
      <c r="N59" s="71">
        <v>613</v>
      </c>
      <c r="O59" s="71">
        <v>2251</v>
      </c>
    </row>
    <row r="60" spans="1:15" ht="12" customHeight="1">
      <c r="A60" s="19">
        <v>35</v>
      </c>
      <c r="B60" s="178" t="s">
        <v>36</v>
      </c>
      <c r="C60" s="68">
        <v>40</v>
      </c>
      <c r="D60" s="177"/>
      <c r="E60" s="187"/>
      <c r="F60" s="71">
        <f>SUM(F55:F59)</f>
        <v>15826</v>
      </c>
      <c r="G60" s="71">
        <f>SUM(G55:G59)</f>
        <v>8108</v>
      </c>
      <c r="H60" s="71">
        <f>SUM(H55:H59)</f>
        <v>7718</v>
      </c>
      <c r="I60" s="190" t="s">
        <v>576</v>
      </c>
      <c r="J60" s="6"/>
      <c r="K60" s="6"/>
      <c r="L60" s="39"/>
      <c r="M60" s="71">
        <f>F14+F25+F30+F39+F46+F53+F60+M13+M20+M27+M34+M41+M48+M55+M57+M58+M59</f>
        <v>201645</v>
      </c>
      <c r="N60" s="71">
        <f>G14+G25+G30+G39+G46+G53+G60+N13+N20+N27+N34+N41+N48+N55+N57+N58+N59</f>
        <v>97429</v>
      </c>
      <c r="O60" s="71">
        <f>H14+H25+H30+H39+H46+H53+H60+O13+O20+O27+O34+O41+O48+O55+O57+O58+O59</f>
        <v>104216</v>
      </c>
    </row>
    <row r="61" spans="9:15" ht="12.75">
      <c r="I61" s="202"/>
      <c r="J61" s="203"/>
      <c r="K61" s="6"/>
      <c r="L61" s="8"/>
      <c r="M61" s="204"/>
      <c r="N61" s="69"/>
      <c r="O61" s="69"/>
    </row>
    <row r="62" spans="9:15" ht="12.75">
      <c r="I62" s="202"/>
      <c r="J62" s="203"/>
      <c r="K62" s="6"/>
      <c r="L62" s="8"/>
      <c r="M62" s="204"/>
      <c r="N62" s="69"/>
      <c r="O62" s="69"/>
    </row>
    <row r="63" spans="9:15" ht="12.75">
      <c r="I63" s="202"/>
      <c r="J63" s="203"/>
      <c r="K63" s="6"/>
      <c r="L63" s="8"/>
      <c r="M63" s="204"/>
      <c r="N63" s="69"/>
      <c r="O63" s="69"/>
    </row>
    <row r="64" spans="9:15" ht="12.75">
      <c r="I64" s="202"/>
      <c r="J64" s="203"/>
      <c r="K64" s="6"/>
      <c r="L64" s="8"/>
      <c r="M64" s="204"/>
      <c r="N64" s="69"/>
      <c r="O64" s="69"/>
    </row>
    <row r="65" spans="9:15" ht="12.75">
      <c r="I65" s="202"/>
      <c r="J65" s="203"/>
      <c r="K65" s="6"/>
      <c r="L65" s="8"/>
      <c r="M65" s="204"/>
      <c r="N65" s="69"/>
      <c r="O65" s="69"/>
    </row>
    <row r="66" spans="1:15" s="137" customFormat="1" ht="12.75">
      <c r="A66" s="352" t="s">
        <v>577</v>
      </c>
      <c r="B66" s="352"/>
      <c r="C66" s="352"/>
      <c r="D66" s="352"/>
      <c r="E66" s="352"/>
      <c r="F66" s="352"/>
      <c r="G66" s="352"/>
      <c r="H66" s="352"/>
      <c r="I66" s="352"/>
      <c r="J66" s="352"/>
      <c r="K66" s="352"/>
      <c r="L66" s="352"/>
      <c r="M66" s="352"/>
      <c r="N66" s="352"/>
      <c r="O66" s="352"/>
    </row>
    <row r="67" spans="1:15" ht="12.75">
      <c r="A67" s="352" t="s">
        <v>578</v>
      </c>
      <c r="B67" s="352"/>
      <c r="C67" s="352"/>
      <c r="D67" s="352"/>
      <c r="E67" s="352"/>
      <c r="F67" s="352"/>
      <c r="G67" s="352"/>
      <c r="H67" s="352"/>
      <c r="I67" s="352"/>
      <c r="J67" s="352"/>
      <c r="K67" s="352"/>
      <c r="L67" s="352"/>
      <c r="M67" s="352"/>
      <c r="N67" s="352"/>
      <c r="O67" s="352"/>
    </row>
    <row r="68" spans="1:14" ht="12.75">
      <c r="A68" s="3"/>
      <c r="B68" s="3"/>
      <c r="C68" s="34"/>
      <c r="D68" s="3"/>
      <c r="E68" s="3"/>
      <c r="I68" s="205"/>
      <c r="J68" s="6"/>
      <c r="K68" s="6"/>
      <c r="L68" s="8"/>
      <c r="M68" s="206"/>
      <c r="N68" s="206"/>
    </row>
    <row r="69" spans="1:15" ht="12.75">
      <c r="A69" s="15" t="s">
        <v>66</v>
      </c>
      <c r="B69" s="15"/>
      <c r="C69" s="15"/>
      <c r="D69" s="15"/>
      <c r="E69" s="181"/>
      <c r="F69" s="330" t="s">
        <v>5</v>
      </c>
      <c r="G69" s="303"/>
      <c r="H69" s="278"/>
      <c r="I69" s="350" t="s">
        <v>66</v>
      </c>
      <c r="J69" s="306"/>
      <c r="K69" s="306"/>
      <c r="L69" s="207"/>
      <c r="M69" s="330" t="s">
        <v>5</v>
      </c>
      <c r="N69" s="277"/>
      <c r="O69" s="277"/>
    </row>
    <row r="70" spans="1:15" ht="12.75">
      <c r="A70" s="10" t="s">
        <v>68</v>
      </c>
      <c r="B70" s="10"/>
      <c r="C70" s="10"/>
      <c r="D70" s="10"/>
      <c r="E70" s="182" t="s">
        <v>570</v>
      </c>
      <c r="F70" s="332"/>
      <c r="G70" s="304"/>
      <c r="H70" s="347"/>
      <c r="I70" s="10" t="s">
        <v>68</v>
      </c>
      <c r="J70" s="10"/>
      <c r="K70" s="10"/>
      <c r="L70" s="208" t="s">
        <v>570</v>
      </c>
      <c r="M70" s="348"/>
      <c r="N70" s="349"/>
      <c r="O70" s="349"/>
    </row>
    <row r="71" spans="1:15" ht="12.75">
      <c r="A71" s="20" t="s">
        <v>69</v>
      </c>
      <c r="B71" s="20"/>
      <c r="C71" s="20"/>
      <c r="D71" s="20"/>
      <c r="E71" s="184"/>
      <c r="F71" s="192" t="s">
        <v>20</v>
      </c>
      <c r="G71" s="193" t="s">
        <v>21</v>
      </c>
      <c r="H71" s="209" t="s">
        <v>22</v>
      </c>
      <c r="I71" s="351" t="s">
        <v>69</v>
      </c>
      <c r="J71" s="351"/>
      <c r="K71" s="351"/>
      <c r="L71" s="210"/>
      <c r="M71" s="211" t="s">
        <v>20</v>
      </c>
      <c r="N71" s="193" t="s">
        <v>21</v>
      </c>
      <c r="O71" s="192" t="s">
        <v>22</v>
      </c>
    </row>
    <row r="72" spans="1:15" ht="12.75">
      <c r="A72" s="3"/>
      <c r="B72" s="3"/>
      <c r="C72" s="34"/>
      <c r="D72" s="3"/>
      <c r="E72" s="9"/>
      <c r="I72" s="190"/>
      <c r="J72" s="6"/>
      <c r="K72" s="6"/>
      <c r="L72" s="39"/>
      <c r="M72" s="212"/>
      <c r="N72" s="195"/>
      <c r="O72" s="195"/>
    </row>
    <row r="73" spans="1:15" ht="12" customHeight="1">
      <c r="A73" s="3">
        <v>0</v>
      </c>
      <c r="B73" s="5" t="s">
        <v>36</v>
      </c>
      <c r="C73" s="34">
        <v>1</v>
      </c>
      <c r="D73" s="176"/>
      <c r="E73" s="39">
        <v>2003</v>
      </c>
      <c r="F73" s="70">
        <v>671</v>
      </c>
      <c r="G73" s="70">
        <v>344</v>
      </c>
      <c r="H73" s="70">
        <v>327</v>
      </c>
      <c r="I73" s="213">
        <f>SUM(C124)</f>
        <v>40</v>
      </c>
      <c r="J73" s="6" t="s">
        <v>36</v>
      </c>
      <c r="K73" s="176">
        <f>SUM(I73+1)</f>
        <v>41</v>
      </c>
      <c r="L73" s="39">
        <f>SUM(E124-1)</f>
        <v>1963</v>
      </c>
      <c r="M73" s="70">
        <v>1882</v>
      </c>
      <c r="N73" s="70">
        <v>995</v>
      </c>
      <c r="O73" s="70">
        <v>887</v>
      </c>
    </row>
    <row r="74" spans="1:15" ht="12" customHeight="1">
      <c r="A74" s="3">
        <v>1</v>
      </c>
      <c r="B74" s="5" t="s">
        <v>36</v>
      </c>
      <c r="C74" s="34">
        <f>SUM(C73+1)</f>
        <v>2</v>
      </c>
      <c r="D74" s="176"/>
      <c r="E74" s="39">
        <f>SUM(E73-1)</f>
        <v>2002</v>
      </c>
      <c r="F74" s="70">
        <v>719</v>
      </c>
      <c r="G74" s="70">
        <v>358</v>
      </c>
      <c r="H74" s="70">
        <v>361</v>
      </c>
      <c r="I74" s="213">
        <f>I73+1</f>
        <v>41</v>
      </c>
      <c r="J74" s="6" t="s">
        <v>36</v>
      </c>
      <c r="K74" s="176">
        <f>K73+1</f>
        <v>42</v>
      </c>
      <c r="L74" s="39">
        <f>L73-1</f>
        <v>1962</v>
      </c>
      <c r="M74" s="70">
        <v>1867</v>
      </c>
      <c r="N74" s="70">
        <v>946</v>
      </c>
      <c r="O74" s="70">
        <v>921</v>
      </c>
    </row>
    <row r="75" spans="1:15" ht="12" customHeight="1">
      <c r="A75" s="3">
        <f aca="true" t="shared" si="9" ref="A75:A89">A74+1</f>
        <v>2</v>
      </c>
      <c r="B75" s="5" t="s">
        <v>36</v>
      </c>
      <c r="C75" s="34">
        <f>C74+1</f>
        <v>3</v>
      </c>
      <c r="D75" s="176"/>
      <c r="E75" s="39">
        <f>SUM(E74-1)</f>
        <v>2001</v>
      </c>
      <c r="F75" s="70">
        <v>659</v>
      </c>
      <c r="G75" s="70">
        <v>315</v>
      </c>
      <c r="H75" s="70">
        <v>344</v>
      </c>
      <c r="I75" s="213">
        <f>I74+1</f>
        <v>42</v>
      </c>
      <c r="J75" s="6" t="s">
        <v>36</v>
      </c>
      <c r="K75" s="176">
        <f>K74+1</f>
        <v>43</v>
      </c>
      <c r="L75" s="39">
        <f>L74-1</f>
        <v>1961</v>
      </c>
      <c r="M75" s="70">
        <v>1906</v>
      </c>
      <c r="N75" s="70">
        <v>996</v>
      </c>
      <c r="O75" s="70">
        <v>910</v>
      </c>
    </row>
    <row r="76" spans="1:15" ht="12" customHeight="1">
      <c r="A76" s="3">
        <f t="shared" si="9"/>
        <v>3</v>
      </c>
      <c r="B76" s="5" t="s">
        <v>36</v>
      </c>
      <c r="C76" s="34">
        <f>C75+1</f>
        <v>4</v>
      </c>
      <c r="D76" s="176"/>
      <c r="E76" s="39">
        <f>E75-1</f>
        <v>2000</v>
      </c>
      <c r="F76" s="70">
        <v>689</v>
      </c>
      <c r="G76" s="70">
        <v>351</v>
      </c>
      <c r="H76" s="70">
        <v>338</v>
      </c>
      <c r="I76" s="213">
        <f>I75+1</f>
        <v>43</v>
      </c>
      <c r="J76" s="6" t="s">
        <v>36</v>
      </c>
      <c r="K76" s="176">
        <f>K75+1</f>
        <v>44</v>
      </c>
      <c r="L76" s="39">
        <f>L75-1</f>
        <v>1960</v>
      </c>
      <c r="M76" s="70">
        <v>1794</v>
      </c>
      <c r="N76" s="70">
        <v>906</v>
      </c>
      <c r="O76" s="70">
        <v>888</v>
      </c>
    </row>
    <row r="77" spans="1:15" ht="12" customHeight="1">
      <c r="A77" s="3">
        <f t="shared" si="9"/>
        <v>4</v>
      </c>
      <c r="B77" s="5" t="s">
        <v>36</v>
      </c>
      <c r="C77" s="34">
        <f>C76+1</f>
        <v>5</v>
      </c>
      <c r="D77" s="176"/>
      <c r="E77" s="39">
        <f>E76-1</f>
        <v>1999</v>
      </c>
      <c r="F77" s="70">
        <v>680</v>
      </c>
      <c r="G77" s="70">
        <v>349</v>
      </c>
      <c r="H77" s="70">
        <v>331</v>
      </c>
      <c r="I77" s="213">
        <f>I76+1</f>
        <v>44</v>
      </c>
      <c r="J77" s="6" t="s">
        <v>36</v>
      </c>
      <c r="K77" s="176">
        <f>K76+1</f>
        <v>45</v>
      </c>
      <c r="L77" s="39">
        <f>L76-1</f>
        <v>1959</v>
      </c>
      <c r="M77" s="70">
        <v>1854</v>
      </c>
      <c r="N77" s="70">
        <v>981</v>
      </c>
      <c r="O77" s="70">
        <v>873</v>
      </c>
    </row>
    <row r="78" spans="1:15" ht="12" customHeight="1">
      <c r="A78" s="3">
        <f t="shared" si="9"/>
        <v>5</v>
      </c>
      <c r="B78" s="5" t="s">
        <v>36</v>
      </c>
      <c r="C78" s="34">
        <f>C77+1</f>
        <v>6</v>
      </c>
      <c r="D78" s="176"/>
      <c r="E78" s="39">
        <f>E77-1</f>
        <v>1998</v>
      </c>
      <c r="F78" s="70">
        <v>659</v>
      </c>
      <c r="G78" s="70">
        <v>360</v>
      </c>
      <c r="H78" s="70">
        <v>299</v>
      </c>
      <c r="I78" s="190">
        <v>40</v>
      </c>
      <c r="J78" s="126" t="s">
        <v>36</v>
      </c>
      <c r="K78" s="177">
        <v>45</v>
      </c>
      <c r="L78" s="39"/>
      <c r="M78" s="71">
        <f>SUM(M73:M77)</f>
        <v>9303</v>
      </c>
      <c r="N78" s="71">
        <f>SUM(N73:N77)</f>
        <v>4824</v>
      </c>
      <c r="O78" s="71">
        <f>SUM(O73:O77)</f>
        <v>4479</v>
      </c>
    </row>
    <row r="79" spans="1:15" ht="12" customHeight="1">
      <c r="A79" s="19">
        <v>0</v>
      </c>
      <c r="B79" s="178" t="s">
        <v>36</v>
      </c>
      <c r="C79" s="68">
        <v>6</v>
      </c>
      <c r="D79" s="177"/>
      <c r="E79" s="187"/>
      <c r="F79" s="71">
        <f>SUM(F73:F78)</f>
        <v>4077</v>
      </c>
      <c r="G79" s="71">
        <f>SUM(G73:G78)</f>
        <v>2077</v>
      </c>
      <c r="H79" s="71">
        <f>SUM(H73:H78)</f>
        <v>2000</v>
      </c>
      <c r="I79" s="190"/>
      <c r="J79" s="6"/>
      <c r="K79" s="176"/>
      <c r="L79" s="39"/>
      <c r="M79" s="70"/>
      <c r="N79" s="70"/>
      <c r="O79" s="70"/>
    </row>
    <row r="80" spans="1:15" ht="12" customHeight="1">
      <c r="A80" s="3"/>
      <c r="B80" s="5"/>
      <c r="C80" s="34"/>
      <c r="D80" s="176"/>
      <c r="E80" s="39"/>
      <c r="F80" s="70"/>
      <c r="G80" s="70"/>
      <c r="H80" s="70"/>
      <c r="I80" s="213">
        <f>I77+1</f>
        <v>45</v>
      </c>
      <c r="J80" s="6" t="s">
        <v>36</v>
      </c>
      <c r="K80" s="176">
        <f>K77+1</f>
        <v>46</v>
      </c>
      <c r="L80" s="39">
        <f>L77-1</f>
        <v>1958</v>
      </c>
      <c r="M80" s="70">
        <v>1676</v>
      </c>
      <c r="N80" s="70">
        <v>865</v>
      </c>
      <c r="O80" s="70">
        <v>811</v>
      </c>
    </row>
    <row r="81" spans="1:15" ht="12" customHeight="1">
      <c r="A81" s="3">
        <f>A78+1</f>
        <v>6</v>
      </c>
      <c r="B81" s="5" t="s">
        <v>36</v>
      </c>
      <c r="C81" s="34">
        <f>C78+1</f>
        <v>7</v>
      </c>
      <c r="D81" s="176"/>
      <c r="E81" s="39">
        <f>E78-1</f>
        <v>1997</v>
      </c>
      <c r="F81" s="70">
        <v>605</v>
      </c>
      <c r="G81" s="70">
        <v>288</v>
      </c>
      <c r="H81" s="70">
        <v>317</v>
      </c>
      <c r="I81" s="213">
        <f>I80+1</f>
        <v>46</v>
      </c>
      <c r="J81" s="6" t="s">
        <v>36</v>
      </c>
      <c r="K81" s="176">
        <f>K80+1</f>
        <v>47</v>
      </c>
      <c r="L81" s="39">
        <f>L80-1</f>
        <v>1957</v>
      </c>
      <c r="M81" s="70">
        <v>1764</v>
      </c>
      <c r="N81" s="70">
        <v>857</v>
      </c>
      <c r="O81" s="70">
        <v>907</v>
      </c>
    </row>
    <row r="82" spans="1:15" ht="12" customHeight="1">
      <c r="A82" s="3">
        <f t="shared" si="9"/>
        <v>7</v>
      </c>
      <c r="B82" s="5" t="s">
        <v>36</v>
      </c>
      <c r="C82" s="34">
        <f>C81+1</f>
        <v>8</v>
      </c>
      <c r="D82" s="176"/>
      <c r="E82" s="39">
        <f aca="true" t="shared" si="10" ref="E82:E89">E81-1</f>
        <v>1996</v>
      </c>
      <c r="F82" s="70">
        <v>560</v>
      </c>
      <c r="G82" s="70">
        <v>300</v>
      </c>
      <c r="H82" s="70">
        <v>260</v>
      </c>
      <c r="I82" s="213">
        <f>I81+1</f>
        <v>47</v>
      </c>
      <c r="J82" s="6" t="s">
        <v>36</v>
      </c>
      <c r="K82" s="176">
        <f>K81+1</f>
        <v>48</v>
      </c>
      <c r="L82" s="39">
        <f>L81-1</f>
        <v>1956</v>
      </c>
      <c r="M82" s="70">
        <v>1826</v>
      </c>
      <c r="N82" s="70">
        <v>880</v>
      </c>
      <c r="O82" s="70">
        <v>946</v>
      </c>
    </row>
    <row r="83" spans="1:15" ht="12" customHeight="1">
      <c r="A83" s="3">
        <f t="shared" si="9"/>
        <v>8</v>
      </c>
      <c r="B83" s="5" t="s">
        <v>36</v>
      </c>
      <c r="C83" s="34">
        <f aca="true" t="shared" si="11" ref="C83:C89">C82+1</f>
        <v>9</v>
      </c>
      <c r="D83" s="176"/>
      <c r="E83" s="39">
        <f t="shared" si="10"/>
        <v>1995</v>
      </c>
      <c r="F83" s="70">
        <v>505</v>
      </c>
      <c r="G83" s="70">
        <v>263</v>
      </c>
      <c r="H83" s="70">
        <v>242</v>
      </c>
      <c r="I83" s="213">
        <f>I82+1</f>
        <v>48</v>
      </c>
      <c r="J83" s="6" t="s">
        <v>36</v>
      </c>
      <c r="K83" s="176">
        <f>K82+1</f>
        <v>49</v>
      </c>
      <c r="L83" s="39">
        <f>L82-1</f>
        <v>1955</v>
      </c>
      <c r="M83" s="70">
        <v>1866</v>
      </c>
      <c r="N83" s="70">
        <v>924</v>
      </c>
      <c r="O83" s="70">
        <v>942</v>
      </c>
    </row>
    <row r="84" spans="1:15" ht="12" customHeight="1">
      <c r="A84" s="3">
        <f t="shared" si="9"/>
        <v>9</v>
      </c>
      <c r="B84" s="5" t="s">
        <v>36</v>
      </c>
      <c r="C84" s="34">
        <f t="shared" si="11"/>
        <v>10</v>
      </c>
      <c r="D84" s="176"/>
      <c r="E84" s="39">
        <f t="shared" si="10"/>
        <v>1994</v>
      </c>
      <c r="F84" s="70">
        <v>475</v>
      </c>
      <c r="G84" s="70">
        <v>250</v>
      </c>
      <c r="H84" s="70">
        <v>225</v>
      </c>
      <c r="I84" s="213">
        <f>I83+1</f>
        <v>49</v>
      </c>
      <c r="J84" s="6" t="s">
        <v>36</v>
      </c>
      <c r="K84" s="176">
        <f>K83+1</f>
        <v>50</v>
      </c>
      <c r="L84" s="39">
        <f>L83-1</f>
        <v>1954</v>
      </c>
      <c r="M84" s="70">
        <v>1885</v>
      </c>
      <c r="N84" s="70">
        <v>955</v>
      </c>
      <c r="O84" s="70">
        <v>930</v>
      </c>
    </row>
    <row r="85" spans="1:15" ht="12" customHeight="1">
      <c r="A85" s="3">
        <f t="shared" si="9"/>
        <v>10</v>
      </c>
      <c r="B85" s="5" t="s">
        <v>36</v>
      </c>
      <c r="C85" s="34">
        <f t="shared" si="11"/>
        <v>11</v>
      </c>
      <c r="D85" s="176"/>
      <c r="E85" s="39">
        <f t="shared" si="10"/>
        <v>1993</v>
      </c>
      <c r="F85" s="70">
        <v>485</v>
      </c>
      <c r="G85" s="70">
        <v>227</v>
      </c>
      <c r="H85" s="70">
        <v>258</v>
      </c>
      <c r="I85" s="190">
        <v>45</v>
      </c>
      <c r="J85" s="126" t="s">
        <v>36</v>
      </c>
      <c r="K85" s="177">
        <v>50</v>
      </c>
      <c r="L85" s="39"/>
      <c r="M85" s="71">
        <f>SUM(M80:M84)</f>
        <v>9017</v>
      </c>
      <c r="N85" s="71">
        <f>SUM(N80:N84)</f>
        <v>4481</v>
      </c>
      <c r="O85" s="71">
        <f>SUM(O80:O84)</f>
        <v>4536</v>
      </c>
    </row>
    <row r="86" spans="1:15" ht="12" customHeight="1">
      <c r="A86" s="3">
        <f t="shared" si="9"/>
        <v>11</v>
      </c>
      <c r="B86" s="5" t="s">
        <v>36</v>
      </c>
      <c r="C86" s="34">
        <f t="shared" si="11"/>
        <v>12</v>
      </c>
      <c r="D86" s="176"/>
      <c r="E86" s="39">
        <f t="shared" si="10"/>
        <v>1992</v>
      </c>
      <c r="F86" s="70">
        <v>544</v>
      </c>
      <c r="G86" s="70">
        <v>257</v>
      </c>
      <c r="H86" s="70">
        <v>287</v>
      </c>
      <c r="I86" s="190"/>
      <c r="J86" s="6"/>
      <c r="K86" s="176"/>
      <c r="L86" s="39"/>
      <c r="M86" s="70"/>
      <c r="N86" s="70"/>
      <c r="O86" s="70"/>
    </row>
    <row r="87" spans="1:15" ht="12" customHeight="1">
      <c r="A87" s="3">
        <f t="shared" si="9"/>
        <v>12</v>
      </c>
      <c r="B87" s="5" t="s">
        <v>36</v>
      </c>
      <c r="C87" s="34">
        <f t="shared" si="11"/>
        <v>13</v>
      </c>
      <c r="D87" s="176"/>
      <c r="E87" s="39">
        <f t="shared" si="10"/>
        <v>1991</v>
      </c>
      <c r="F87" s="70">
        <v>653</v>
      </c>
      <c r="G87" s="70">
        <v>308</v>
      </c>
      <c r="H87" s="70">
        <v>345</v>
      </c>
      <c r="I87" s="213">
        <f>I84+1</f>
        <v>50</v>
      </c>
      <c r="J87" s="6" t="s">
        <v>36</v>
      </c>
      <c r="K87" s="176">
        <f>K84+1</f>
        <v>51</v>
      </c>
      <c r="L87" s="39">
        <f>L84-1</f>
        <v>1953</v>
      </c>
      <c r="M87" s="70">
        <v>1770</v>
      </c>
      <c r="N87" s="70">
        <v>884</v>
      </c>
      <c r="O87" s="70">
        <v>886</v>
      </c>
    </row>
    <row r="88" spans="1:15" ht="12" customHeight="1">
      <c r="A88" s="3">
        <f t="shared" si="9"/>
        <v>13</v>
      </c>
      <c r="B88" s="5" t="s">
        <v>36</v>
      </c>
      <c r="C88" s="34">
        <f t="shared" si="11"/>
        <v>14</v>
      </c>
      <c r="D88" s="176"/>
      <c r="E88" s="39">
        <f t="shared" si="10"/>
        <v>1990</v>
      </c>
      <c r="F88" s="70">
        <v>1104</v>
      </c>
      <c r="G88" s="70">
        <v>530</v>
      </c>
      <c r="H88" s="70">
        <v>574</v>
      </c>
      <c r="I88" s="213">
        <f aca="true" t="shared" si="12" ref="I88:I98">I87+1</f>
        <v>51</v>
      </c>
      <c r="J88" s="6" t="s">
        <v>36</v>
      </c>
      <c r="K88" s="176">
        <f>K87+1</f>
        <v>52</v>
      </c>
      <c r="L88" s="39">
        <f>L87-1</f>
        <v>1952</v>
      </c>
      <c r="M88" s="70">
        <v>1805</v>
      </c>
      <c r="N88" s="70">
        <v>912</v>
      </c>
      <c r="O88" s="70">
        <v>893</v>
      </c>
    </row>
    <row r="89" spans="1:15" ht="12" customHeight="1">
      <c r="A89" s="3">
        <f t="shared" si="9"/>
        <v>14</v>
      </c>
      <c r="B89" s="5" t="s">
        <v>36</v>
      </c>
      <c r="C89" s="34">
        <f t="shared" si="11"/>
        <v>15</v>
      </c>
      <c r="D89" s="176"/>
      <c r="E89" s="39">
        <f t="shared" si="10"/>
        <v>1989</v>
      </c>
      <c r="F89" s="70">
        <v>1213</v>
      </c>
      <c r="G89" s="70">
        <v>639</v>
      </c>
      <c r="H89" s="70">
        <v>574</v>
      </c>
      <c r="I89" s="213">
        <f t="shared" si="12"/>
        <v>52</v>
      </c>
      <c r="J89" s="6" t="s">
        <v>36</v>
      </c>
      <c r="K89" s="176">
        <f>K88+1</f>
        <v>53</v>
      </c>
      <c r="L89" s="39">
        <f>L88-1</f>
        <v>1951</v>
      </c>
      <c r="M89" s="70">
        <v>1749</v>
      </c>
      <c r="N89" s="70">
        <v>875</v>
      </c>
      <c r="O89" s="70">
        <v>874</v>
      </c>
    </row>
    <row r="90" spans="1:15" ht="12" customHeight="1">
      <c r="A90" s="19">
        <v>6</v>
      </c>
      <c r="B90" s="178" t="s">
        <v>36</v>
      </c>
      <c r="C90" s="68">
        <v>15</v>
      </c>
      <c r="D90" s="177"/>
      <c r="E90" s="187"/>
      <c r="F90" s="71">
        <f>SUM(F81:F89)</f>
        <v>6144</v>
      </c>
      <c r="G90" s="71">
        <f>SUM(G81:G89)</f>
        <v>3062</v>
      </c>
      <c r="H90" s="71">
        <f>SUM(H81:H89)</f>
        <v>3082</v>
      </c>
      <c r="I90" s="213">
        <f t="shared" si="12"/>
        <v>53</v>
      </c>
      <c r="J90" s="6" t="s">
        <v>36</v>
      </c>
      <c r="K90" s="176">
        <f>K89+1</f>
        <v>54</v>
      </c>
      <c r="L90" s="39">
        <f>L89-1</f>
        <v>1950</v>
      </c>
      <c r="M90" s="70">
        <v>1693</v>
      </c>
      <c r="N90" s="70">
        <v>838</v>
      </c>
      <c r="O90" s="70">
        <v>855</v>
      </c>
    </row>
    <row r="91" spans="1:15" ht="12" customHeight="1">
      <c r="A91" s="3"/>
      <c r="B91" s="5"/>
      <c r="C91" s="34"/>
      <c r="D91" s="176"/>
      <c r="E91" s="39"/>
      <c r="F91" s="70"/>
      <c r="G91" s="70"/>
      <c r="H91" s="70"/>
      <c r="I91" s="213">
        <f t="shared" si="12"/>
        <v>54</v>
      </c>
      <c r="J91" s="6" t="s">
        <v>36</v>
      </c>
      <c r="K91" s="176">
        <f>K90+1</f>
        <v>55</v>
      </c>
      <c r="L91" s="39">
        <f>L90-1</f>
        <v>1949</v>
      </c>
      <c r="M91" s="70">
        <v>1379</v>
      </c>
      <c r="N91" s="70">
        <v>659</v>
      </c>
      <c r="O91" s="70">
        <v>720</v>
      </c>
    </row>
    <row r="92" spans="1:15" ht="12" customHeight="1">
      <c r="A92" s="3">
        <f>A89+1</f>
        <v>15</v>
      </c>
      <c r="B92" s="5" t="s">
        <v>36</v>
      </c>
      <c r="C92" s="34">
        <f>C89+1</f>
        <v>16</v>
      </c>
      <c r="D92" s="176"/>
      <c r="E92" s="39">
        <f>E89-1</f>
        <v>1988</v>
      </c>
      <c r="F92" s="70">
        <v>1382</v>
      </c>
      <c r="G92" s="70">
        <v>717</v>
      </c>
      <c r="H92" s="70">
        <v>665</v>
      </c>
      <c r="I92" s="190">
        <v>50</v>
      </c>
      <c r="J92" s="126" t="s">
        <v>36</v>
      </c>
      <c r="K92" s="177">
        <v>55</v>
      </c>
      <c r="L92" s="39"/>
      <c r="M92" s="71">
        <f>SUM(M87:M91)</f>
        <v>8396</v>
      </c>
      <c r="N92" s="71">
        <f>SUM(N87:N91)</f>
        <v>4168</v>
      </c>
      <c r="O92" s="71">
        <f>SUM(O87:O91)</f>
        <v>4228</v>
      </c>
    </row>
    <row r="93" spans="1:15" ht="12" customHeight="1">
      <c r="A93" s="3">
        <f aca="true" t="shared" si="13" ref="A93:A103">A92+1</f>
        <v>16</v>
      </c>
      <c r="B93" s="5" t="s">
        <v>36</v>
      </c>
      <c r="C93" s="34">
        <f>C92+1</f>
        <v>17</v>
      </c>
      <c r="D93" s="176"/>
      <c r="E93" s="39">
        <f>E92-1</f>
        <v>1987</v>
      </c>
      <c r="F93" s="70">
        <v>1505</v>
      </c>
      <c r="G93" s="70">
        <v>778</v>
      </c>
      <c r="H93" s="70">
        <v>727</v>
      </c>
      <c r="I93" s="213"/>
      <c r="J93" s="6"/>
      <c r="K93" s="176"/>
      <c r="L93" s="39"/>
      <c r="M93" s="70"/>
      <c r="N93" s="70"/>
      <c r="O93" s="70"/>
    </row>
    <row r="94" spans="1:15" ht="12" customHeight="1">
      <c r="A94" s="3">
        <f t="shared" si="13"/>
        <v>17</v>
      </c>
      <c r="B94" s="5" t="s">
        <v>36</v>
      </c>
      <c r="C94" s="34">
        <f>C93+1</f>
        <v>18</v>
      </c>
      <c r="D94" s="176"/>
      <c r="E94" s="39">
        <f>E93-1</f>
        <v>1986</v>
      </c>
      <c r="F94" s="70">
        <v>1393</v>
      </c>
      <c r="G94" s="70">
        <v>741</v>
      </c>
      <c r="H94" s="70">
        <v>652</v>
      </c>
      <c r="I94" s="213">
        <f>I91+1</f>
        <v>55</v>
      </c>
      <c r="J94" s="6" t="s">
        <v>36</v>
      </c>
      <c r="K94" s="176">
        <f>K91+1</f>
        <v>56</v>
      </c>
      <c r="L94" s="39">
        <f>L91-1</f>
        <v>1948</v>
      </c>
      <c r="M94" s="70">
        <v>1238</v>
      </c>
      <c r="N94" s="70">
        <v>595</v>
      </c>
      <c r="O94" s="70">
        <v>643</v>
      </c>
    </row>
    <row r="95" spans="1:15" ht="12" customHeight="1">
      <c r="A95" s="19">
        <v>15</v>
      </c>
      <c r="B95" s="178" t="s">
        <v>36</v>
      </c>
      <c r="C95" s="68">
        <v>18</v>
      </c>
      <c r="D95" s="177"/>
      <c r="E95" s="187"/>
      <c r="F95" s="71">
        <f>SUM(F92:F94)</f>
        <v>4280</v>
      </c>
      <c r="G95" s="71">
        <f>SUM(G92:G94)</f>
        <v>2236</v>
      </c>
      <c r="H95" s="71">
        <f>SUM(H92:H94)</f>
        <v>2044</v>
      </c>
      <c r="I95" s="213">
        <f t="shared" si="12"/>
        <v>56</v>
      </c>
      <c r="J95" s="6" t="s">
        <v>36</v>
      </c>
      <c r="K95" s="176">
        <f>K94+1</f>
        <v>57</v>
      </c>
      <c r="L95" s="39">
        <f>L94-1</f>
        <v>1947</v>
      </c>
      <c r="M95" s="70">
        <v>1283</v>
      </c>
      <c r="N95" s="70">
        <v>647</v>
      </c>
      <c r="O95" s="70">
        <v>636</v>
      </c>
    </row>
    <row r="96" spans="1:15" ht="12" customHeight="1">
      <c r="A96" s="3"/>
      <c r="B96" s="5"/>
      <c r="C96" s="34"/>
      <c r="D96" s="176"/>
      <c r="E96" s="39"/>
      <c r="F96" s="70"/>
      <c r="G96" s="70"/>
      <c r="H96" s="70"/>
      <c r="I96" s="213">
        <f t="shared" si="12"/>
        <v>57</v>
      </c>
      <c r="J96" s="6" t="s">
        <v>36</v>
      </c>
      <c r="K96" s="176">
        <f>K95+1</f>
        <v>58</v>
      </c>
      <c r="L96" s="39">
        <f>L95-1</f>
        <v>1946</v>
      </c>
      <c r="M96" s="70">
        <v>999</v>
      </c>
      <c r="N96" s="70">
        <v>515</v>
      </c>
      <c r="O96" s="70">
        <v>484</v>
      </c>
    </row>
    <row r="97" spans="1:15" ht="12" customHeight="1">
      <c r="A97" s="3">
        <f>A94+1</f>
        <v>18</v>
      </c>
      <c r="B97" s="5" t="s">
        <v>36</v>
      </c>
      <c r="C97" s="34">
        <f>C94+1</f>
        <v>19</v>
      </c>
      <c r="D97" s="176"/>
      <c r="E97" s="39">
        <f>E94-1</f>
        <v>1985</v>
      </c>
      <c r="F97" s="70">
        <v>1440</v>
      </c>
      <c r="G97" s="70">
        <v>747</v>
      </c>
      <c r="H97" s="70">
        <v>693</v>
      </c>
      <c r="I97" s="213">
        <f t="shared" si="12"/>
        <v>58</v>
      </c>
      <c r="J97" s="6" t="s">
        <v>36</v>
      </c>
      <c r="K97" s="176">
        <f>K96+1</f>
        <v>59</v>
      </c>
      <c r="L97" s="39">
        <f>L96-1</f>
        <v>1945</v>
      </c>
      <c r="M97" s="70">
        <v>1079</v>
      </c>
      <c r="N97" s="70">
        <v>505</v>
      </c>
      <c r="O97" s="70">
        <v>574</v>
      </c>
    </row>
    <row r="98" spans="1:15" ht="12" customHeight="1">
      <c r="A98" s="3">
        <f t="shared" si="13"/>
        <v>19</v>
      </c>
      <c r="B98" s="5" t="s">
        <v>36</v>
      </c>
      <c r="C98" s="34">
        <f aca="true" t="shared" si="14" ref="C98:C103">C97+1</f>
        <v>20</v>
      </c>
      <c r="D98" s="176"/>
      <c r="E98" s="39">
        <f aca="true" t="shared" si="15" ref="E98:E103">E97-1</f>
        <v>1984</v>
      </c>
      <c r="F98" s="70">
        <v>1439</v>
      </c>
      <c r="G98" s="70">
        <v>757</v>
      </c>
      <c r="H98" s="70">
        <v>682</v>
      </c>
      <c r="I98" s="213">
        <f t="shared" si="12"/>
        <v>59</v>
      </c>
      <c r="J98" s="6" t="s">
        <v>36</v>
      </c>
      <c r="K98" s="176">
        <f>K97+1</f>
        <v>60</v>
      </c>
      <c r="L98" s="39">
        <f>L97-1</f>
        <v>1944</v>
      </c>
      <c r="M98" s="70">
        <v>1486</v>
      </c>
      <c r="N98" s="70">
        <v>713</v>
      </c>
      <c r="O98" s="70">
        <v>773</v>
      </c>
    </row>
    <row r="99" spans="1:15" ht="12" customHeight="1">
      <c r="A99" s="3">
        <f t="shared" si="13"/>
        <v>20</v>
      </c>
      <c r="B99" s="5" t="s">
        <v>36</v>
      </c>
      <c r="C99" s="34">
        <f t="shared" si="14"/>
        <v>21</v>
      </c>
      <c r="D99" s="176"/>
      <c r="E99" s="39">
        <f t="shared" si="15"/>
        <v>1983</v>
      </c>
      <c r="F99" s="70">
        <v>1452</v>
      </c>
      <c r="G99" s="70">
        <v>755</v>
      </c>
      <c r="H99" s="70">
        <v>697</v>
      </c>
      <c r="I99" s="190">
        <v>55</v>
      </c>
      <c r="J99" s="126" t="s">
        <v>36</v>
      </c>
      <c r="K99" s="177">
        <v>60</v>
      </c>
      <c r="L99" s="39"/>
      <c r="M99" s="71">
        <f>SUM(M94:M98)</f>
        <v>6085</v>
      </c>
      <c r="N99" s="71">
        <f>SUM(N94:N98)</f>
        <v>2975</v>
      </c>
      <c r="O99" s="71">
        <f>SUM(O94:O98)</f>
        <v>3110</v>
      </c>
    </row>
    <row r="100" spans="1:15" ht="12" customHeight="1">
      <c r="A100" s="3">
        <f t="shared" si="13"/>
        <v>21</v>
      </c>
      <c r="B100" s="5" t="s">
        <v>36</v>
      </c>
      <c r="C100" s="34">
        <f t="shared" si="14"/>
        <v>22</v>
      </c>
      <c r="D100" s="176"/>
      <c r="E100" s="39">
        <f t="shared" si="15"/>
        <v>1982</v>
      </c>
      <c r="F100" s="70">
        <v>1391</v>
      </c>
      <c r="G100" s="70">
        <v>752</v>
      </c>
      <c r="H100" s="70">
        <v>639</v>
      </c>
      <c r="I100" s="213"/>
      <c r="J100" s="6"/>
      <c r="K100" s="176"/>
      <c r="L100" s="39"/>
      <c r="M100" s="70"/>
      <c r="N100" s="70"/>
      <c r="O100" s="70"/>
    </row>
    <row r="101" spans="1:15" ht="12" customHeight="1">
      <c r="A101" s="3">
        <f t="shared" si="13"/>
        <v>22</v>
      </c>
      <c r="B101" s="5" t="s">
        <v>36</v>
      </c>
      <c r="C101" s="34">
        <f t="shared" si="14"/>
        <v>23</v>
      </c>
      <c r="D101" s="176"/>
      <c r="E101" s="39">
        <f t="shared" si="15"/>
        <v>1981</v>
      </c>
      <c r="F101" s="70">
        <v>1290</v>
      </c>
      <c r="G101" s="70">
        <v>680</v>
      </c>
      <c r="H101" s="70">
        <v>610</v>
      </c>
      <c r="I101" s="213">
        <f>I98+1</f>
        <v>60</v>
      </c>
      <c r="J101" s="6" t="s">
        <v>36</v>
      </c>
      <c r="K101" s="176">
        <f>K98+1</f>
        <v>61</v>
      </c>
      <c r="L101" s="39">
        <f>L98-1</f>
        <v>1943</v>
      </c>
      <c r="M101" s="70">
        <v>1542</v>
      </c>
      <c r="N101" s="70">
        <v>754</v>
      </c>
      <c r="O101" s="70">
        <v>788</v>
      </c>
    </row>
    <row r="102" spans="1:15" ht="12" customHeight="1">
      <c r="A102" s="3">
        <f t="shared" si="13"/>
        <v>23</v>
      </c>
      <c r="B102" s="5" t="s">
        <v>36</v>
      </c>
      <c r="C102" s="34">
        <f t="shared" si="14"/>
        <v>24</v>
      </c>
      <c r="D102" s="176"/>
      <c r="E102" s="39">
        <f t="shared" si="15"/>
        <v>1980</v>
      </c>
      <c r="F102" s="70">
        <v>1304</v>
      </c>
      <c r="G102" s="70">
        <v>717</v>
      </c>
      <c r="H102" s="70">
        <v>587</v>
      </c>
      <c r="I102" s="213">
        <f aca="true" t="shared" si="16" ref="I102:I117">I101+1</f>
        <v>61</v>
      </c>
      <c r="J102" s="6" t="s">
        <v>36</v>
      </c>
      <c r="K102" s="176">
        <f>K101+1</f>
        <v>62</v>
      </c>
      <c r="L102" s="39">
        <f>L101-1</f>
        <v>1942</v>
      </c>
      <c r="M102" s="70">
        <v>1428</v>
      </c>
      <c r="N102" s="70">
        <v>658</v>
      </c>
      <c r="O102" s="70">
        <v>770</v>
      </c>
    </row>
    <row r="103" spans="1:15" ht="12" customHeight="1">
      <c r="A103" s="3">
        <f t="shared" si="13"/>
        <v>24</v>
      </c>
      <c r="B103" s="5" t="s">
        <v>36</v>
      </c>
      <c r="C103" s="34">
        <f t="shared" si="14"/>
        <v>25</v>
      </c>
      <c r="D103" s="176"/>
      <c r="E103" s="39">
        <f t="shared" si="15"/>
        <v>1979</v>
      </c>
      <c r="F103" s="70">
        <v>1280</v>
      </c>
      <c r="G103" s="70">
        <v>687</v>
      </c>
      <c r="H103" s="70">
        <v>593</v>
      </c>
      <c r="I103" s="213">
        <f t="shared" si="16"/>
        <v>62</v>
      </c>
      <c r="J103" s="6" t="s">
        <v>36</v>
      </c>
      <c r="K103" s="176">
        <f>K102+1</f>
        <v>63</v>
      </c>
      <c r="L103" s="39">
        <f>L102-1</f>
        <v>1941</v>
      </c>
      <c r="M103" s="70">
        <v>1788</v>
      </c>
      <c r="N103" s="70">
        <v>847</v>
      </c>
      <c r="O103" s="70">
        <v>941</v>
      </c>
    </row>
    <row r="104" spans="1:15" ht="12" customHeight="1">
      <c r="A104" s="19">
        <v>18</v>
      </c>
      <c r="B104" s="178" t="s">
        <v>36</v>
      </c>
      <c r="C104" s="68">
        <v>25</v>
      </c>
      <c r="D104" s="177"/>
      <c r="E104" s="187"/>
      <c r="F104" s="71">
        <f>SUM(F97:F103)</f>
        <v>9596</v>
      </c>
      <c r="G104" s="71">
        <f>SUM(G97:G103)</f>
        <v>5095</v>
      </c>
      <c r="H104" s="71">
        <f>SUM(H97:H103)</f>
        <v>4501</v>
      </c>
      <c r="I104" s="213">
        <f t="shared" si="16"/>
        <v>63</v>
      </c>
      <c r="J104" s="6" t="s">
        <v>36</v>
      </c>
      <c r="K104" s="176">
        <f>K103+1</f>
        <v>64</v>
      </c>
      <c r="L104" s="39">
        <f>L103-1</f>
        <v>1940</v>
      </c>
      <c r="M104" s="70">
        <v>1823</v>
      </c>
      <c r="N104" s="70">
        <v>857</v>
      </c>
      <c r="O104" s="70">
        <v>966</v>
      </c>
    </row>
    <row r="105" spans="1:15" ht="12" customHeight="1">
      <c r="A105" s="3"/>
      <c r="B105" s="5"/>
      <c r="C105" s="34"/>
      <c r="D105" s="176"/>
      <c r="E105" s="39"/>
      <c r="F105" s="70"/>
      <c r="G105" s="70"/>
      <c r="H105" s="70"/>
      <c r="I105" s="213">
        <f t="shared" si="16"/>
        <v>64</v>
      </c>
      <c r="J105" s="6" t="s">
        <v>36</v>
      </c>
      <c r="K105" s="176">
        <f>K104+1</f>
        <v>65</v>
      </c>
      <c r="L105" s="39">
        <f>L104-1</f>
        <v>1939</v>
      </c>
      <c r="M105" s="70">
        <v>1792</v>
      </c>
      <c r="N105" s="70">
        <v>814</v>
      </c>
      <c r="O105" s="70">
        <v>978</v>
      </c>
    </row>
    <row r="106" spans="1:15" ht="12" customHeight="1">
      <c r="A106" s="3">
        <f>A103+1</f>
        <v>25</v>
      </c>
      <c r="B106" s="5" t="s">
        <v>36</v>
      </c>
      <c r="C106" s="34">
        <f>C103+1</f>
        <v>26</v>
      </c>
      <c r="D106" s="176"/>
      <c r="E106" s="39">
        <f>E103-1</f>
        <v>1978</v>
      </c>
      <c r="F106" s="70">
        <v>1184</v>
      </c>
      <c r="G106" s="70">
        <v>641</v>
      </c>
      <c r="H106" s="70">
        <v>543</v>
      </c>
      <c r="I106" s="190">
        <v>60</v>
      </c>
      <c r="J106" s="126" t="s">
        <v>36</v>
      </c>
      <c r="K106" s="177">
        <v>65</v>
      </c>
      <c r="L106" s="39"/>
      <c r="M106" s="71">
        <f>SUM(M101:M105)</f>
        <v>8373</v>
      </c>
      <c r="N106" s="71">
        <f>SUM(N101:N105)</f>
        <v>3930</v>
      </c>
      <c r="O106" s="71">
        <f>SUM(O101:O105)</f>
        <v>4443</v>
      </c>
    </row>
    <row r="107" spans="1:15" ht="12" customHeight="1">
      <c r="A107" s="3">
        <f aca="true" t="shared" si="17" ref="A107:A122">A106+1</f>
        <v>26</v>
      </c>
      <c r="B107" s="5" t="s">
        <v>36</v>
      </c>
      <c r="C107" s="34">
        <f>C106+1</f>
        <v>27</v>
      </c>
      <c r="D107" s="176"/>
      <c r="E107" s="39">
        <f>E106-1</f>
        <v>1977</v>
      </c>
      <c r="F107" s="70">
        <v>1198</v>
      </c>
      <c r="G107" s="70">
        <v>662</v>
      </c>
      <c r="H107" s="70">
        <v>536</v>
      </c>
      <c r="I107" s="213"/>
      <c r="J107" s="6"/>
      <c r="K107" s="176"/>
      <c r="L107" s="39"/>
      <c r="M107" s="70"/>
      <c r="N107" s="70"/>
      <c r="O107" s="70"/>
    </row>
    <row r="108" spans="1:15" ht="12" customHeight="1">
      <c r="A108" s="3">
        <f t="shared" si="17"/>
        <v>27</v>
      </c>
      <c r="B108" s="5" t="s">
        <v>36</v>
      </c>
      <c r="C108" s="34">
        <f>C107+1</f>
        <v>28</v>
      </c>
      <c r="D108" s="176"/>
      <c r="E108" s="39">
        <f>E107-1</f>
        <v>1976</v>
      </c>
      <c r="F108" s="70">
        <v>1006</v>
      </c>
      <c r="G108" s="70">
        <v>568</v>
      </c>
      <c r="H108" s="70">
        <v>438</v>
      </c>
      <c r="I108" s="213">
        <f>I105+1</f>
        <v>65</v>
      </c>
      <c r="J108" s="6" t="s">
        <v>36</v>
      </c>
      <c r="K108" s="176">
        <f>K105+1</f>
        <v>66</v>
      </c>
      <c r="L108" s="39">
        <f>L105-1</f>
        <v>1938</v>
      </c>
      <c r="M108" s="70">
        <v>1559</v>
      </c>
      <c r="N108" s="70">
        <v>693</v>
      </c>
      <c r="O108" s="70">
        <v>866</v>
      </c>
    </row>
    <row r="109" spans="1:15" ht="12" customHeight="1">
      <c r="A109" s="3">
        <f t="shared" si="17"/>
        <v>28</v>
      </c>
      <c r="B109" s="5" t="s">
        <v>36</v>
      </c>
      <c r="C109" s="34">
        <f>C108+1</f>
        <v>29</v>
      </c>
      <c r="D109" s="176"/>
      <c r="E109" s="39">
        <f>E108-1</f>
        <v>1975</v>
      </c>
      <c r="F109" s="70">
        <v>941</v>
      </c>
      <c r="G109" s="70">
        <v>525</v>
      </c>
      <c r="H109" s="70">
        <v>416</v>
      </c>
      <c r="I109" s="213">
        <f t="shared" si="16"/>
        <v>66</v>
      </c>
      <c r="J109" s="6" t="s">
        <v>36</v>
      </c>
      <c r="K109" s="176">
        <f>K108+1</f>
        <v>67</v>
      </c>
      <c r="L109" s="39">
        <f>L108-1</f>
        <v>1937</v>
      </c>
      <c r="M109" s="70">
        <v>1469</v>
      </c>
      <c r="N109" s="70">
        <v>729</v>
      </c>
      <c r="O109" s="70">
        <v>740</v>
      </c>
    </row>
    <row r="110" spans="1:15" ht="12" customHeight="1">
      <c r="A110" s="3">
        <f t="shared" si="17"/>
        <v>29</v>
      </c>
      <c r="B110" s="5" t="s">
        <v>36</v>
      </c>
      <c r="C110" s="34">
        <f>C109+1</f>
        <v>30</v>
      </c>
      <c r="D110" s="176"/>
      <c r="E110" s="39">
        <f>E109-1</f>
        <v>1974</v>
      </c>
      <c r="F110" s="70">
        <v>987</v>
      </c>
      <c r="G110" s="70">
        <v>560</v>
      </c>
      <c r="H110" s="70">
        <v>427</v>
      </c>
      <c r="I110" s="213">
        <f t="shared" si="16"/>
        <v>67</v>
      </c>
      <c r="J110" s="6" t="s">
        <v>36</v>
      </c>
      <c r="K110" s="176">
        <f>K109+1</f>
        <v>68</v>
      </c>
      <c r="L110" s="39">
        <f>L109-1</f>
        <v>1936</v>
      </c>
      <c r="M110" s="70">
        <v>1421</v>
      </c>
      <c r="N110" s="70">
        <v>656</v>
      </c>
      <c r="O110" s="70">
        <v>765</v>
      </c>
    </row>
    <row r="111" spans="1:15" ht="12" customHeight="1">
      <c r="A111" s="19">
        <v>25</v>
      </c>
      <c r="B111" s="178" t="s">
        <v>36</v>
      </c>
      <c r="C111" s="68">
        <v>30</v>
      </c>
      <c r="D111" s="177"/>
      <c r="E111" s="187"/>
      <c r="F111" s="71">
        <f>SUM(F106:F110)</f>
        <v>5316</v>
      </c>
      <c r="G111" s="71">
        <f>SUM(G106:G110)</f>
        <v>2956</v>
      </c>
      <c r="H111" s="71">
        <f>SUM(H106:H110)</f>
        <v>2360</v>
      </c>
      <c r="I111" s="213">
        <f t="shared" si="16"/>
        <v>68</v>
      </c>
      <c r="J111" s="6" t="s">
        <v>36</v>
      </c>
      <c r="K111" s="176">
        <f>K110+1</f>
        <v>69</v>
      </c>
      <c r="L111" s="39">
        <f>L110-1</f>
        <v>1935</v>
      </c>
      <c r="M111" s="70">
        <v>1421</v>
      </c>
      <c r="N111" s="70">
        <v>659</v>
      </c>
      <c r="O111" s="70">
        <v>762</v>
      </c>
    </row>
    <row r="112" spans="1:15" ht="12" customHeight="1">
      <c r="A112" s="3"/>
      <c r="B112" s="5"/>
      <c r="C112" s="34"/>
      <c r="D112" s="176"/>
      <c r="E112" s="39"/>
      <c r="F112" s="70"/>
      <c r="G112" s="70"/>
      <c r="H112" s="70"/>
      <c r="I112" s="213">
        <f t="shared" si="16"/>
        <v>69</v>
      </c>
      <c r="J112" s="6" t="s">
        <v>36</v>
      </c>
      <c r="K112" s="176">
        <f>K111+1</f>
        <v>70</v>
      </c>
      <c r="L112" s="39">
        <f>L111-1</f>
        <v>1934</v>
      </c>
      <c r="M112" s="70">
        <v>1351</v>
      </c>
      <c r="N112" s="70">
        <v>587</v>
      </c>
      <c r="O112" s="70">
        <v>764</v>
      </c>
    </row>
    <row r="113" spans="1:15" ht="12" customHeight="1">
      <c r="A113" s="3">
        <f>A110+1</f>
        <v>30</v>
      </c>
      <c r="B113" s="5" t="s">
        <v>36</v>
      </c>
      <c r="C113" s="34">
        <f>C110+1</f>
        <v>31</v>
      </c>
      <c r="D113" s="176"/>
      <c r="E113" s="39">
        <f>E110-1</f>
        <v>1973</v>
      </c>
      <c r="F113" s="70">
        <v>910</v>
      </c>
      <c r="G113" s="70">
        <v>509</v>
      </c>
      <c r="H113" s="70">
        <v>401</v>
      </c>
      <c r="I113" s="190">
        <v>65</v>
      </c>
      <c r="J113" s="126" t="s">
        <v>36</v>
      </c>
      <c r="K113" s="177">
        <v>70</v>
      </c>
      <c r="L113" s="39"/>
      <c r="M113" s="71">
        <f>SUM(M108:M112)</f>
        <v>7221</v>
      </c>
      <c r="N113" s="71">
        <f>SUM(N108:N112)</f>
        <v>3324</v>
      </c>
      <c r="O113" s="71">
        <f>SUM(O108:O112)</f>
        <v>3897</v>
      </c>
    </row>
    <row r="114" spans="1:15" ht="12" customHeight="1">
      <c r="A114" s="3">
        <f t="shared" si="17"/>
        <v>31</v>
      </c>
      <c r="B114" s="5" t="s">
        <v>36</v>
      </c>
      <c r="C114" s="34">
        <f>C113+1</f>
        <v>32</v>
      </c>
      <c r="D114" s="176"/>
      <c r="E114" s="39">
        <f>E113-1</f>
        <v>1972</v>
      </c>
      <c r="F114" s="70">
        <v>1073</v>
      </c>
      <c r="G114" s="70">
        <v>560</v>
      </c>
      <c r="H114" s="70">
        <v>513</v>
      </c>
      <c r="I114" s="213"/>
      <c r="J114" s="6"/>
      <c r="K114" s="176"/>
      <c r="L114" s="39"/>
      <c r="M114" s="70"/>
      <c r="N114" s="70"/>
      <c r="O114" s="70"/>
    </row>
    <row r="115" spans="1:15" ht="12" customHeight="1">
      <c r="A115" s="3">
        <f t="shared" si="17"/>
        <v>32</v>
      </c>
      <c r="B115" s="5" t="s">
        <v>36</v>
      </c>
      <c r="C115" s="34">
        <f>C114+1</f>
        <v>33</v>
      </c>
      <c r="D115" s="176"/>
      <c r="E115" s="39">
        <f>E114-1</f>
        <v>1971</v>
      </c>
      <c r="F115" s="70">
        <v>1281</v>
      </c>
      <c r="G115" s="70">
        <v>676</v>
      </c>
      <c r="H115" s="70">
        <v>605</v>
      </c>
      <c r="I115" s="213">
        <f>I112+1</f>
        <v>70</v>
      </c>
      <c r="J115" s="6" t="s">
        <v>36</v>
      </c>
      <c r="K115" s="176">
        <f>K112+1</f>
        <v>71</v>
      </c>
      <c r="L115" s="39">
        <f>L112-1</f>
        <v>1933</v>
      </c>
      <c r="M115" s="70">
        <v>1059</v>
      </c>
      <c r="N115" s="70">
        <v>475</v>
      </c>
      <c r="O115" s="70">
        <v>584</v>
      </c>
    </row>
    <row r="116" spans="1:15" ht="12" customHeight="1">
      <c r="A116" s="3">
        <f t="shared" si="17"/>
        <v>33</v>
      </c>
      <c r="B116" s="5" t="s">
        <v>36</v>
      </c>
      <c r="C116" s="34">
        <f>C115+1</f>
        <v>34</v>
      </c>
      <c r="D116" s="176"/>
      <c r="E116" s="39">
        <f>E115-1</f>
        <v>1970</v>
      </c>
      <c r="F116" s="70">
        <v>1343</v>
      </c>
      <c r="G116" s="70">
        <v>687</v>
      </c>
      <c r="H116" s="70">
        <v>656</v>
      </c>
      <c r="I116" s="213">
        <f t="shared" si="16"/>
        <v>71</v>
      </c>
      <c r="J116" s="6" t="s">
        <v>36</v>
      </c>
      <c r="K116" s="176">
        <f>K115+1</f>
        <v>72</v>
      </c>
      <c r="L116" s="39">
        <f>L115-1</f>
        <v>1932</v>
      </c>
      <c r="M116" s="70">
        <v>1089</v>
      </c>
      <c r="N116" s="70">
        <v>470</v>
      </c>
      <c r="O116" s="70">
        <v>619</v>
      </c>
    </row>
    <row r="117" spans="1:15" ht="12" customHeight="1">
      <c r="A117" s="3">
        <f t="shared" si="17"/>
        <v>34</v>
      </c>
      <c r="B117" s="5" t="s">
        <v>36</v>
      </c>
      <c r="C117" s="34">
        <f>C116+1</f>
        <v>35</v>
      </c>
      <c r="D117" s="176"/>
      <c r="E117" s="39">
        <f>E116-1</f>
        <v>1969</v>
      </c>
      <c r="F117" s="70">
        <v>1384</v>
      </c>
      <c r="G117" s="70">
        <v>734</v>
      </c>
      <c r="H117" s="70">
        <v>650</v>
      </c>
      <c r="I117" s="213">
        <f t="shared" si="16"/>
        <v>72</v>
      </c>
      <c r="J117" s="6" t="s">
        <v>36</v>
      </c>
      <c r="K117" s="176">
        <f>K116+1</f>
        <v>73</v>
      </c>
      <c r="L117" s="39">
        <f>L116-1</f>
        <v>1931</v>
      </c>
      <c r="M117" s="70">
        <v>1079</v>
      </c>
      <c r="N117" s="70">
        <v>489</v>
      </c>
      <c r="O117" s="70">
        <v>590</v>
      </c>
    </row>
    <row r="118" spans="1:15" ht="12" customHeight="1">
      <c r="A118" s="19">
        <v>30</v>
      </c>
      <c r="B118" s="178" t="s">
        <v>36</v>
      </c>
      <c r="C118" s="68">
        <v>35</v>
      </c>
      <c r="D118" s="177"/>
      <c r="E118" s="187"/>
      <c r="F118" s="71">
        <f>SUM(F113:F117)</f>
        <v>5991</v>
      </c>
      <c r="G118" s="71">
        <f>SUM(G113:G117)</f>
        <v>3166</v>
      </c>
      <c r="H118" s="71">
        <f>SUM(H113:H117)</f>
        <v>2825</v>
      </c>
      <c r="I118" s="213">
        <f>I117+1</f>
        <v>73</v>
      </c>
      <c r="J118" s="6" t="s">
        <v>36</v>
      </c>
      <c r="K118" s="176">
        <f>K117+1</f>
        <v>74</v>
      </c>
      <c r="L118" s="39">
        <f>L117-1</f>
        <v>1930</v>
      </c>
      <c r="M118" s="70">
        <v>1144</v>
      </c>
      <c r="N118" s="70">
        <v>475</v>
      </c>
      <c r="O118" s="70">
        <v>669</v>
      </c>
    </row>
    <row r="119" spans="1:15" ht="12" customHeight="1">
      <c r="A119" s="3"/>
      <c r="B119" s="5"/>
      <c r="C119" s="34"/>
      <c r="D119" s="176"/>
      <c r="E119" s="39"/>
      <c r="F119" s="70"/>
      <c r="G119" s="70"/>
      <c r="H119" s="70"/>
      <c r="I119" s="213">
        <f>I118+1</f>
        <v>74</v>
      </c>
      <c r="J119" s="6" t="s">
        <v>36</v>
      </c>
      <c r="K119" s="176">
        <f>K118+1</f>
        <v>75</v>
      </c>
      <c r="L119" s="39">
        <f>L118-1</f>
        <v>1929</v>
      </c>
      <c r="M119" s="70">
        <v>1120</v>
      </c>
      <c r="N119" s="70">
        <v>490</v>
      </c>
      <c r="O119" s="70">
        <v>630</v>
      </c>
    </row>
    <row r="120" spans="1:15" ht="12" customHeight="1">
      <c r="A120" s="3">
        <f>A117+1</f>
        <v>35</v>
      </c>
      <c r="B120" s="5" t="s">
        <v>36</v>
      </c>
      <c r="C120" s="34">
        <f>C117+1</f>
        <v>36</v>
      </c>
      <c r="D120" s="176"/>
      <c r="E120" s="39">
        <f>E117-1</f>
        <v>1968</v>
      </c>
      <c r="F120" s="70">
        <v>1477</v>
      </c>
      <c r="G120" s="70">
        <v>817</v>
      </c>
      <c r="H120" s="70">
        <v>660</v>
      </c>
      <c r="I120" s="190">
        <v>70</v>
      </c>
      <c r="J120" s="6" t="s">
        <v>36</v>
      </c>
      <c r="K120" s="214">
        <v>75</v>
      </c>
      <c r="L120" s="39"/>
      <c r="M120" s="71">
        <f>SUM(M115:M119)</f>
        <v>5491</v>
      </c>
      <c r="N120" s="71">
        <f>SUM(N115:N119)</f>
        <v>2399</v>
      </c>
      <c r="O120" s="71">
        <f>SUM(O115:O119)</f>
        <v>3092</v>
      </c>
    </row>
    <row r="121" spans="1:15" ht="12" customHeight="1">
      <c r="A121" s="3">
        <f t="shared" si="17"/>
        <v>36</v>
      </c>
      <c r="B121" s="5" t="s">
        <v>36</v>
      </c>
      <c r="C121" s="34">
        <f>C120+1</f>
        <v>37</v>
      </c>
      <c r="D121" s="176"/>
      <c r="E121" s="39">
        <f>E120-1</f>
        <v>1967</v>
      </c>
      <c r="F121" s="70">
        <v>1411</v>
      </c>
      <c r="G121" s="70">
        <v>717</v>
      </c>
      <c r="H121" s="70">
        <v>694</v>
      </c>
      <c r="I121" s="190"/>
      <c r="J121" s="6"/>
      <c r="K121" s="176"/>
      <c r="L121" s="39"/>
      <c r="M121" s="70"/>
      <c r="N121" s="70"/>
      <c r="O121" s="70"/>
    </row>
    <row r="122" spans="1:15" ht="12" customHeight="1">
      <c r="A122" s="3">
        <f t="shared" si="17"/>
        <v>37</v>
      </c>
      <c r="B122" s="5" t="s">
        <v>36</v>
      </c>
      <c r="C122" s="34">
        <f>C121+1</f>
        <v>38</v>
      </c>
      <c r="D122" s="176"/>
      <c r="E122" s="39">
        <f>E121-1</f>
        <v>1966</v>
      </c>
      <c r="F122" s="70">
        <v>1597</v>
      </c>
      <c r="G122" s="70">
        <v>796</v>
      </c>
      <c r="H122" s="70">
        <v>801</v>
      </c>
      <c r="I122" s="190">
        <v>75</v>
      </c>
      <c r="J122" s="6" t="s">
        <v>36</v>
      </c>
      <c r="K122" s="214">
        <v>80</v>
      </c>
      <c r="L122" s="39"/>
      <c r="M122" s="71">
        <v>4234</v>
      </c>
      <c r="N122" s="71">
        <v>1318</v>
      </c>
      <c r="O122" s="71">
        <v>2916</v>
      </c>
    </row>
    <row r="123" spans="1:15" ht="12" customHeight="1">
      <c r="A123" s="3">
        <f>A122+1</f>
        <v>38</v>
      </c>
      <c r="B123" s="5" t="s">
        <v>36</v>
      </c>
      <c r="C123" s="34">
        <f>C122+1</f>
        <v>39</v>
      </c>
      <c r="D123" s="176"/>
      <c r="E123" s="39">
        <f>E122-1</f>
        <v>1965</v>
      </c>
      <c r="F123" s="70">
        <v>1735</v>
      </c>
      <c r="G123" s="70">
        <v>864</v>
      </c>
      <c r="H123" s="70">
        <v>871</v>
      </c>
      <c r="I123" s="190">
        <v>80</v>
      </c>
      <c r="J123" s="6" t="s">
        <v>36</v>
      </c>
      <c r="K123" s="214">
        <v>85</v>
      </c>
      <c r="L123" s="39"/>
      <c r="M123" s="71">
        <v>3125</v>
      </c>
      <c r="N123" s="71">
        <v>837</v>
      </c>
      <c r="O123" s="71">
        <v>2288</v>
      </c>
    </row>
    <row r="124" spans="1:15" ht="12" customHeight="1">
      <c r="A124" s="3">
        <f>A123+1</f>
        <v>39</v>
      </c>
      <c r="B124" s="5" t="s">
        <v>36</v>
      </c>
      <c r="C124" s="34">
        <f>C123+1</f>
        <v>40</v>
      </c>
      <c r="D124" s="176"/>
      <c r="E124" s="39">
        <f>E123-1</f>
        <v>1964</v>
      </c>
      <c r="F124" s="70">
        <v>1740</v>
      </c>
      <c r="G124" s="70">
        <v>910</v>
      </c>
      <c r="H124" s="70">
        <v>830</v>
      </c>
      <c r="I124" s="190" t="s">
        <v>575</v>
      </c>
      <c r="J124" s="6"/>
      <c r="K124" s="6"/>
      <c r="L124" s="39"/>
      <c r="M124" s="71">
        <v>1756</v>
      </c>
      <c r="N124" s="71">
        <v>391</v>
      </c>
      <c r="O124" s="71">
        <v>1365</v>
      </c>
    </row>
    <row r="125" spans="1:15" ht="12" customHeight="1">
      <c r="A125" s="19">
        <v>35</v>
      </c>
      <c r="B125" s="178" t="s">
        <v>36</v>
      </c>
      <c r="C125" s="68">
        <v>40</v>
      </c>
      <c r="D125" s="177"/>
      <c r="E125" s="187"/>
      <c r="F125" s="71">
        <f>SUM(F120:F124)</f>
        <v>7960</v>
      </c>
      <c r="G125" s="71">
        <f>SUM(G120:G124)</f>
        <v>4104</v>
      </c>
      <c r="H125" s="71">
        <f>SUM(H120:H124)</f>
        <v>3856</v>
      </c>
      <c r="I125" s="190" t="s">
        <v>576</v>
      </c>
      <c r="J125" s="10"/>
      <c r="K125" s="3"/>
      <c r="L125" s="39"/>
      <c r="M125" s="71">
        <f>SUM(F79+F90+F95+F104+F111+F118+F125+M78+M85+M92+M99+M106+M113+M120+M122+M123+M124)</f>
        <v>106365</v>
      </c>
      <c r="N125" s="71">
        <f>SUM(G79+G90+G95+G104+G111+G118+G125+N78+N85+N92+N99+N106+N113+N120+N122+N123+N124)</f>
        <v>51343</v>
      </c>
      <c r="O125" s="71">
        <f>SUM(H79+H90+H95+H104+H111+H118+H125+O78+O85+O92+O99+O106+O113+O120+O122+O123+O124)</f>
        <v>55022</v>
      </c>
    </row>
    <row r="126" spans="1:15" ht="12" customHeight="1">
      <c r="A126" s="19"/>
      <c r="B126" s="178"/>
      <c r="C126" s="68"/>
      <c r="D126" s="177"/>
      <c r="E126" s="215"/>
      <c r="F126" s="112"/>
      <c r="G126" s="112"/>
      <c r="H126" s="112"/>
      <c r="I126" s="202"/>
      <c r="J126" s="10"/>
      <c r="K126" s="3"/>
      <c r="L126" s="8"/>
      <c r="M126" s="216"/>
      <c r="N126" s="216"/>
      <c r="O126" s="217"/>
    </row>
    <row r="127" spans="1:15" ht="12" customHeight="1">
      <c r="A127" s="19"/>
      <c r="B127" s="178"/>
      <c r="C127" s="68"/>
      <c r="D127" s="177"/>
      <c r="E127" s="215"/>
      <c r="F127" s="216"/>
      <c r="G127" s="216"/>
      <c r="H127" s="216"/>
      <c r="I127" s="202"/>
      <c r="J127" s="10"/>
      <c r="K127" s="3"/>
      <c r="L127" s="8"/>
      <c r="M127" s="216"/>
      <c r="N127" s="216"/>
      <c r="O127" s="216"/>
    </row>
    <row r="128" spans="1:15" ht="12" customHeight="1">
      <c r="A128" s="19"/>
      <c r="B128" s="178"/>
      <c r="C128" s="68"/>
      <c r="D128" s="177"/>
      <c r="E128" s="215"/>
      <c r="F128" s="216"/>
      <c r="G128" s="216"/>
      <c r="H128" s="216"/>
      <c r="I128" s="202"/>
      <c r="J128" s="10"/>
      <c r="K128" s="3"/>
      <c r="L128" s="8"/>
      <c r="M128" s="216"/>
      <c r="N128" s="216"/>
      <c r="O128" s="216"/>
    </row>
    <row r="129" spans="1:15" ht="12" customHeight="1">
      <c r="A129" s="19"/>
      <c r="B129" s="178"/>
      <c r="C129" s="68"/>
      <c r="D129" s="177"/>
      <c r="E129" s="215"/>
      <c r="F129" s="216"/>
      <c r="G129" s="216"/>
      <c r="H129" s="216"/>
      <c r="I129" s="202"/>
      <c r="J129" s="10"/>
      <c r="K129" s="3"/>
      <c r="L129" s="8"/>
      <c r="M129" s="216"/>
      <c r="N129" s="216"/>
      <c r="O129" s="216"/>
    </row>
    <row r="130" spans="1:15" ht="12" customHeight="1">
      <c r="A130" s="19"/>
      <c r="B130" s="178"/>
      <c r="C130" s="68"/>
      <c r="D130" s="177"/>
      <c r="E130" s="215"/>
      <c r="F130" s="216"/>
      <c r="G130" s="216"/>
      <c r="H130" s="216"/>
      <c r="I130" s="202"/>
      <c r="J130" s="10"/>
      <c r="K130" s="3"/>
      <c r="L130" s="8"/>
      <c r="M130" s="216"/>
      <c r="N130" s="216"/>
      <c r="O130" s="216"/>
    </row>
    <row r="131" spans="1:15" s="137" customFormat="1" ht="12.75">
      <c r="A131" s="23" t="s">
        <v>577</v>
      </c>
      <c r="B131" s="23"/>
      <c r="C131" s="23"/>
      <c r="D131" s="23"/>
      <c r="E131" s="23"/>
      <c r="F131" s="191"/>
      <c r="G131" s="191"/>
      <c r="H131" s="191"/>
      <c r="I131" s="23"/>
      <c r="J131" s="23"/>
      <c r="K131" s="23"/>
      <c r="L131" s="23"/>
      <c r="M131" s="191"/>
      <c r="N131" s="191"/>
      <c r="O131" s="191"/>
    </row>
    <row r="132" spans="1:15" ht="12.75">
      <c r="A132" s="23" t="s">
        <v>579</v>
      </c>
      <c r="B132" s="23"/>
      <c r="C132" s="23"/>
      <c r="D132" s="23"/>
      <c r="E132" s="23"/>
      <c r="F132" s="191"/>
      <c r="G132" s="191"/>
      <c r="H132" s="191"/>
      <c r="I132" s="23"/>
      <c r="J132" s="23"/>
      <c r="K132" s="23"/>
      <c r="L132" s="23"/>
      <c r="M132" s="191"/>
      <c r="N132" s="191"/>
      <c r="O132" s="191"/>
    </row>
    <row r="133" spans="1:12" ht="12.75">
      <c r="A133" s="3"/>
      <c r="B133" s="3"/>
      <c r="C133" s="34"/>
      <c r="D133" s="3"/>
      <c r="E133" s="3"/>
      <c r="I133" s="3"/>
      <c r="J133" s="3"/>
      <c r="K133" s="3"/>
      <c r="L133" s="3"/>
    </row>
    <row r="134" spans="1:15" ht="12.75">
      <c r="A134" s="15" t="s">
        <v>66</v>
      </c>
      <c r="B134" s="15"/>
      <c r="C134" s="15"/>
      <c r="D134" s="15"/>
      <c r="E134" s="181"/>
      <c r="F134" s="330" t="s">
        <v>5</v>
      </c>
      <c r="G134" s="303"/>
      <c r="H134" s="303"/>
      <c r="I134" s="161" t="s">
        <v>66</v>
      </c>
      <c r="J134" s="15"/>
      <c r="K134" s="15"/>
      <c r="L134" s="181"/>
      <c r="M134" s="330" t="s">
        <v>5</v>
      </c>
      <c r="N134" s="277"/>
      <c r="O134" s="277"/>
    </row>
    <row r="135" spans="1:15" ht="12.75">
      <c r="A135" s="10" t="s">
        <v>68</v>
      </c>
      <c r="B135" s="10"/>
      <c r="C135" s="10"/>
      <c r="D135" s="10"/>
      <c r="E135" s="182" t="s">
        <v>570</v>
      </c>
      <c r="F135" s="332"/>
      <c r="G135" s="304"/>
      <c r="H135" s="304"/>
      <c r="I135" s="183" t="s">
        <v>68</v>
      </c>
      <c r="J135" s="10"/>
      <c r="K135" s="10"/>
      <c r="L135" s="182" t="s">
        <v>570</v>
      </c>
      <c r="M135" s="348"/>
      <c r="N135" s="349"/>
      <c r="O135" s="349"/>
    </row>
    <row r="136" spans="1:15" ht="12.75">
      <c r="A136" s="20" t="s">
        <v>69</v>
      </c>
      <c r="B136" s="20"/>
      <c r="C136" s="20"/>
      <c r="D136" s="20"/>
      <c r="E136" s="184"/>
      <c r="F136" s="192" t="s">
        <v>20</v>
      </c>
      <c r="G136" s="193" t="s">
        <v>21</v>
      </c>
      <c r="H136" s="192" t="s">
        <v>22</v>
      </c>
      <c r="I136" s="185" t="s">
        <v>69</v>
      </c>
      <c r="J136" s="20"/>
      <c r="K136" s="20"/>
      <c r="L136" s="184"/>
      <c r="M136" s="192" t="s">
        <v>20</v>
      </c>
      <c r="N136" s="193" t="s">
        <v>21</v>
      </c>
      <c r="O136" s="192" t="s">
        <v>22</v>
      </c>
    </row>
    <row r="137" spans="1:12" ht="12.75">
      <c r="A137" s="3"/>
      <c r="B137" s="3"/>
      <c r="C137" s="34"/>
      <c r="D137" s="3"/>
      <c r="E137" s="9"/>
      <c r="I137" s="131"/>
      <c r="J137" s="3"/>
      <c r="K137" s="3"/>
      <c r="L137" s="9"/>
    </row>
    <row r="138" spans="1:15" ht="12" customHeight="1">
      <c r="A138" s="3">
        <v>0</v>
      </c>
      <c r="B138" s="5" t="s">
        <v>36</v>
      </c>
      <c r="C138" s="34">
        <v>1</v>
      </c>
      <c r="D138" s="176"/>
      <c r="E138" s="39">
        <v>2003</v>
      </c>
      <c r="F138" s="70">
        <v>826</v>
      </c>
      <c r="G138" s="70">
        <v>395</v>
      </c>
      <c r="H138" s="70">
        <v>431</v>
      </c>
      <c r="I138" s="131">
        <f>SUM(C189)</f>
        <v>40</v>
      </c>
      <c r="J138" s="5" t="s">
        <v>36</v>
      </c>
      <c r="K138" s="176">
        <f>SUM(I138+1)</f>
        <v>41</v>
      </c>
      <c r="L138" s="39">
        <f>SUM(E189-1)</f>
        <v>1963</v>
      </c>
      <c r="M138" s="70">
        <v>1534</v>
      </c>
      <c r="N138" s="70">
        <v>803</v>
      </c>
      <c r="O138" s="70">
        <v>731</v>
      </c>
    </row>
    <row r="139" spans="1:15" ht="12" customHeight="1">
      <c r="A139" s="3">
        <v>1</v>
      </c>
      <c r="B139" s="5" t="s">
        <v>36</v>
      </c>
      <c r="C139" s="34">
        <f>SUM(C138+1)</f>
        <v>2</v>
      </c>
      <c r="D139" s="176"/>
      <c r="E139" s="39">
        <f>SUM(E138-1)</f>
        <v>2002</v>
      </c>
      <c r="F139" s="70">
        <v>840</v>
      </c>
      <c r="G139" s="70">
        <v>410</v>
      </c>
      <c r="H139" s="70">
        <v>430</v>
      </c>
      <c r="I139" s="131">
        <f>I138+1</f>
        <v>41</v>
      </c>
      <c r="J139" s="5" t="s">
        <v>36</v>
      </c>
      <c r="K139" s="176">
        <f>K138+1</f>
        <v>42</v>
      </c>
      <c r="L139" s="39">
        <f>L138-1</f>
        <v>1962</v>
      </c>
      <c r="M139" s="70">
        <v>1527</v>
      </c>
      <c r="N139" s="70">
        <v>818</v>
      </c>
      <c r="O139" s="70">
        <v>709</v>
      </c>
    </row>
    <row r="140" spans="1:15" ht="12" customHeight="1">
      <c r="A140" s="3">
        <f aca="true" t="shared" si="18" ref="A140:A154">A139+1</f>
        <v>2</v>
      </c>
      <c r="B140" s="5" t="s">
        <v>36</v>
      </c>
      <c r="C140" s="34">
        <f>C139+1</f>
        <v>3</v>
      </c>
      <c r="D140" s="176"/>
      <c r="E140" s="39">
        <f>SUM(E139-1)</f>
        <v>2001</v>
      </c>
      <c r="F140" s="70">
        <v>828</v>
      </c>
      <c r="G140" s="70">
        <v>441</v>
      </c>
      <c r="H140" s="70">
        <v>387</v>
      </c>
      <c r="I140" s="131">
        <f>I139+1</f>
        <v>42</v>
      </c>
      <c r="J140" s="5" t="s">
        <v>36</v>
      </c>
      <c r="K140" s="176">
        <f>K139+1</f>
        <v>43</v>
      </c>
      <c r="L140" s="39">
        <f>L139-1</f>
        <v>1961</v>
      </c>
      <c r="M140" s="70">
        <v>1461</v>
      </c>
      <c r="N140" s="70">
        <v>716</v>
      </c>
      <c r="O140" s="70">
        <v>745</v>
      </c>
    </row>
    <row r="141" spans="1:15" ht="12" customHeight="1">
      <c r="A141" s="3">
        <f t="shared" si="18"/>
        <v>3</v>
      </c>
      <c r="B141" s="5" t="s">
        <v>36</v>
      </c>
      <c r="C141" s="34">
        <f>C140+1</f>
        <v>4</v>
      </c>
      <c r="D141" s="176"/>
      <c r="E141" s="39">
        <f>E140-1</f>
        <v>2000</v>
      </c>
      <c r="F141" s="70">
        <v>691</v>
      </c>
      <c r="G141" s="70">
        <v>336</v>
      </c>
      <c r="H141" s="70">
        <v>355</v>
      </c>
      <c r="I141" s="131">
        <f>I140+1</f>
        <v>43</v>
      </c>
      <c r="J141" s="5" t="s">
        <v>36</v>
      </c>
      <c r="K141" s="176">
        <f>K140+1</f>
        <v>44</v>
      </c>
      <c r="L141" s="39">
        <f>L140-1</f>
        <v>1960</v>
      </c>
      <c r="M141" s="70">
        <v>1414</v>
      </c>
      <c r="N141" s="70">
        <v>760</v>
      </c>
      <c r="O141" s="70">
        <v>654</v>
      </c>
    </row>
    <row r="142" spans="1:15" ht="12" customHeight="1">
      <c r="A142" s="3">
        <f t="shared" si="18"/>
        <v>4</v>
      </c>
      <c r="B142" s="5" t="s">
        <v>36</v>
      </c>
      <c r="C142" s="34">
        <f>C141+1</f>
        <v>5</v>
      </c>
      <c r="D142" s="176"/>
      <c r="E142" s="39">
        <f>E141-1</f>
        <v>1999</v>
      </c>
      <c r="F142" s="70">
        <v>733</v>
      </c>
      <c r="G142" s="70">
        <v>380</v>
      </c>
      <c r="H142" s="70">
        <v>353</v>
      </c>
      <c r="I142" s="131">
        <f>I141+1</f>
        <v>44</v>
      </c>
      <c r="J142" s="5" t="s">
        <v>36</v>
      </c>
      <c r="K142" s="176">
        <f>K141+1</f>
        <v>45</v>
      </c>
      <c r="L142" s="39">
        <f>L141-1</f>
        <v>1959</v>
      </c>
      <c r="M142" s="70">
        <v>1327</v>
      </c>
      <c r="N142" s="70">
        <v>662</v>
      </c>
      <c r="O142" s="70">
        <v>665</v>
      </c>
    </row>
    <row r="143" spans="1:15" ht="12" customHeight="1">
      <c r="A143" s="3">
        <f t="shared" si="18"/>
        <v>5</v>
      </c>
      <c r="B143" s="5" t="s">
        <v>36</v>
      </c>
      <c r="C143" s="34">
        <f>C142+1</f>
        <v>6</v>
      </c>
      <c r="D143" s="176"/>
      <c r="E143" s="39">
        <f>E142-1</f>
        <v>1998</v>
      </c>
      <c r="F143" s="70">
        <v>698</v>
      </c>
      <c r="G143" s="70">
        <v>381</v>
      </c>
      <c r="H143" s="70">
        <v>317</v>
      </c>
      <c r="I143" s="186">
        <v>40</v>
      </c>
      <c r="J143" s="178" t="s">
        <v>36</v>
      </c>
      <c r="K143" s="177">
        <v>45</v>
      </c>
      <c r="L143" s="187"/>
      <c r="M143" s="71">
        <f>SUM(N143:O143)</f>
        <v>7263</v>
      </c>
      <c r="N143" s="71">
        <f>SUM(N138:N142)</f>
        <v>3759</v>
      </c>
      <c r="O143" s="71">
        <f>SUM(O138:O142)</f>
        <v>3504</v>
      </c>
    </row>
    <row r="144" spans="1:15" ht="12" customHeight="1">
      <c r="A144" s="19">
        <v>0</v>
      </c>
      <c r="B144" s="178" t="s">
        <v>36</v>
      </c>
      <c r="C144" s="68">
        <v>6</v>
      </c>
      <c r="D144" s="177"/>
      <c r="E144" s="187"/>
      <c r="F144" s="71">
        <f>SUM(G144:H144)</f>
        <v>4616</v>
      </c>
      <c r="G144" s="71">
        <f>SUM(G138:G143)</f>
        <v>2343</v>
      </c>
      <c r="H144" s="71">
        <f>SUM(H138:H143)</f>
        <v>2273</v>
      </c>
      <c r="I144" s="131"/>
      <c r="J144" s="5"/>
      <c r="K144" s="176"/>
      <c r="L144" s="39"/>
      <c r="M144" s="70">
        <f>SUM(N144:O144)</f>
        <v>0</v>
      </c>
      <c r="N144" s="70"/>
      <c r="O144" s="70"/>
    </row>
    <row r="145" spans="1:15" ht="12" customHeight="1">
      <c r="A145" s="3"/>
      <c r="B145" s="5"/>
      <c r="C145" s="34"/>
      <c r="D145" s="176"/>
      <c r="E145" s="39"/>
      <c r="F145" s="70">
        <f>SUM(G145:H145)</f>
        <v>0</v>
      </c>
      <c r="G145" s="70"/>
      <c r="H145" s="70"/>
      <c r="I145" s="131">
        <f>I142+1</f>
        <v>45</v>
      </c>
      <c r="J145" s="5" t="s">
        <v>36</v>
      </c>
      <c r="K145" s="176">
        <f>K142+1</f>
        <v>46</v>
      </c>
      <c r="L145" s="39">
        <f>L142-1</f>
        <v>1958</v>
      </c>
      <c r="M145" s="70">
        <v>1288</v>
      </c>
      <c r="N145" s="70">
        <v>657</v>
      </c>
      <c r="O145" s="70">
        <v>631</v>
      </c>
    </row>
    <row r="146" spans="1:15" ht="12" customHeight="1">
      <c r="A146" s="3">
        <f>A143+1</f>
        <v>6</v>
      </c>
      <c r="B146" s="5" t="s">
        <v>36</v>
      </c>
      <c r="C146" s="34">
        <f>C143+1</f>
        <v>7</v>
      </c>
      <c r="D146" s="176"/>
      <c r="E146" s="39">
        <f>E143-1</f>
        <v>1997</v>
      </c>
      <c r="F146" s="70">
        <v>668</v>
      </c>
      <c r="G146" s="70">
        <v>344</v>
      </c>
      <c r="H146" s="70">
        <v>324</v>
      </c>
      <c r="I146" s="131">
        <f>I145+1</f>
        <v>46</v>
      </c>
      <c r="J146" s="5" t="s">
        <v>36</v>
      </c>
      <c r="K146" s="176">
        <f>K145+1</f>
        <v>47</v>
      </c>
      <c r="L146" s="39">
        <f>L145-1</f>
        <v>1957</v>
      </c>
      <c r="M146" s="70">
        <v>1314</v>
      </c>
      <c r="N146" s="70">
        <v>653</v>
      </c>
      <c r="O146" s="70">
        <v>661</v>
      </c>
    </row>
    <row r="147" spans="1:15" ht="12" customHeight="1">
      <c r="A147" s="3">
        <f t="shared" si="18"/>
        <v>7</v>
      </c>
      <c r="B147" s="5" t="s">
        <v>36</v>
      </c>
      <c r="C147" s="34">
        <f>C146+1</f>
        <v>8</v>
      </c>
      <c r="D147" s="176"/>
      <c r="E147" s="39">
        <f aca="true" t="shared" si="19" ref="E147:E154">E146-1</f>
        <v>1996</v>
      </c>
      <c r="F147" s="70">
        <v>588</v>
      </c>
      <c r="G147" s="70">
        <v>293</v>
      </c>
      <c r="H147" s="70">
        <v>295</v>
      </c>
      <c r="I147" s="131">
        <f>I146+1</f>
        <v>47</v>
      </c>
      <c r="J147" s="5" t="s">
        <v>36</v>
      </c>
      <c r="K147" s="176">
        <f>K146+1</f>
        <v>48</v>
      </c>
      <c r="L147" s="39">
        <f>L146-1</f>
        <v>1956</v>
      </c>
      <c r="M147" s="70">
        <v>1390</v>
      </c>
      <c r="N147" s="70">
        <v>671</v>
      </c>
      <c r="O147" s="70">
        <v>719</v>
      </c>
    </row>
    <row r="148" spans="1:15" ht="12" customHeight="1">
      <c r="A148" s="3">
        <f t="shared" si="18"/>
        <v>8</v>
      </c>
      <c r="B148" s="5" t="s">
        <v>36</v>
      </c>
      <c r="C148" s="34">
        <f aca="true" t="shared" si="20" ref="C148:C154">C147+1</f>
        <v>9</v>
      </c>
      <c r="D148" s="176"/>
      <c r="E148" s="39">
        <f t="shared" si="19"/>
        <v>1995</v>
      </c>
      <c r="F148" s="70">
        <v>550</v>
      </c>
      <c r="G148" s="70">
        <v>281</v>
      </c>
      <c r="H148" s="70">
        <v>269</v>
      </c>
      <c r="I148" s="131">
        <f>I147+1</f>
        <v>48</v>
      </c>
      <c r="J148" s="5" t="s">
        <v>36</v>
      </c>
      <c r="K148" s="176">
        <f>K147+1</f>
        <v>49</v>
      </c>
      <c r="L148" s="39">
        <f>L147-1</f>
        <v>1955</v>
      </c>
      <c r="M148" s="70">
        <v>1384</v>
      </c>
      <c r="N148" s="70">
        <v>649</v>
      </c>
      <c r="O148" s="70">
        <v>735</v>
      </c>
    </row>
    <row r="149" spans="1:15" ht="12" customHeight="1">
      <c r="A149" s="3">
        <f t="shared" si="18"/>
        <v>9</v>
      </c>
      <c r="B149" s="5" t="s">
        <v>36</v>
      </c>
      <c r="C149" s="34">
        <f t="shared" si="20"/>
        <v>10</v>
      </c>
      <c r="D149" s="176"/>
      <c r="E149" s="39">
        <f t="shared" si="19"/>
        <v>1994</v>
      </c>
      <c r="F149" s="70">
        <v>518</v>
      </c>
      <c r="G149" s="70">
        <v>269</v>
      </c>
      <c r="H149" s="70">
        <v>249</v>
      </c>
      <c r="I149" s="131">
        <f>I148+1</f>
        <v>49</v>
      </c>
      <c r="J149" s="5" t="s">
        <v>36</v>
      </c>
      <c r="K149" s="176">
        <f>K148+1</f>
        <v>50</v>
      </c>
      <c r="L149" s="39">
        <f>L148-1</f>
        <v>1954</v>
      </c>
      <c r="M149" s="70">
        <v>1391</v>
      </c>
      <c r="N149" s="70">
        <v>686</v>
      </c>
      <c r="O149" s="70">
        <v>705</v>
      </c>
    </row>
    <row r="150" spans="1:15" ht="12" customHeight="1">
      <c r="A150" s="3">
        <f t="shared" si="18"/>
        <v>10</v>
      </c>
      <c r="B150" s="5" t="s">
        <v>36</v>
      </c>
      <c r="C150" s="34">
        <f t="shared" si="20"/>
        <v>11</v>
      </c>
      <c r="D150" s="176"/>
      <c r="E150" s="39">
        <f t="shared" si="19"/>
        <v>1993</v>
      </c>
      <c r="F150" s="70">
        <v>537</v>
      </c>
      <c r="G150" s="70">
        <v>301</v>
      </c>
      <c r="H150" s="70">
        <v>236</v>
      </c>
      <c r="I150" s="186">
        <v>45</v>
      </c>
      <c r="J150" s="178" t="s">
        <v>36</v>
      </c>
      <c r="K150" s="177">
        <v>50</v>
      </c>
      <c r="L150" s="187"/>
      <c r="M150" s="71">
        <f>SUM(N150:O150)</f>
        <v>6767</v>
      </c>
      <c r="N150" s="71">
        <f>SUM(N145:N149)</f>
        <v>3316</v>
      </c>
      <c r="O150" s="71">
        <f>SUM(O145:O149)</f>
        <v>3451</v>
      </c>
    </row>
    <row r="151" spans="1:15" ht="12" customHeight="1">
      <c r="A151" s="3">
        <f t="shared" si="18"/>
        <v>11</v>
      </c>
      <c r="B151" s="5" t="s">
        <v>36</v>
      </c>
      <c r="C151" s="34">
        <f t="shared" si="20"/>
        <v>12</v>
      </c>
      <c r="D151" s="176"/>
      <c r="E151" s="39">
        <f t="shared" si="19"/>
        <v>1992</v>
      </c>
      <c r="F151" s="70">
        <v>536</v>
      </c>
      <c r="G151" s="70">
        <v>284</v>
      </c>
      <c r="H151" s="70">
        <v>252</v>
      </c>
      <c r="I151" s="131"/>
      <c r="J151" s="5"/>
      <c r="K151" s="176"/>
      <c r="L151" s="39"/>
      <c r="M151" s="70">
        <f>SUM(N151:O151)</f>
        <v>0</v>
      </c>
      <c r="N151" s="70"/>
      <c r="O151" s="70"/>
    </row>
    <row r="152" spans="1:15" ht="12" customHeight="1">
      <c r="A152" s="3">
        <f t="shared" si="18"/>
        <v>12</v>
      </c>
      <c r="B152" s="5" t="s">
        <v>36</v>
      </c>
      <c r="C152" s="34">
        <f t="shared" si="20"/>
        <v>13</v>
      </c>
      <c r="D152" s="176"/>
      <c r="E152" s="39">
        <f t="shared" si="19"/>
        <v>1991</v>
      </c>
      <c r="F152" s="70">
        <v>619</v>
      </c>
      <c r="G152" s="70">
        <v>325</v>
      </c>
      <c r="H152" s="70">
        <v>294</v>
      </c>
      <c r="I152" s="131">
        <f>I149+1</f>
        <v>50</v>
      </c>
      <c r="J152" s="5" t="s">
        <v>36</v>
      </c>
      <c r="K152" s="176">
        <f>K149+1</f>
        <v>51</v>
      </c>
      <c r="L152" s="39">
        <f>L149-1</f>
        <v>1953</v>
      </c>
      <c r="M152" s="70">
        <v>1331</v>
      </c>
      <c r="N152" s="70">
        <v>617</v>
      </c>
      <c r="O152" s="70">
        <v>714</v>
      </c>
    </row>
    <row r="153" spans="1:15" ht="12" customHeight="1">
      <c r="A153" s="3">
        <f t="shared" si="18"/>
        <v>13</v>
      </c>
      <c r="B153" s="5" t="s">
        <v>36</v>
      </c>
      <c r="C153" s="34">
        <f t="shared" si="20"/>
        <v>14</v>
      </c>
      <c r="D153" s="176"/>
      <c r="E153" s="39">
        <f t="shared" si="19"/>
        <v>1990</v>
      </c>
      <c r="F153" s="70">
        <v>1001</v>
      </c>
      <c r="G153" s="70">
        <v>525</v>
      </c>
      <c r="H153" s="70">
        <v>476</v>
      </c>
      <c r="I153" s="131">
        <f aca="true" t="shared" si="21" ref="I153:I163">I152+1</f>
        <v>51</v>
      </c>
      <c r="J153" s="5" t="s">
        <v>36</v>
      </c>
      <c r="K153" s="176">
        <f>K152+1</f>
        <v>52</v>
      </c>
      <c r="L153" s="39">
        <f>L152-1</f>
        <v>1952</v>
      </c>
      <c r="M153" s="70">
        <v>1443</v>
      </c>
      <c r="N153" s="70">
        <v>718</v>
      </c>
      <c r="O153" s="70">
        <v>725</v>
      </c>
    </row>
    <row r="154" spans="1:15" ht="12" customHeight="1">
      <c r="A154" s="3">
        <f t="shared" si="18"/>
        <v>14</v>
      </c>
      <c r="B154" s="5" t="s">
        <v>36</v>
      </c>
      <c r="C154" s="34">
        <f t="shared" si="20"/>
        <v>15</v>
      </c>
      <c r="D154" s="176"/>
      <c r="E154" s="39">
        <f t="shared" si="19"/>
        <v>1989</v>
      </c>
      <c r="F154" s="70">
        <v>1006</v>
      </c>
      <c r="G154" s="70">
        <v>495</v>
      </c>
      <c r="H154" s="70">
        <v>511</v>
      </c>
      <c r="I154" s="131">
        <f t="shared" si="21"/>
        <v>52</v>
      </c>
      <c r="J154" s="5" t="s">
        <v>36</v>
      </c>
      <c r="K154" s="176">
        <f>K153+1</f>
        <v>53</v>
      </c>
      <c r="L154" s="39">
        <f>L153-1</f>
        <v>1951</v>
      </c>
      <c r="M154" s="70">
        <v>1367</v>
      </c>
      <c r="N154" s="70">
        <v>642</v>
      </c>
      <c r="O154" s="70">
        <v>725</v>
      </c>
    </row>
    <row r="155" spans="1:15" ht="12" customHeight="1">
      <c r="A155" s="19">
        <v>6</v>
      </c>
      <c r="B155" s="178" t="s">
        <v>36</v>
      </c>
      <c r="C155" s="68">
        <v>15</v>
      </c>
      <c r="D155" s="177"/>
      <c r="E155" s="187"/>
      <c r="F155" s="71">
        <f>SUM(F145:F154)</f>
        <v>6023</v>
      </c>
      <c r="G155" s="71">
        <f>SUM(G145:G154)</f>
        <v>3117</v>
      </c>
      <c r="H155" s="71">
        <f>SUM(H145:H154)</f>
        <v>2906</v>
      </c>
      <c r="I155" s="131">
        <f t="shared" si="21"/>
        <v>53</v>
      </c>
      <c r="J155" s="5" t="s">
        <v>36</v>
      </c>
      <c r="K155" s="176">
        <f>K154+1</f>
        <v>54</v>
      </c>
      <c r="L155" s="39">
        <f>L154-1</f>
        <v>1950</v>
      </c>
      <c r="M155" s="70">
        <v>1342</v>
      </c>
      <c r="N155" s="70">
        <v>643</v>
      </c>
      <c r="O155" s="70">
        <v>699</v>
      </c>
    </row>
    <row r="156" spans="1:15" ht="12" customHeight="1">
      <c r="A156" s="3"/>
      <c r="B156" s="5"/>
      <c r="C156" s="34"/>
      <c r="D156" s="176"/>
      <c r="E156" s="39"/>
      <c r="F156" s="70">
        <f aca="true" t="shared" si="22" ref="F156:F161">SUM(G156:H156)</f>
        <v>0</v>
      </c>
      <c r="G156" s="70"/>
      <c r="H156" s="70"/>
      <c r="I156" s="131">
        <f t="shared" si="21"/>
        <v>54</v>
      </c>
      <c r="J156" s="5" t="s">
        <v>36</v>
      </c>
      <c r="K156" s="176">
        <f>K155+1</f>
        <v>55</v>
      </c>
      <c r="L156" s="39">
        <f>L155-1</f>
        <v>1949</v>
      </c>
      <c r="M156" s="70">
        <v>1248</v>
      </c>
      <c r="N156" s="70">
        <v>587</v>
      </c>
      <c r="O156" s="70">
        <v>661</v>
      </c>
    </row>
    <row r="157" spans="1:15" ht="12" customHeight="1">
      <c r="A157" s="3">
        <f>A154+1</f>
        <v>15</v>
      </c>
      <c r="B157" s="5" t="s">
        <v>36</v>
      </c>
      <c r="C157" s="34">
        <f>C154+1</f>
        <v>16</v>
      </c>
      <c r="D157" s="176"/>
      <c r="E157" s="39">
        <f>E154-1</f>
        <v>1988</v>
      </c>
      <c r="F157" s="70">
        <v>1083</v>
      </c>
      <c r="G157" s="70">
        <v>529</v>
      </c>
      <c r="H157" s="70">
        <v>554</v>
      </c>
      <c r="I157" s="186">
        <v>50</v>
      </c>
      <c r="J157" s="178" t="s">
        <v>36</v>
      </c>
      <c r="K157" s="177">
        <v>55</v>
      </c>
      <c r="L157" s="187"/>
      <c r="M157" s="71">
        <f>SUM(N157:O157)</f>
        <v>6731</v>
      </c>
      <c r="N157" s="71">
        <f>SUM(N152:N156)</f>
        <v>3207</v>
      </c>
      <c r="O157" s="71">
        <f>SUM(O152:O156)</f>
        <v>3524</v>
      </c>
    </row>
    <row r="158" spans="1:15" ht="12" customHeight="1">
      <c r="A158" s="3">
        <f aca="true" t="shared" si="23" ref="A158:A168">A157+1</f>
        <v>16</v>
      </c>
      <c r="B158" s="5" t="s">
        <v>36</v>
      </c>
      <c r="C158" s="34">
        <f>C157+1</f>
        <v>17</v>
      </c>
      <c r="D158" s="176"/>
      <c r="E158" s="39">
        <f>E157-1</f>
        <v>1987</v>
      </c>
      <c r="F158" s="70">
        <v>1196</v>
      </c>
      <c r="G158" s="70">
        <v>614</v>
      </c>
      <c r="H158" s="70">
        <v>582</v>
      </c>
      <c r="I158" s="131"/>
      <c r="J158" s="5"/>
      <c r="K158" s="176"/>
      <c r="L158" s="39"/>
      <c r="M158" s="70">
        <f>SUM(N158:O158)</f>
        <v>0</v>
      </c>
      <c r="N158" s="70"/>
      <c r="O158" s="70"/>
    </row>
    <row r="159" spans="1:15" ht="12" customHeight="1">
      <c r="A159" s="3">
        <f t="shared" si="23"/>
        <v>17</v>
      </c>
      <c r="B159" s="5" t="s">
        <v>36</v>
      </c>
      <c r="C159" s="34">
        <f>C158+1</f>
        <v>18</v>
      </c>
      <c r="D159" s="176"/>
      <c r="E159" s="39">
        <f>E158-1</f>
        <v>1986</v>
      </c>
      <c r="F159" s="70">
        <v>1209</v>
      </c>
      <c r="G159" s="70">
        <v>660</v>
      </c>
      <c r="H159" s="70">
        <v>549</v>
      </c>
      <c r="I159" s="131">
        <f>I156+1</f>
        <v>55</v>
      </c>
      <c r="J159" s="5" t="s">
        <v>36</v>
      </c>
      <c r="K159" s="176">
        <f>K156+1</f>
        <v>56</v>
      </c>
      <c r="L159" s="39">
        <f>L156-1</f>
        <v>1948</v>
      </c>
      <c r="M159" s="70">
        <v>1064</v>
      </c>
      <c r="N159" s="70">
        <v>515</v>
      </c>
      <c r="O159" s="70">
        <v>549</v>
      </c>
    </row>
    <row r="160" spans="1:15" ht="12" customHeight="1">
      <c r="A160" s="19">
        <v>15</v>
      </c>
      <c r="B160" s="178" t="s">
        <v>36</v>
      </c>
      <c r="C160" s="68">
        <v>18</v>
      </c>
      <c r="D160" s="177"/>
      <c r="E160" s="187"/>
      <c r="F160" s="71">
        <f t="shared" si="22"/>
        <v>3488</v>
      </c>
      <c r="G160" s="71">
        <f>SUM(G157:G159)</f>
        <v>1803</v>
      </c>
      <c r="H160" s="71">
        <f>SUM(H157:H159)</f>
        <v>1685</v>
      </c>
      <c r="I160" s="131">
        <f t="shared" si="21"/>
        <v>56</v>
      </c>
      <c r="J160" s="5" t="s">
        <v>36</v>
      </c>
      <c r="K160" s="176">
        <f>K159+1</f>
        <v>57</v>
      </c>
      <c r="L160" s="39">
        <f>L159-1</f>
        <v>1947</v>
      </c>
      <c r="M160" s="70">
        <v>1106</v>
      </c>
      <c r="N160" s="70">
        <v>525</v>
      </c>
      <c r="O160" s="70">
        <v>581</v>
      </c>
    </row>
    <row r="161" spans="1:15" ht="12" customHeight="1">
      <c r="A161" s="3"/>
      <c r="B161" s="5"/>
      <c r="C161" s="34"/>
      <c r="D161" s="176"/>
      <c r="E161" s="39"/>
      <c r="F161" s="70">
        <f t="shared" si="22"/>
        <v>0</v>
      </c>
      <c r="G161" s="70"/>
      <c r="H161" s="70"/>
      <c r="I161" s="131">
        <f t="shared" si="21"/>
        <v>57</v>
      </c>
      <c r="J161" s="5" t="s">
        <v>36</v>
      </c>
      <c r="K161" s="176">
        <f>K160+1</f>
        <v>58</v>
      </c>
      <c r="L161" s="39">
        <f>L160-1</f>
        <v>1946</v>
      </c>
      <c r="M161" s="70">
        <v>851</v>
      </c>
      <c r="N161" s="70">
        <v>411</v>
      </c>
      <c r="O161" s="70">
        <v>440</v>
      </c>
    </row>
    <row r="162" spans="1:15" ht="12" customHeight="1">
      <c r="A162" s="3">
        <f>A159+1</f>
        <v>18</v>
      </c>
      <c r="B162" s="5" t="s">
        <v>36</v>
      </c>
      <c r="C162" s="34">
        <f>C159+1</f>
        <v>19</v>
      </c>
      <c r="D162" s="176"/>
      <c r="E162" s="39">
        <f>E159-1</f>
        <v>1985</v>
      </c>
      <c r="F162" s="70">
        <v>1303</v>
      </c>
      <c r="G162" s="70">
        <v>637</v>
      </c>
      <c r="H162" s="70">
        <v>666</v>
      </c>
      <c r="I162" s="131">
        <f t="shared" si="21"/>
        <v>58</v>
      </c>
      <c r="J162" s="5" t="s">
        <v>36</v>
      </c>
      <c r="K162" s="176">
        <f>K161+1</f>
        <v>59</v>
      </c>
      <c r="L162" s="39">
        <f>L161-1</f>
        <v>1945</v>
      </c>
      <c r="M162" s="70">
        <v>1008</v>
      </c>
      <c r="N162" s="70">
        <v>478</v>
      </c>
      <c r="O162" s="70">
        <v>530</v>
      </c>
    </row>
    <row r="163" spans="1:15" ht="12" customHeight="1">
      <c r="A163" s="3">
        <f t="shared" si="23"/>
        <v>19</v>
      </c>
      <c r="B163" s="5" t="s">
        <v>36</v>
      </c>
      <c r="C163" s="34">
        <f aca="true" t="shared" si="24" ref="C163:C168">C162+1</f>
        <v>20</v>
      </c>
      <c r="D163" s="176"/>
      <c r="E163" s="39">
        <f aca="true" t="shared" si="25" ref="E163:E168">E162-1</f>
        <v>1984</v>
      </c>
      <c r="F163" s="70">
        <v>1718</v>
      </c>
      <c r="G163" s="70">
        <v>730</v>
      </c>
      <c r="H163" s="70">
        <v>988</v>
      </c>
      <c r="I163" s="131">
        <f t="shared" si="21"/>
        <v>59</v>
      </c>
      <c r="J163" s="5" t="s">
        <v>36</v>
      </c>
      <c r="K163" s="176">
        <f>K162+1</f>
        <v>60</v>
      </c>
      <c r="L163" s="39">
        <f>L162-1</f>
        <v>1944</v>
      </c>
      <c r="M163" s="70">
        <v>1375</v>
      </c>
      <c r="N163" s="70">
        <v>687</v>
      </c>
      <c r="O163" s="70">
        <v>688</v>
      </c>
    </row>
    <row r="164" spans="1:15" ht="12" customHeight="1">
      <c r="A164" s="3">
        <f t="shared" si="23"/>
        <v>20</v>
      </c>
      <c r="B164" s="5" t="s">
        <v>36</v>
      </c>
      <c r="C164" s="34">
        <f t="shared" si="24"/>
        <v>21</v>
      </c>
      <c r="D164" s="176"/>
      <c r="E164" s="39">
        <f t="shared" si="25"/>
        <v>1983</v>
      </c>
      <c r="F164" s="70">
        <v>2102</v>
      </c>
      <c r="G164" s="70">
        <v>1016</v>
      </c>
      <c r="H164" s="70">
        <v>1086</v>
      </c>
      <c r="I164" s="186">
        <v>55</v>
      </c>
      <c r="J164" s="178" t="s">
        <v>36</v>
      </c>
      <c r="K164" s="177">
        <v>60</v>
      </c>
      <c r="L164" s="187"/>
      <c r="M164" s="71">
        <f>SUM(N164:O164)</f>
        <v>5404</v>
      </c>
      <c r="N164" s="71">
        <f>SUM(N159:N163)</f>
        <v>2616</v>
      </c>
      <c r="O164" s="71">
        <f>SUM(O159:O163)</f>
        <v>2788</v>
      </c>
    </row>
    <row r="165" spans="1:15" ht="12" customHeight="1">
      <c r="A165" s="3">
        <f t="shared" si="23"/>
        <v>21</v>
      </c>
      <c r="B165" s="5" t="s">
        <v>36</v>
      </c>
      <c r="C165" s="34">
        <f t="shared" si="24"/>
        <v>22</v>
      </c>
      <c r="D165" s="176"/>
      <c r="E165" s="39">
        <f t="shared" si="25"/>
        <v>1982</v>
      </c>
      <c r="F165" s="70">
        <v>2452</v>
      </c>
      <c r="G165" s="70">
        <v>1209</v>
      </c>
      <c r="H165" s="70">
        <v>1243</v>
      </c>
      <c r="I165" s="131"/>
      <c r="J165" s="5"/>
      <c r="K165" s="176"/>
      <c r="L165" s="39"/>
      <c r="M165" s="70">
        <f>SUM(N165:O165)</f>
        <v>0</v>
      </c>
      <c r="N165" s="70"/>
      <c r="O165" s="70"/>
    </row>
    <row r="166" spans="1:15" ht="12" customHeight="1">
      <c r="A166" s="3">
        <f t="shared" si="23"/>
        <v>22</v>
      </c>
      <c r="B166" s="5" t="s">
        <v>36</v>
      </c>
      <c r="C166" s="34">
        <f t="shared" si="24"/>
        <v>23</v>
      </c>
      <c r="D166" s="176"/>
      <c r="E166" s="39">
        <f t="shared" si="25"/>
        <v>1981</v>
      </c>
      <c r="F166" s="70">
        <v>2326</v>
      </c>
      <c r="G166" s="70">
        <v>1092</v>
      </c>
      <c r="H166" s="70">
        <v>1234</v>
      </c>
      <c r="I166" s="131">
        <f>I163+1</f>
        <v>60</v>
      </c>
      <c r="J166" s="5" t="s">
        <v>36</v>
      </c>
      <c r="K166" s="176">
        <f>K163+1</f>
        <v>61</v>
      </c>
      <c r="L166" s="39">
        <f>L163-1</f>
        <v>1943</v>
      </c>
      <c r="M166" s="70">
        <v>1441</v>
      </c>
      <c r="N166" s="70">
        <v>680</v>
      </c>
      <c r="O166" s="70">
        <v>761</v>
      </c>
    </row>
    <row r="167" spans="1:15" ht="12" customHeight="1">
      <c r="A167" s="3">
        <f t="shared" si="23"/>
        <v>23</v>
      </c>
      <c r="B167" s="5" t="s">
        <v>36</v>
      </c>
      <c r="C167" s="34">
        <f t="shared" si="24"/>
        <v>24</v>
      </c>
      <c r="D167" s="176"/>
      <c r="E167" s="39">
        <f t="shared" si="25"/>
        <v>1980</v>
      </c>
      <c r="F167" s="70">
        <v>2350</v>
      </c>
      <c r="G167" s="70">
        <v>1210</v>
      </c>
      <c r="H167" s="70">
        <v>1140</v>
      </c>
      <c r="I167" s="131">
        <f aca="true" t="shared" si="26" ref="I167:I182">I166+1</f>
        <v>61</v>
      </c>
      <c r="J167" s="5" t="s">
        <v>36</v>
      </c>
      <c r="K167" s="176">
        <f>K166+1</f>
        <v>62</v>
      </c>
      <c r="L167" s="39">
        <f>L166-1</f>
        <v>1942</v>
      </c>
      <c r="M167" s="70">
        <v>1346</v>
      </c>
      <c r="N167" s="70">
        <v>658</v>
      </c>
      <c r="O167" s="70">
        <v>688</v>
      </c>
    </row>
    <row r="168" spans="1:15" ht="12" customHeight="1">
      <c r="A168" s="3">
        <f t="shared" si="23"/>
        <v>24</v>
      </c>
      <c r="B168" s="5" t="s">
        <v>36</v>
      </c>
      <c r="C168" s="34">
        <f t="shared" si="24"/>
        <v>25</v>
      </c>
      <c r="D168" s="176"/>
      <c r="E168" s="39">
        <f t="shared" si="25"/>
        <v>1979</v>
      </c>
      <c r="F168" s="70">
        <v>2218</v>
      </c>
      <c r="G168" s="70">
        <v>1120</v>
      </c>
      <c r="H168" s="70">
        <v>1098</v>
      </c>
      <c r="I168" s="131">
        <f t="shared" si="26"/>
        <v>62</v>
      </c>
      <c r="J168" s="5" t="s">
        <v>36</v>
      </c>
      <c r="K168" s="176">
        <f>K167+1</f>
        <v>63</v>
      </c>
      <c r="L168" s="39">
        <f>L167-1</f>
        <v>1941</v>
      </c>
      <c r="M168" s="70">
        <v>1651</v>
      </c>
      <c r="N168" s="70">
        <v>778</v>
      </c>
      <c r="O168" s="70">
        <v>873</v>
      </c>
    </row>
    <row r="169" spans="1:15" ht="12" customHeight="1">
      <c r="A169" s="19">
        <v>18</v>
      </c>
      <c r="B169" s="178" t="s">
        <v>36</v>
      </c>
      <c r="C169" s="68">
        <v>25</v>
      </c>
      <c r="D169" s="177"/>
      <c r="E169" s="187"/>
      <c r="F169" s="71">
        <f>SUM(G169:H169)</f>
        <v>14469</v>
      </c>
      <c r="G169" s="71">
        <f>SUM(G162:G168)</f>
        <v>7014</v>
      </c>
      <c r="H169" s="71">
        <f>SUM(H162:H168)</f>
        <v>7455</v>
      </c>
      <c r="I169" s="131">
        <f t="shared" si="26"/>
        <v>63</v>
      </c>
      <c r="J169" s="5" t="s">
        <v>36</v>
      </c>
      <c r="K169" s="176">
        <f>K168+1</f>
        <v>64</v>
      </c>
      <c r="L169" s="39">
        <f>L168-1</f>
        <v>1940</v>
      </c>
      <c r="M169" s="70">
        <v>1647</v>
      </c>
      <c r="N169" s="70">
        <v>775</v>
      </c>
      <c r="O169" s="70">
        <v>872</v>
      </c>
    </row>
    <row r="170" spans="1:15" ht="12" customHeight="1">
      <c r="A170" s="3"/>
      <c r="B170" s="5"/>
      <c r="C170" s="34"/>
      <c r="D170" s="176"/>
      <c r="E170" s="39"/>
      <c r="F170" s="70">
        <f>SUM(G170:H170)</f>
        <v>0</v>
      </c>
      <c r="G170" s="70"/>
      <c r="H170" s="70"/>
      <c r="I170" s="131">
        <f t="shared" si="26"/>
        <v>64</v>
      </c>
      <c r="J170" s="5" t="s">
        <v>36</v>
      </c>
      <c r="K170" s="176">
        <f>K169+1</f>
        <v>65</v>
      </c>
      <c r="L170" s="39">
        <f>L169-1</f>
        <v>1939</v>
      </c>
      <c r="M170" s="70">
        <v>1573</v>
      </c>
      <c r="N170" s="70">
        <v>737</v>
      </c>
      <c r="O170" s="70">
        <v>836</v>
      </c>
    </row>
    <row r="171" spans="1:15" ht="12" customHeight="1">
      <c r="A171" s="3">
        <f>A168+1</f>
        <v>25</v>
      </c>
      <c r="B171" s="5" t="s">
        <v>36</v>
      </c>
      <c r="C171" s="34">
        <f>C168+1</f>
        <v>26</v>
      </c>
      <c r="D171" s="176"/>
      <c r="E171" s="39">
        <f>E168-1</f>
        <v>1978</v>
      </c>
      <c r="F171" s="70">
        <v>2047</v>
      </c>
      <c r="G171" s="70">
        <v>1074</v>
      </c>
      <c r="H171" s="70">
        <v>973</v>
      </c>
      <c r="I171" s="186">
        <v>60</v>
      </c>
      <c r="J171" s="178" t="s">
        <v>36</v>
      </c>
      <c r="K171" s="177">
        <v>65</v>
      </c>
      <c r="L171" s="187"/>
      <c r="M171" s="71">
        <f>SUM(N171:O171)</f>
        <v>7658</v>
      </c>
      <c r="N171" s="71">
        <f>SUM(N166:N170)</f>
        <v>3628</v>
      </c>
      <c r="O171" s="71">
        <f>SUM(O166:O170)</f>
        <v>4030</v>
      </c>
    </row>
    <row r="172" spans="1:15" ht="12" customHeight="1">
      <c r="A172" s="3">
        <f aca="true" t="shared" si="27" ref="A172:A187">A171+1</f>
        <v>26</v>
      </c>
      <c r="B172" s="5" t="s">
        <v>36</v>
      </c>
      <c r="C172" s="34">
        <f>C171+1</f>
        <v>27</v>
      </c>
      <c r="D172" s="176"/>
      <c r="E172" s="39">
        <f>E171-1</f>
        <v>1977</v>
      </c>
      <c r="F172" s="70">
        <v>1875</v>
      </c>
      <c r="G172" s="70">
        <v>1022</v>
      </c>
      <c r="H172" s="70">
        <v>853</v>
      </c>
      <c r="I172" s="131"/>
      <c r="J172" s="5"/>
      <c r="K172" s="176"/>
      <c r="L172" s="39"/>
      <c r="M172" s="70">
        <f>SUM(N172:O172)</f>
        <v>0</v>
      </c>
      <c r="N172" s="70"/>
      <c r="O172" s="70"/>
    </row>
    <row r="173" spans="1:15" ht="12" customHeight="1">
      <c r="A173" s="3">
        <f t="shared" si="27"/>
        <v>27</v>
      </c>
      <c r="B173" s="5" t="s">
        <v>36</v>
      </c>
      <c r="C173" s="34">
        <f>C172+1</f>
        <v>28</v>
      </c>
      <c r="D173" s="176"/>
      <c r="E173" s="39">
        <f>E172-1</f>
        <v>1976</v>
      </c>
      <c r="F173" s="70">
        <v>1616</v>
      </c>
      <c r="G173" s="70">
        <v>923</v>
      </c>
      <c r="H173" s="70">
        <v>693</v>
      </c>
      <c r="I173" s="131">
        <f>I170+1</f>
        <v>65</v>
      </c>
      <c r="J173" s="5" t="s">
        <v>36</v>
      </c>
      <c r="K173" s="176">
        <f>K170+1</f>
        <v>66</v>
      </c>
      <c r="L173" s="39">
        <f>L170-1</f>
        <v>1938</v>
      </c>
      <c r="M173" s="70">
        <v>1369</v>
      </c>
      <c r="N173" s="70">
        <v>671</v>
      </c>
      <c r="O173" s="70">
        <v>698</v>
      </c>
    </row>
    <row r="174" spans="1:15" ht="12" customHeight="1">
      <c r="A174" s="3">
        <f t="shared" si="27"/>
        <v>28</v>
      </c>
      <c r="B174" s="5" t="s">
        <v>36</v>
      </c>
      <c r="C174" s="34">
        <f>C173+1</f>
        <v>29</v>
      </c>
      <c r="D174" s="176"/>
      <c r="E174" s="39">
        <f>E173-1</f>
        <v>1975</v>
      </c>
      <c r="F174" s="70">
        <v>1488</v>
      </c>
      <c r="G174" s="70">
        <v>821</v>
      </c>
      <c r="H174" s="70">
        <v>667</v>
      </c>
      <c r="I174" s="131">
        <f t="shared" si="26"/>
        <v>66</v>
      </c>
      <c r="J174" s="5" t="s">
        <v>36</v>
      </c>
      <c r="K174" s="176">
        <f>K173+1</f>
        <v>67</v>
      </c>
      <c r="L174" s="39">
        <f>L173-1</f>
        <v>1937</v>
      </c>
      <c r="M174" s="70">
        <v>1249</v>
      </c>
      <c r="N174" s="70">
        <v>570</v>
      </c>
      <c r="O174" s="70">
        <v>679</v>
      </c>
    </row>
    <row r="175" spans="1:15" ht="12" customHeight="1">
      <c r="A175" s="3">
        <f t="shared" si="27"/>
        <v>29</v>
      </c>
      <c r="B175" s="5" t="s">
        <v>36</v>
      </c>
      <c r="C175" s="34">
        <f>C174+1</f>
        <v>30</v>
      </c>
      <c r="D175" s="176"/>
      <c r="E175" s="39">
        <f>E174-1</f>
        <v>1974</v>
      </c>
      <c r="F175" s="70">
        <v>1510</v>
      </c>
      <c r="G175" s="70">
        <v>866</v>
      </c>
      <c r="H175" s="70">
        <v>644</v>
      </c>
      <c r="I175" s="131">
        <f t="shared" si="26"/>
        <v>67</v>
      </c>
      <c r="J175" s="5" t="s">
        <v>36</v>
      </c>
      <c r="K175" s="176">
        <f>K174+1</f>
        <v>68</v>
      </c>
      <c r="L175" s="39">
        <f>L174-1</f>
        <v>1936</v>
      </c>
      <c r="M175" s="70">
        <v>1219</v>
      </c>
      <c r="N175" s="70">
        <v>566</v>
      </c>
      <c r="O175" s="70">
        <v>653</v>
      </c>
    </row>
    <row r="176" spans="1:15" ht="12" customHeight="1">
      <c r="A176" s="19">
        <v>25</v>
      </c>
      <c r="B176" s="178" t="s">
        <v>36</v>
      </c>
      <c r="C176" s="68">
        <v>30</v>
      </c>
      <c r="D176" s="177"/>
      <c r="E176" s="187"/>
      <c r="F176" s="71">
        <f>SUM(G176:H176)</f>
        <v>8536</v>
      </c>
      <c r="G176" s="71">
        <f>SUM(G171:G175)</f>
        <v>4706</v>
      </c>
      <c r="H176" s="71">
        <f>SUM(H171:H175)</f>
        <v>3830</v>
      </c>
      <c r="I176" s="131">
        <f t="shared" si="26"/>
        <v>68</v>
      </c>
      <c r="J176" s="5" t="s">
        <v>36</v>
      </c>
      <c r="K176" s="176">
        <f>K175+1</f>
        <v>69</v>
      </c>
      <c r="L176" s="39">
        <f>L175-1</f>
        <v>1935</v>
      </c>
      <c r="M176" s="70">
        <v>1108</v>
      </c>
      <c r="N176" s="70">
        <v>504</v>
      </c>
      <c r="O176" s="70">
        <v>604</v>
      </c>
    </row>
    <row r="177" spans="1:15" ht="12" customHeight="1">
      <c r="A177" s="3"/>
      <c r="B177" s="5"/>
      <c r="C177" s="34"/>
      <c r="D177" s="176"/>
      <c r="E177" s="39"/>
      <c r="F177" s="70">
        <f>SUM(G177:H177)</f>
        <v>0</v>
      </c>
      <c r="G177" s="70"/>
      <c r="H177" s="70"/>
      <c r="I177" s="131">
        <f t="shared" si="26"/>
        <v>69</v>
      </c>
      <c r="J177" s="5" t="s">
        <v>36</v>
      </c>
      <c r="K177" s="176">
        <f>K176+1</f>
        <v>70</v>
      </c>
      <c r="L177" s="39">
        <f>L176-1</f>
        <v>1934</v>
      </c>
      <c r="M177" s="70">
        <v>1032</v>
      </c>
      <c r="N177" s="70">
        <v>491</v>
      </c>
      <c r="O177" s="70">
        <v>541</v>
      </c>
    </row>
    <row r="178" spans="1:15" ht="12" customHeight="1">
      <c r="A178" s="3">
        <f>A175+1</f>
        <v>30</v>
      </c>
      <c r="B178" s="5" t="s">
        <v>36</v>
      </c>
      <c r="C178" s="34">
        <f>C175+1</f>
        <v>31</v>
      </c>
      <c r="D178" s="176"/>
      <c r="E178" s="39">
        <f>E175-1</f>
        <v>1973</v>
      </c>
      <c r="F178" s="70">
        <v>1458</v>
      </c>
      <c r="G178" s="70">
        <v>811</v>
      </c>
      <c r="H178" s="70">
        <v>647</v>
      </c>
      <c r="I178" s="186">
        <v>65</v>
      </c>
      <c r="J178" s="178" t="s">
        <v>36</v>
      </c>
      <c r="K178" s="177">
        <v>70</v>
      </c>
      <c r="L178" s="187"/>
      <c r="M178" s="71">
        <f>SUM(N178:O178)</f>
        <v>5977</v>
      </c>
      <c r="N178" s="71">
        <f>SUM(N173:N177)</f>
        <v>2802</v>
      </c>
      <c r="O178" s="71">
        <f>SUM(O173:O177)</f>
        <v>3175</v>
      </c>
    </row>
    <row r="179" spans="1:15" ht="12" customHeight="1">
      <c r="A179" s="3">
        <f t="shared" si="27"/>
        <v>31</v>
      </c>
      <c r="B179" s="5" t="s">
        <v>36</v>
      </c>
      <c r="C179" s="34">
        <f>C178+1</f>
        <v>32</v>
      </c>
      <c r="D179" s="176"/>
      <c r="E179" s="39">
        <f>E178-1</f>
        <v>1972</v>
      </c>
      <c r="F179" s="70">
        <v>1399</v>
      </c>
      <c r="G179" s="70">
        <v>790</v>
      </c>
      <c r="H179" s="70">
        <v>609</v>
      </c>
      <c r="I179" s="131"/>
      <c r="J179" s="5"/>
      <c r="K179" s="176"/>
      <c r="L179" s="39"/>
      <c r="M179" s="70">
        <f>SUM(N179:O179)</f>
        <v>0</v>
      </c>
      <c r="N179" s="70"/>
      <c r="O179" s="70"/>
    </row>
    <row r="180" spans="1:15" ht="12" customHeight="1">
      <c r="A180" s="3">
        <f t="shared" si="27"/>
        <v>32</v>
      </c>
      <c r="B180" s="5" t="s">
        <v>36</v>
      </c>
      <c r="C180" s="34">
        <f>C179+1</f>
        <v>33</v>
      </c>
      <c r="D180" s="176"/>
      <c r="E180" s="39">
        <f>E179-1</f>
        <v>1971</v>
      </c>
      <c r="F180" s="70">
        <v>1503</v>
      </c>
      <c r="G180" s="70">
        <v>831</v>
      </c>
      <c r="H180" s="70">
        <v>672</v>
      </c>
      <c r="I180" s="131">
        <f>I177+1</f>
        <v>70</v>
      </c>
      <c r="J180" s="5" t="s">
        <v>36</v>
      </c>
      <c r="K180" s="176">
        <f>K177+1</f>
        <v>71</v>
      </c>
      <c r="L180" s="39">
        <f>L177-1</f>
        <v>1933</v>
      </c>
      <c r="M180" s="70">
        <v>804</v>
      </c>
      <c r="N180" s="70">
        <v>364</v>
      </c>
      <c r="O180" s="70">
        <v>440</v>
      </c>
    </row>
    <row r="181" spans="1:15" ht="12" customHeight="1">
      <c r="A181" s="3">
        <f t="shared" si="27"/>
        <v>33</v>
      </c>
      <c r="B181" s="5" t="s">
        <v>36</v>
      </c>
      <c r="C181" s="34">
        <f>C180+1</f>
        <v>34</v>
      </c>
      <c r="D181" s="176"/>
      <c r="E181" s="39">
        <f>E180-1</f>
        <v>1970</v>
      </c>
      <c r="F181" s="70">
        <v>1455</v>
      </c>
      <c r="G181" s="70">
        <v>814</v>
      </c>
      <c r="H181" s="70">
        <v>641</v>
      </c>
      <c r="I181" s="131">
        <f t="shared" si="26"/>
        <v>71</v>
      </c>
      <c r="J181" s="5" t="s">
        <v>36</v>
      </c>
      <c r="K181" s="176">
        <f>K180+1</f>
        <v>72</v>
      </c>
      <c r="L181" s="39">
        <f>L180-1</f>
        <v>1932</v>
      </c>
      <c r="M181" s="70">
        <v>755</v>
      </c>
      <c r="N181" s="70">
        <v>343</v>
      </c>
      <c r="O181" s="70">
        <v>412</v>
      </c>
    </row>
    <row r="182" spans="1:15" ht="12" customHeight="1">
      <c r="A182" s="3">
        <f t="shared" si="27"/>
        <v>34</v>
      </c>
      <c r="B182" s="5" t="s">
        <v>36</v>
      </c>
      <c r="C182" s="34">
        <f>C181+1</f>
        <v>35</v>
      </c>
      <c r="D182" s="176"/>
      <c r="E182" s="39">
        <f>E181-1</f>
        <v>1969</v>
      </c>
      <c r="F182" s="70">
        <v>1488</v>
      </c>
      <c r="G182" s="70">
        <v>841</v>
      </c>
      <c r="H182" s="70">
        <v>647</v>
      </c>
      <c r="I182" s="131">
        <f t="shared" si="26"/>
        <v>72</v>
      </c>
      <c r="J182" s="5" t="s">
        <v>36</v>
      </c>
      <c r="K182" s="176">
        <f>K181+1</f>
        <v>73</v>
      </c>
      <c r="L182" s="39">
        <f>L181-1</f>
        <v>1931</v>
      </c>
      <c r="M182" s="70">
        <v>722</v>
      </c>
      <c r="N182" s="70">
        <v>323</v>
      </c>
      <c r="O182" s="70">
        <v>399</v>
      </c>
    </row>
    <row r="183" spans="1:15" ht="12" customHeight="1">
      <c r="A183" s="19">
        <v>30</v>
      </c>
      <c r="B183" s="178" t="s">
        <v>36</v>
      </c>
      <c r="C183" s="68">
        <v>35</v>
      </c>
      <c r="D183" s="177"/>
      <c r="E183" s="187"/>
      <c r="F183" s="71">
        <f>SUM(G183:H183)</f>
        <v>7303</v>
      </c>
      <c r="G183" s="71">
        <f>SUM(G178:G182)</f>
        <v>4087</v>
      </c>
      <c r="H183" s="71">
        <f>SUM(H178:H182)</f>
        <v>3216</v>
      </c>
      <c r="I183" s="131">
        <f>I182+1</f>
        <v>73</v>
      </c>
      <c r="J183" s="5" t="s">
        <v>36</v>
      </c>
      <c r="K183" s="176">
        <f>K182+1</f>
        <v>74</v>
      </c>
      <c r="L183" s="39">
        <f>L182-1</f>
        <v>1930</v>
      </c>
      <c r="M183" s="70">
        <v>829</v>
      </c>
      <c r="N183" s="70">
        <v>362</v>
      </c>
      <c r="O183" s="70">
        <v>467</v>
      </c>
    </row>
    <row r="184" spans="1:15" ht="12" customHeight="1">
      <c r="A184" s="3"/>
      <c r="B184" s="5"/>
      <c r="C184" s="34"/>
      <c r="D184" s="176"/>
      <c r="E184" s="39"/>
      <c r="F184" s="70">
        <f>SUM(G184:H184)</f>
        <v>0</v>
      </c>
      <c r="G184" s="70"/>
      <c r="H184" s="70"/>
      <c r="I184" s="131">
        <f>I183+1</f>
        <v>74</v>
      </c>
      <c r="J184" s="5" t="s">
        <v>36</v>
      </c>
      <c r="K184" s="176">
        <f>K183+1</f>
        <v>75</v>
      </c>
      <c r="L184" s="39">
        <f>L183-1</f>
        <v>1929</v>
      </c>
      <c r="M184" s="70">
        <v>728</v>
      </c>
      <c r="N184" s="70">
        <v>320</v>
      </c>
      <c r="O184" s="70">
        <v>408</v>
      </c>
    </row>
    <row r="185" spans="1:15" ht="12" customHeight="1">
      <c r="A185" s="3">
        <f>A182+1</f>
        <v>35</v>
      </c>
      <c r="B185" s="5" t="s">
        <v>36</v>
      </c>
      <c r="C185" s="34">
        <f>C182+1</f>
        <v>36</v>
      </c>
      <c r="D185" s="176"/>
      <c r="E185" s="39">
        <f>E182-1</f>
        <v>1968</v>
      </c>
      <c r="F185" s="70">
        <v>1520</v>
      </c>
      <c r="G185" s="70">
        <v>810</v>
      </c>
      <c r="H185" s="70">
        <v>710</v>
      </c>
      <c r="I185" s="186">
        <v>70</v>
      </c>
      <c r="J185" s="178" t="s">
        <v>36</v>
      </c>
      <c r="K185" s="177">
        <v>75</v>
      </c>
      <c r="L185" s="187"/>
      <c r="M185" s="71">
        <f>SUM(N185:O185)</f>
        <v>3838</v>
      </c>
      <c r="N185" s="71">
        <f>SUM(N180:N184)</f>
        <v>1712</v>
      </c>
      <c r="O185" s="71">
        <f>SUM(O180:O184)</f>
        <v>2126</v>
      </c>
    </row>
    <row r="186" spans="1:15" ht="12" customHeight="1">
      <c r="A186" s="3">
        <f t="shared" si="27"/>
        <v>36</v>
      </c>
      <c r="B186" s="5" t="s">
        <v>36</v>
      </c>
      <c r="C186" s="34">
        <f>C185+1</f>
        <v>37</v>
      </c>
      <c r="D186" s="176"/>
      <c r="E186" s="39">
        <f>E185-1</f>
        <v>1967</v>
      </c>
      <c r="F186" s="70">
        <v>1438</v>
      </c>
      <c r="G186" s="70">
        <v>818</v>
      </c>
      <c r="H186" s="70">
        <v>620</v>
      </c>
      <c r="I186" s="131"/>
      <c r="J186" s="5"/>
      <c r="K186" s="176"/>
      <c r="L186" s="39"/>
      <c r="M186" s="70">
        <f>SUM(N186:O186)</f>
        <v>0</v>
      </c>
      <c r="N186" s="70"/>
      <c r="O186" s="70"/>
    </row>
    <row r="187" spans="1:15" ht="12" customHeight="1">
      <c r="A187" s="3">
        <f t="shared" si="27"/>
        <v>37</v>
      </c>
      <c r="B187" s="5" t="s">
        <v>36</v>
      </c>
      <c r="C187" s="34">
        <f>C186+1</f>
        <v>38</v>
      </c>
      <c r="D187" s="176"/>
      <c r="E187" s="39">
        <f>E186-1</f>
        <v>1966</v>
      </c>
      <c r="F187" s="70">
        <v>1506</v>
      </c>
      <c r="G187" s="70">
        <v>774</v>
      </c>
      <c r="H187" s="70">
        <v>732</v>
      </c>
      <c r="I187" s="186">
        <v>75</v>
      </c>
      <c r="J187" s="178" t="s">
        <v>36</v>
      </c>
      <c r="K187" s="177">
        <v>80</v>
      </c>
      <c r="L187" s="39"/>
      <c r="M187" s="71">
        <v>2984</v>
      </c>
      <c r="N187" s="71">
        <v>1102</v>
      </c>
      <c r="O187" s="71">
        <v>1882</v>
      </c>
    </row>
    <row r="188" spans="1:15" ht="12" customHeight="1">
      <c r="A188" s="3">
        <f>A187+1</f>
        <v>38</v>
      </c>
      <c r="B188" s="5" t="s">
        <v>36</v>
      </c>
      <c r="C188" s="34">
        <f>C187+1</f>
        <v>39</v>
      </c>
      <c r="D188" s="176"/>
      <c r="E188" s="39">
        <f>E187-1</f>
        <v>1965</v>
      </c>
      <c r="F188" s="70">
        <v>1656</v>
      </c>
      <c r="G188" s="70">
        <v>941</v>
      </c>
      <c r="H188" s="70">
        <v>715</v>
      </c>
      <c r="I188" s="186">
        <v>80</v>
      </c>
      <c r="J188" s="178" t="s">
        <v>36</v>
      </c>
      <c r="K188" s="177">
        <v>85</v>
      </c>
      <c r="L188" s="39"/>
      <c r="M188" s="71">
        <v>2198</v>
      </c>
      <c r="N188" s="71">
        <v>558</v>
      </c>
      <c r="O188" s="71">
        <v>1640</v>
      </c>
    </row>
    <row r="189" spans="1:15" ht="12" customHeight="1">
      <c r="A189" s="3">
        <f>A188+1</f>
        <v>39</v>
      </c>
      <c r="B189" s="5" t="s">
        <v>36</v>
      </c>
      <c r="C189" s="34">
        <f>C188+1</f>
        <v>40</v>
      </c>
      <c r="D189" s="176"/>
      <c r="E189" s="39">
        <f>E188-1</f>
        <v>1964</v>
      </c>
      <c r="F189" s="70">
        <v>1519</v>
      </c>
      <c r="G189" s="70">
        <v>796</v>
      </c>
      <c r="H189" s="70">
        <v>723</v>
      </c>
      <c r="I189" s="190" t="s">
        <v>575</v>
      </c>
      <c r="J189" s="6"/>
      <c r="K189" s="6"/>
      <c r="L189" s="39"/>
      <c r="M189" s="71">
        <v>1740</v>
      </c>
      <c r="N189" s="71">
        <v>394</v>
      </c>
      <c r="O189" s="71">
        <v>1346</v>
      </c>
    </row>
    <row r="190" spans="1:15" ht="12" customHeight="1">
      <c r="A190" s="19">
        <v>35</v>
      </c>
      <c r="B190" s="178" t="s">
        <v>36</v>
      </c>
      <c r="C190" s="68">
        <v>40</v>
      </c>
      <c r="D190" s="177"/>
      <c r="E190" s="187"/>
      <c r="F190" s="71">
        <f>SUM(G190:H190)</f>
        <v>7639</v>
      </c>
      <c r="G190" s="71">
        <f>SUM(G185:G189)</f>
        <v>4139</v>
      </c>
      <c r="H190" s="71">
        <f>SUM(H185:H189)</f>
        <v>3500</v>
      </c>
      <c r="I190" s="190" t="s">
        <v>576</v>
      </c>
      <c r="J190" s="10"/>
      <c r="K190" s="3"/>
      <c r="L190" s="39"/>
      <c r="M190" s="71">
        <f>SUM(F144+F155+F160+F169+F176+F183+F190+M143+M150+M157+M164+M171+M178+M185+M187+M188+M189)</f>
        <v>102634</v>
      </c>
      <c r="N190" s="71">
        <f>SUM(G144+G155+G160+G169+G176+G183+G190+N143+N150+N157+N164+N171+N178+N185+N187+N188+N189)</f>
        <v>50303</v>
      </c>
      <c r="O190" s="71">
        <f>SUM(H144+H155+H160+H169+H176+H183+H190+O143+O150+O157+O164+O171+O178+O185+O187+O188+O189)</f>
        <v>52331</v>
      </c>
    </row>
    <row r="191" spans="1:15" ht="12" customHeight="1">
      <c r="A191" s="19"/>
      <c r="B191" s="178"/>
      <c r="C191" s="68"/>
      <c r="D191" s="177"/>
      <c r="E191" s="215"/>
      <c r="F191" s="70"/>
      <c r="G191" s="70"/>
      <c r="H191" s="70"/>
      <c r="I191" s="202"/>
      <c r="J191" s="10"/>
      <c r="K191" s="3"/>
      <c r="L191" s="8"/>
      <c r="M191" s="218"/>
      <c r="N191" s="218"/>
      <c r="O191" s="218"/>
    </row>
    <row r="192" spans="1:15" ht="12" customHeight="1">
      <c r="A192" s="19"/>
      <c r="B192" s="178"/>
      <c r="C192" s="68"/>
      <c r="D192" s="177"/>
      <c r="E192" s="215"/>
      <c r="F192" s="218"/>
      <c r="G192" s="218"/>
      <c r="H192" s="218"/>
      <c r="I192" s="202"/>
      <c r="J192" s="10"/>
      <c r="K192" s="3"/>
      <c r="L192" s="8"/>
      <c r="M192" s="218"/>
      <c r="N192" s="218"/>
      <c r="O192" s="218"/>
    </row>
    <row r="193" spans="1:15" ht="12" customHeight="1">
      <c r="A193" s="19"/>
      <c r="B193" s="178"/>
      <c r="C193" s="68"/>
      <c r="D193" s="177"/>
      <c r="E193" s="215"/>
      <c r="F193" s="218"/>
      <c r="G193" s="218"/>
      <c r="H193" s="218"/>
      <c r="I193" s="202"/>
      <c r="J193" s="10"/>
      <c r="K193" s="3"/>
      <c r="L193" s="8"/>
      <c r="M193" s="218"/>
      <c r="N193" s="218"/>
      <c r="O193" s="218"/>
    </row>
    <row r="194" spans="1:15" ht="12" customHeight="1">
      <c r="A194" s="19"/>
      <c r="B194" s="178"/>
      <c r="C194" s="68"/>
      <c r="D194" s="177"/>
      <c r="E194" s="215"/>
      <c r="F194" s="218"/>
      <c r="G194" s="218"/>
      <c r="H194" s="218"/>
      <c r="I194" s="202"/>
      <c r="J194" s="10"/>
      <c r="K194" s="3"/>
      <c r="L194" s="8"/>
      <c r="M194" s="218"/>
      <c r="N194" s="218"/>
      <c r="O194" s="218"/>
    </row>
    <row r="196" spans="1:15" s="137" customFormat="1" ht="12.75">
      <c r="A196" s="23" t="s">
        <v>577</v>
      </c>
      <c r="B196" s="23"/>
      <c r="C196" s="23"/>
      <c r="D196" s="23"/>
      <c r="E196" s="23"/>
      <c r="F196" s="191"/>
      <c r="G196" s="191"/>
      <c r="H196" s="191"/>
      <c r="I196" s="23"/>
      <c r="J196" s="23"/>
      <c r="K196" s="23"/>
      <c r="L196" s="23"/>
      <c r="M196" s="191"/>
      <c r="N196" s="191"/>
      <c r="O196" s="191"/>
    </row>
    <row r="197" spans="1:15" ht="12.75">
      <c r="A197" s="23" t="s">
        <v>580</v>
      </c>
      <c r="B197" s="23"/>
      <c r="C197" s="23"/>
      <c r="D197" s="23"/>
      <c r="E197" s="23"/>
      <c r="F197" s="191"/>
      <c r="G197" s="191"/>
      <c r="H197" s="191"/>
      <c r="I197" s="23"/>
      <c r="J197" s="23"/>
      <c r="K197" s="23"/>
      <c r="L197" s="23"/>
      <c r="M197" s="191"/>
      <c r="N197" s="191"/>
      <c r="O197" s="191"/>
    </row>
    <row r="198" spans="1:12" ht="12.75">
      <c r="A198" s="3"/>
      <c r="B198" s="3"/>
      <c r="C198" s="34"/>
      <c r="D198" s="3"/>
      <c r="E198" s="3"/>
      <c r="I198" s="3"/>
      <c r="J198" s="3"/>
      <c r="K198" s="3"/>
      <c r="L198" s="3"/>
    </row>
    <row r="199" spans="1:15" ht="12.75">
      <c r="A199" s="15" t="s">
        <v>66</v>
      </c>
      <c r="B199" s="15"/>
      <c r="C199" s="15"/>
      <c r="D199" s="15"/>
      <c r="E199" s="181"/>
      <c r="F199" s="330" t="s">
        <v>5</v>
      </c>
      <c r="G199" s="303"/>
      <c r="H199" s="303"/>
      <c r="I199" s="161" t="s">
        <v>66</v>
      </c>
      <c r="J199" s="15"/>
      <c r="K199" s="15"/>
      <c r="L199" s="181"/>
      <c r="M199" s="330" t="s">
        <v>5</v>
      </c>
      <c r="N199" s="277"/>
      <c r="O199" s="277"/>
    </row>
    <row r="200" spans="1:15" ht="12.75">
      <c r="A200" s="10" t="s">
        <v>68</v>
      </c>
      <c r="B200" s="10"/>
      <c r="C200" s="10"/>
      <c r="D200" s="10"/>
      <c r="E200" s="182" t="s">
        <v>570</v>
      </c>
      <c r="F200" s="332"/>
      <c r="G200" s="304"/>
      <c r="H200" s="304"/>
      <c r="I200" s="183" t="s">
        <v>68</v>
      </c>
      <c r="J200" s="10"/>
      <c r="K200" s="10"/>
      <c r="L200" s="182" t="s">
        <v>570</v>
      </c>
      <c r="M200" s="348"/>
      <c r="N200" s="349"/>
      <c r="O200" s="349"/>
    </row>
    <row r="201" spans="1:15" ht="12.75">
      <c r="A201" s="20" t="s">
        <v>69</v>
      </c>
      <c r="B201" s="20"/>
      <c r="C201" s="20"/>
      <c r="D201" s="20"/>
      <c r="E201" s="184"/>
      <c r="F201" s="192" t="s">
        <v>20</v>
      </c>
      <c r="G201" s="193" t="s">
        <v>21</v>
      </c>
      <c r="H201" s="192" t="s">
        <v>22</v>
      </c>
      <c r="I201" s="185" t="s">
        <v>69</v>
      </c>
      <c r="J201" s="20"/>
      <c r="K201" s="20"/>
      <c r="L201" s="184"/>
      <c r="M201" s="192" t="s">
        <v>20</v>
      </c>
      <c r="N201" s="193" t="s">
        <v>21</v>
      </c>
      <c r="O201" s="192" t="s">
        <v>22</v>
      </c>
    </row>
    <row r="202" spans="1:12" ht="12.75">
      <c r="A202" s="3"/>
      <c r="B202" s="3"/>
      <c r="C202" s="34"/>
      <c r="D202" s="3"/>
      <c r="E202" s="9"/>
      <c r="I202" s="131"/>
      <c r="J202" s="3"/>
      <c r="K202" s="3"/>
      <c r="L202" s="9"/>
    </row>
    <row r="203" spans="1:15" ht="12" customHeight="1">
      <c r="A203" s="3">
        <v>0</v>
      </c>
      <c r="B203" s="5" t="s">
        <v>36</v>
      </c>
      <c r="C203" s="34">
        <v>1</v>
      </c>
      <c r="D203" s="176"/>
      <c r="E203" s="39">
        <v>2003</v>
      </c>
      <c r="F203" s="70">
        <v>264</v>
      </c>
      <c r="G203" s="70">
        <v>146</v>
      </c>
      <c r="H203" s="70">
        <v>118</v>
      </c>
      <c r="I203" s="131">
        <f>SUM(C254)</f>
        <v>40</v>
      </c>
      <c r="J203" s="5" t="s">
        <v>36</v>
      </c>
      <c r="K203" s="176">
        <f>SUM(I203+1)</f>
        <v>41</v>
      </c>
      <c r="L203" s="39">
        <f>SUM(E254-1)</f>
        <v>1963</v>
      </c>
      <c r="M203" s="70">
        <v>812</v>
      </c>
      <c r="N203" s="70">
        <v>408</v>
      </c>
      <c r="O203" s="70">
        <v>404</v>
      </c>
    </row>
    <row r="204" spans="1:15" ht="12" customHeight="1">
      <c r="A204" s="3">
        <v>1</v>
      </c>
      <c r="B204" s="5" t="s">
        <v>36</v>
      </c>
      <c r="C204" s="34">
        <f>SUM(C203+1)</f>
        <v>2</v>
      </c>
      <c r="D204" s="176"/>
      <c r="E204" s="39">
        <f>SUM(E203-1)</f>
        <v>2002</v>
      </c>
      <c r="F204" s="70">
        <v>238</v>
      </c>
      <c r="G204" s="70">
        <v>132</v>
      </c>
      <c r="H204" s="70">
        <v>106</v>
      </c>
      <c r="I204" s="131">
        <f>I203+1</f>
        <v>41</v>
      </c>
      <c r="J204" s="5" t="s">
        <v>36</v>
      </c>
      <c r="K204" s="176">
        <f>K203+1</f>
        <v>42</v>
      </c>
      <c r="L204" s="39">
        <f>L203-1</f>
        <v>1962</v>
      </c>
      <c r="M204" s="70">
        <v>784</v>
      </c>
      <c r="N204" s="70">
        <v>399</v>
      </c>
      <c r="O204" s="70">
        <v>385</v>
      </c>
    </row>
    <row r="205" spans="1:15" ht="12" customHeight="1">
      <c r="A205" s="3">
        <f aca="true" t="shared" si="28" ref="A205:A219">A204+1</f>
        <v>2</v>
      </c>
      <c r="B205" s="5" t="s">
        <v>36</v>
      </c>
      <c r="C205" s="34">
        <f>C204+1</f>
        <v>3</v>
      </c>
      <c r="D205" s="176"/>
      <c r="E205" s="39">
        <f>SUM(E204-1)</f>
        <v>2001</v>
      </c>
      <c r="F205" s="70">
        <v>276</v>
      </c>
      <c r="G205" s="70">
        <v>141</v>
      </c>
      <c r="H205" s="70">
        <v>135</v>
      </c>
      <c r="I205" s="131">
        <f>I204+1</f>
        <v>42</v>
      </c>
      <c r="J205" s="5" t="s">
        <v>36</v>
      </c>
      <c r="K205" s="176">
        <f>K204+1</f>
        <v>43</v>
      </c>
      <c r="L205" s="39">
        <f>L204-1</f>
        <v>1961</v>
      </c>
      <c r="M205" s="70">
        <v>759</v>
      </c>
      <c r="N205" s="70">
        <v>381</v>
      </c>
      <c r="O205" s="70">
        <v>378</v>
      </c>
    </row>
    <row r="206" spans="1:15" ht="12" customHeight="1">
      <c r="A206" s="3">
        <f t="shared" si="28"/>
        <v>3</v>
      </c>
      <c r="B206" s="5" t="s">
        <v>36</v>
      </c>
      <c r="C206" s="34">
        <f>C205+1</f>
        <v>4</v>
      </c>
      <c r="D206" s="176"/>
      <c r="E206" s="39">
        <f>E205-1</f>
        <v>2000</v>
      </c>
      <c r="F206" s="70">
        <v>260</v>
      </c>
      <c r="G206" s="70">
        <v>143</v>
      </c>
      <c r="H206" s="70">
        <v>117</v>
      </c>
      <c r="I206" s="131">
        <f>I205+1</f>
        <v>43</v>
      </c>
      <c r="J206" s="5" t="s">
        <v>36</v>
      </c>
      <c r="K206" s="176">
        <f>K205+1</f>
        <v>44</v>
      </c>
      <c r="L206" s="39">
        <f>L205-1</f>
        <v>1960</v>
      </c>
      <c r="M206" s="70">
        <v>732</v>
      </c>
      <c r="N206" s="70">
        <v>386</v>
      </c>
      <c r="O206" s="70">
        <v>346</v>
      </c>
    </row>
    <row r="207" spans="1:15" ht="12" customHeight="1">
      <c r="A207" s="3">
        <f t="shared" si="28"/>
        <v>4</v>
      </c>
      <c r="B207" s="5" t="s">
        <v>36</v>
      </c>
      <c r="C207" s="34">
        <f>C206+1</f>
        <v>5</v>
      </c>
      <c r="D207" s="176"/>
      <c r="E207" s="39">
        <f>E206-1</f>
        <v>1999</v>
      </c>
      <c r="F207" s="70">
        <v>232</v>
      </c>
      <c r="G207" s="70">
        <v>119</v>
      </c>
      <c r="H207" s="70">
        <v>113</v>
      </c>
      <c r="I207" s="131">
        <f>I206+1</f>
        <v>44</v>
      </c>
      <c r="J207" s="5" t="s">
        <v>36</v>
      </c>
      <c r="K207" s="176">
        <f>K206+1</f>
        <v>45</v>
      </c>
      <c r="L207" s="39">
        <f>L206-1</f>
        <v>1959</v>
      </c>
      <c r="M207" s="70">
        <v>743</v>
      </c>
      <c r="N207" s="70">
        <v>380</v>
      </c>
      <c r="O207" s="70">
        <v>363</v>
      </c>
    </row>
    <row r="208" spans="1:15" ht="12" customHeight="1">
      <c r="A208" s="3">
        <f t="shared" si="28"/>
        <v>5</v>
      </c>
      <c r="B208" s="5" t="s">
        <v>36</v>
      </c>
      <c r="C208" s="34">
        <f>C207+1</f>
        <v>6</v>
      </c>
      <c r="D208" s="176"/>
      <c r="E208" s="39">
        <f>E207-1</f>
        <v>1998</v>
      </c>
      <c r="F208" s="70">
        <v>275</v>
      </c>
      <c r="G208" s="70">
        <v>142</v>
      </c>
      <c r="H208" s="70">
        <v>133</v>
      </c>
      <c r="I208" s="186">
        <v>40</v>
      </c>
      <c r="J208" s="178" t="s">
        <v>36</v>
      </c>
      <c r="K208" s="177">
        <v>45</v>
      </c>
      <c r="L208" s="187"/>
      <c r="M208" s="71">
        <f>SUM(M203:M207)</f>
        <v>3830</v>
      </c>
      <c r="N208" s="71">
        <f>SUM(N203:N207)</f>
        <v>1954</v>
      </c>
      <c r="O208" s="71">
        <f>SUM(O203:O207)</f>
        <v>1876</v>
      </c>
    </row>
    <row r="209" spans="1:15" ht="12" customHeight="1">
      <c r="A209" s="19">
        <v>0</v>
      </c>
      <c r="B209" s="178" t="s">
        <v>36</v>
      </c>
      <c r="C209" s="68">
        <v>6</v>
      </c>
      <c r="D209" s="177"/>
      <c r="E209" s="187"/>
      <c r="F209" s="71">
        <f>SUM(F203:F208)</f>
        <v>1545</v>
      </c>
      <c r="G209" s="71">
        <f>SUM(G203:G208)</f>
        <v>823</v>
      </c>
      <c r="H209" s="71">
        <f>SUM(H203:H208)</f>
        <v>722</v>
      </c>
      <c r="I209" s="131"/>
      <c r="J209" s="5"/>
      <c r="K209" s="176"/>
      <c r="L209" s="39"/>
      <c r="M209" s="70"/>
      <c r="N209" s="70"/>
      <c r="O209" s="70"/>
    </row>
    <row r="210" spans="1:15" ht="12" customHeight="1">
      <c r="A210" s="3"/>
      <c r="B210" s="5"/>
      <c r="C210" s="34"/>
      <c r="D210" s="176"/>
      <c r="E210" s="39"/>
      <c r="F210" s="70"/>
      <c r="G210" s="70"/>
      <c r="H210" s="70"/>
      <c r="I210" s="131">
        <f>I207+1</f>
        <v>45</v>
      </c>
      <c r="J210" s="5" t="s">
        <v>36</v>
      </c>
      <c r="K210" s="176">
        <f>K207+1</f>
        <v>46</v>
      </c>
      <c r="L210" s="39">
        <f>L207-1</f>
        <v>1958</v>
      </c>
      <c r="M210" s="70">
        <v>683</v>
      </c>
      <c r="N210" s="70">
        <v>342</v>
      </c>
      <c r="O210" s="70">
        <v>341</v>
      </c>
    </row>
    <row r="211" spans="1:15" ht="12" customHeight="1">
      <c r="A211" s="3">
        <f>A208+1</f>
        <v>6</v>
      </c>
      <c r="B211" s="5" t="s">
        <v>36</v>
      </c>
      <c r="C211" s="34">
        <f>C208+1</f>
        <v>7</v>
      </c>
      <c r="D211" s="176"/>
      <c r="E211" s="39">
        <f>E208-1</f>
        <v>1997</v>
      </c>
      <c r="F211" s="70">
        <v>274</v>
      </c>
      <c r="G211" s="70">
        <v>135</v>
      </c>
      <c r="H211" s="70">
        <v>139</v>
      </c>
      <c r="I211" s="131">
        <f>I210+1</f>
        <v>46</v>
      </c>
      <c r="J211" s="5" t="s">
        <v>36</v>
      </c>
      <c r="K211" s="176">
        <f>K210+1</f>
        <v>47</v>
      </c>
      <c r="L211" s="39">
        <f>L210-1</f>
        <v>1957</v>
      </c>
      <c r="M211" s="70">
        <v>669</v>
      </c>
      <c r="N211" s="70">
        <v>330</v>
      </c>
      <c r="O211" s="70">
        <v>339</v>
      </c>
    </row>
    <row r="212" spans="1:15" ht="12" customHeight="1">
      <c r="A212" s="3">
        <f t="shared" si="28"/>
        <v>7</v>
      </c>
      <c r="B212" s="5" t="s">
        <v>36</v>
      </c>
      <c r="C212" s="34">
        <f>C211+1</f>
        <v>8</v>
      </c>
      <c r="D212" s="176"/>
      <c r="E212" s="39">
        <f aca="true" t="shared" si="29" ref="E212:E219">E211-1</f>
        <v>1996</v>
      </c>
      <c r="F212" s="70">
        <v>234</v>
      </c>
      <c r="G212" s="70">
        <v>122</v>
      </c>
      <c r="H212" s="70">
        <v>112</v>
      </c>
      <c r="I212" s="131">
        <f>I211+1</f>
        <v>47</v>
      </c>
      <c r="J212" s="5" t="s">
        <v>36</v>
      </c>
      <c r="K212" s="176">
        <f>K211+1</f>
        <v>48</v>
      </c>
      <c r="L212" s="39">
        <f>L211-1</f>
        <v>1956</v>
      </c>
      <c r="M212" s="70">
        <v>729</v>
      </c>
      <c r="N212" s="70">
        <v>353</v>
      </c>
      <c r="O212" s="70">
        <v>376</v>
      </c>
    </row>
    <row r="213" spans="1:15" ht="12" customHeight="1">
      <c r="A213" s="3">
        <f t="shared" si="28"/>
        <v>8</v>
      </c>
      <c r="B213" s="5" t="s">
        <v>36</v>
      </c>
      <c r="C213" s="34">
        <f aca="true" t="shared" si="30" ref="C213:C219">C212+1</f>
        <v>9</v>
      </c>
      <c r="D213" s="176"/>
      <c r="E213" s="39">
        <f t="shared" si="29"/>
        <v>1995</v>
      </c>
      <c r="F213" s="70">
        <v>209</v>
      </c>
      <c r="G213" s="70">
        <v>118</v>
      </c>
      <c r="H213" s="70">
        <v>91</v>
      </c>
      <c r="I213" s="131">
        <f>I212+1</f>
        <v>48</v>
      </c>
      <c r="J213" s="5" t="s">
        <v>36</v>
      </c>
      <c r="K213" s="176">
        <f>K212+1</f>
        <v>49</v>
      </c>
      <c r="L213" s="39">
        <f>L212-1</f>
        <v>1955</v>
      </c>
      <c r="M213" s="70">
        <v>764</v>
      </c>
      <c r="N213" s="70">
        <v>360</v>
      </c>
      <c r="O213" s="70">
        <v>404</v>
      </c>
    </row>
    <row r="214" spans="1:15" ht="12" customHeight="1">
      <c r="A214" s="3">
        <f t="shared" si="28"/>
        <v>9</v>
      </c>
      <c r="B214" s="5" t="s">
        <v>36</v>
      </c>
      <c r="C214" s="34">
        <f t="shared" si="30"/>
        <v>10</v>
      </c>
      <c r="D214" s="176"/>
      <c r="E214" s="39">
        <f t="shared" si="29"/>
        <v>1994</v>
      </c>
      <c r="F214" s="70">
        <v>181</v>
      </c>
      <c r="G214" s="70">
        <v>95</v>
      </c>
      <c r="H214" s="70">
        <v>86</v>
      </c>
      <c r="I214" s="131">
        <f>I213+1</f>
        <v>49</v>
      </c>
      <c r="J214" s="5" t="s">
        <v>36</v>
      </c>
      <c r="K214" s="176">
        <f>K213+1</f>
        <v>50</v>
      </c>
      <c r="L214" s="39">
        <f>L213-1</f>
        <v>1954</v>
      </c>
      <c r="M214" s="70">
        <v>773</v>
      </c>
      <c r="N214" s="70">
        <v>360</v>
      </c>
      <c r="O214" s="70">
        <v>413</v>
      </c>
    </row>
    <row r="215" spans="1:15" ht="12" customHeight="1">
      <c r="A215" s="3">
        <f t="shared" si="28"/>
        <v>10</v>
      </c>
      <c r="B215" s="5" t="s">
        <v>36</v>
      </c>
      <c r="C215" s="34">
        <f t="shared" si="30"/>
        <v>11</v>
      </c>
      <c r="D215" s="176"/>
      <c r="E215" s="39">
        <f t="shared" si="29"/>
        <v>1993</v>
      </c>
      <c r="F215" s="70">
        <v>227</v>
      </c>
      <c r="G215" s="70">
        <v>123</v>
      </c>
      <c r="H215" s="70">
        <v>104</v>
      </c>
      <c r="I215" s="186">
        <v>45</v>
      </c>
      <c r="J215" s="178" t="s">
        <v>36</v>
      </c>
      <c r="K215" s="177">
        <v>50</v>
      </c>
      <c r="L215" s="187"/>
      <c r="M215" s="71">
        <f>SUM(M210:M214)</f>
        <v>3618</v>
      </c>
      <c r="N215" s="71">
        <f>SUM(N210:N214)</f>
        <v>1745</v>
      </c>
      <c r="O215" s="71">
        <f>SUM(O210:O214)</f>
        <v>1873</v>
      </c>
    </row>
    <row r="216" spans="1:15" ht="12" customHeight="1">
      <c r="A216" s="3">
        <f t="shared" si="28"/>
        <v>11</v>
      </c>
      <c r="B216" s="5" t="s">
        <v>36</v>
      </c>
      <c r="C216" s="34">
        <f t="shared" si="30"/>
        <v>12</v>
      </c>
      <c r="D216" s="176"/>
      <c r="E216" s="39">
        <f t="shared" si="29"/>
        <v>1992</v>
      </c>
      <c r="F216" s="70">
        <v>247</v>
      </c>
      <c r="G216" s="70">
        <v>117</v>
      </c>
      <c r="H216" s="70">
        <v>130</v>
      </c>
      <c r="I216" s="131"/>
      <c r="J216" s="5"/>
      <c r="K216" s="176"/>
      <c r="L216" s="39"/>
      <c r="M216" s="70"/>
      <c r="N216" s="70"/>
      <c r="O216" s="70"/>
    </row>
    <row r="217" spans="1:15" ht="12" customHeight="1">
      <c r="A217" s="3">
        <f t="shared" si="28"/>
        <v>12</v>
      </c>
      <c r="B217" s="5" t="s">
        <v>36</v>
      </c>
      <c r="C217" s="34">
        <f t="shared" si="30"/>
        <v>13</v>
      </c>
      <c r="D217" s="176"/>
      <c r="E217" s="39">
        <f t="shared" si="29"/>
        <v>1991</v>
      </c>
      <c r="F217" s="70">
        <v>277</v>
      </c>
      <c r="G217" s="70">
        <v>138</v>
      </c>
      <c r="H217" s="70">
        <v>139</v>
      </c>
      <c r="I217" s="131">
        <f>I214+1</f>
        <v>50</v>
      </c>
      <c r="J217" s="5" t="s">
        <v>36</v>
      </c>
      <c r="K217" s="176">
        <f>K214+1</f>
        <v>51</v>
      </c>
      <c r="L217" s="39">
        <f>L214-1</f>
        <v>1953</v>
      </c>
      <c r="M217" s="70">
        <v>775</v>
      </c>
      <c r="N217" s="70">
        <v>362</v>
      </c>
      <c r="O217" s="70">
        <v>413</v>
      </c>
    </row>
    <row r="218" spans="1:15" ht="12" customHeight="1">
      <c r="A218" s="3">
        <f t="shared" si="28"/>
        <v>13</v>
      </c>
      <c r="B218" s="5" t="s">
        <v>36</v>
      </c>
      <c r="C218" s="34">
        <f t="shared" si="30"/>
        <v>14</v>
      </c>
      <c r="D218" s="176"/>
      <c r="E218" s="39">
        <f t="shared" si="29"/>
        <v>1990</v>
      </c>
      <c r="F218" s="70">
        <v>531</v>
      </c>
      <c r="G218" s="70">
        <v>260</v>
      </c>
      <c r="H218" s="70">
        <v>271</v>
      </c>
      <c r="I218" s="131">
        <f aca="true" t="shared" si="31" ref="I218:I228">I217+1</f>
        <v>51</v>
      </c>
      <c r="J218" s="5" t="s">
        <v>36</v>
      </c>
      <c r="K218" s="176">
        <f>K217+1</f>
        <v>52</v>
      </c>
      <c r="L218" s="39">
        <f>L217-1</f>
        <v>1952</v>
      </c>
      <c r="M218" s="70">
        <v>815</v>
      </c>
      <c r="N218" s="70">
        <v>377</v>
      </c>
      <c r="O218" s="70">
        <v>438</v>
      </c>
    </row>
    <row r="219" spans="1:15" ht="12" customHeight="1">
      <c r="A219" s="3">
        <f t="shared" si="28"/>
        <v>14</v>
      </c>
      <c r="B219" s="5" t="s">
        <v>36</v>
      </c>
      <c r="C219" s="34">
        <f t="shared" si="30"/>
        <v>15</v>
      </c>
      <c r="D219" s="176"/>
      <c r="E219" s="39">
        <f t="shared" si="29"/>
        <v>1989</v>
      </c>
      <c r="F219" s="70">
        <v>512</v>
      </c>
      <c r="G219" s="70">
        <v>263</v>
      </c>
      <c r="H219" s="70">
        <v>249</v>
      </c>
      <c r="I219" s="131">
        <f t="shared" si="31"/>
        <v>52</v>
      </c>
      <c r="J219" s="5" t="s">
        <v>36</v>
      </c>
      <c r="K219" s="176">
        <f>K218+1</f>
        <v>53</v>
      </c>
      <c r="L219" s="39">
        <f>L218-1</f>
        <v>1951</v>
      </c>
      <c r="M219" s="70">
        <v>810</v>
      </c>
      <c r="N219" s="70">
        <v>380</v>
      </c>
      <c r="O219" s="70">
        <v>430</v>
      </c>
    </row>
    <row r="220" spans="1:15" ht="12" customHeight="1">
      <c r="A220" s="19">
        <v>6</v>
      </c>
      <c r="B220" s="178" t="s">
        <v>36</v>
      </c>
      <c r="C220" s="68">
        <v>15</v>
      </c>
      <c r="D220" s="177"/>
      <c r="E220" s="187"/>
      <c r="F220" s="71">
        <f>SUM(F211:F219)</f>
        <v>2692</v>
      </c>
      <c r="G220" s="71">
        <f>SUM(G211:G219)</f>
        <v>1371</v>
      </c>
      <c r="H220" s="71">
        <f>SUM(H211:H219)</f>
        <v>1321</v>
      </c>
      <c r="I220" s="131">
        <f t="shared" si="31"/>
        <v>53</v>
      </c>
      <c r="J220" s="5" t="s">
        <v>36</v>
      </c>
      <c r="K220" s="176">
        <f>K219+1</f>
        <v>54</v>
      </c>
      <c r="L220" s="39">
        <f>L219-1</f>
        <v>1950</v>
      </c>
      <c r="M220" s="70">
        <v>799</v>
      </c>
      <c r="N220" s="70">
        <v>406</v>
      </c>
      <c r="O220" s="70">
        <v>393</v>
      </c>
    </row>
    <row r="221" spans="1:15" ht="12" customHeight="1">
      <c r="A221" s="3"/>
      <c r="B221" s="5"/>
      <c r="C221" s="34"/>
      <c r="D221" s="176"/>
      <c r="E221" s="39"/>
      <c r="F221" s="70"/>
      <c r="G221" s="70"/>
      <c r="H221" s="70"/>
      <c r="I221" s="131">
        <f t="shared" si="31"/>
        <v>54</v>
      </c>
      <c r="J221" s="5" t="s">
        <v>36</v>
      </c>
      <c r="K221" s="176">
        <f>K220+1</f>
        <v>55</v>
      </c>
      <c r="L221" s="39">
        <f>L220-1</f>
        <v>1949</v>
      </c>
      <c r="M221" s="70">
        <v>743</v>
      </c>
      <c r="N221" s="70">
        <v>366</v>
      </c>
      <c r="O221" s="70">
        <v>377</v>
      </c>
    </row>
    <row r="222" spans="1:15" ht="12" customHeight="1">
      <c r="A222" s="3">
        <f>A219+1</f>
        <v>15</v>
      </c>
      <c r="B222" s="5" t="s">
        <v>36</v>
      </c>
      <c r="C222" s="34">
        <f>C219+1</f>
        <v>16</v>
      </c>
      <c r="D222" s="176"/>
      <c r="E222" s="39">
        <f>E219-1</f>
        <v>1988</v>
      </c>
      <c r="F222" s="70">
        <v>581</v>
      </c>
      <c r="G222" s="70">
        <v>302</v>
      </c>
      <c r="H222" s="70">
        <v>279</v>
      </c>
      <c r="I222" s="186">
        <v>50</v>
      </c>
      <c r="J222" s="178" t="s">
        <v>36</v>
      </c>
      <c r="K222" s="177">
        <v>55</v>
      </c>
      <c r="L222" s="187"/>
      <c r="M222" s="71">
        <f>SUM(M217:M221)</f>
        <v>3942</v>
      </c>
      <c r="N222" s="71">
        <f>SUM(N217:N221)</f>
        <v>1891</v>
      </c>
      <c r="O222" s="71">
        <f>SUM(O217:O221)</f>
        <v>2051</v>
      </c>
    </row>
    <row r="223" spans="1:15" ht="12" customHeight="1">
      <c r="A223" s="3">
        <f aca="true" t="shared" si="32" ref="A223:A233">A222+1</f>
        <v>16</v>
      </c>
      <c r="B223" s="5" t="s">
        <v>36</v>
      </c>
      <c r="C223" s="34">
        <f>C222+1</f>
        <v>17</v>
      </c>
      <c r="D223" s="176"/>
      <c r="E223" s="39">
        <f>E222-1</f>
        <v>1987</v>
      </c>
      <c r="F223" s="70">
        <v>617</v>
      </c>
      <c r="G223" s="70">
        <v>315</v>
      </c>
      <c r="H223" s="70">
        <v>302</v>
      </c>
      <c r="I223" s="131"/>
      <c r="J223" s="5"/>
      <c r="K223" s="176"/>
      <c r="L223" s="39"/>
      <c r="M223" s="70"/>
      <c r="N223" s="70"/>
      <c r="O223" s="70"/>
    </row>
    <row r="224" spans="1:15" ht="12" customHeight="1">
      <c r="A224" s="3">
        <f t="shared" si="32"/>
        <v>17</v>
      </c>
      <c r="B224" s="5" t="s">
        <v>36</v>
      </c>
      <c r="C224" s="34">
        <f>C223+1</f>
        <v>18</v>
      </c>
      <c r="D224" s="176"/>
      <c r="E224" s="39">
        <f>E223-1</f>
        <v>1986</v>
      </c>
      <c r="F224" s="70">
        <v>612</v>
      </c>
      <c r="G224" s="70">
        <v>317</v>
      </c>
      <c r="H224" s="70">
        <v>295</v>
      </c>
      <c r="I224" s="131">
        <f>I221+1</f>
        <v>55</v>
      </c>
      <c r="J224" s="5" t="s">
        <v>36</v>
      </c>
      <c r="K224" s="176">
        <f>K221+1</f>
        <v>56</v>
      </c>
      <c r="L224" s="39">
        <f>L221-1</f>
        <v>1948</v>
      </c>
      <c r="M224" s="70">
        <v>592</v>
      </c>
      <c r="N224" s="70">
        <v>313</v>
      </c>
      <c r="O224" s="70">
        <v>279</v>
      </c>
    </row>
    <row r="225" spans="1:15" ht="12" customHeight="1">
      <c r="A225" s="19">
        <v>15</v>
      </c>
      <c r="B225" s="178" t="s">
        <v>36</v>
      </c>
      <c r="C225" s="68">
        <v>18</v>
      </c>
      <c r="D225" s="177"/>
      <c r="E225" s="187"/>
      <c r="F225" s="71">
        <f>SUM(F222:F224)</f>
        <v>1810</v>
      </c>
      <c r="G225" s="71">
        <f>SUM(G222:G224)</f>
        <v>934</v>
      </c>
      <c r="H225" s="71">
        <f>SUM(H222:H224)</f>
        <v>876</v>
      </c>
      <c r="I225" s="131">
        <f t="shared" si="31"/>
        <v>56</v>
      </c>
      <c r="J225" s="5" t="s">
        <v>36</v>
      </c>
      <c r="K225" s="176">
        <f>K224+1</f>
        <v>57</v>
      </c>
      <c r="L225" s="39">
        <f>L224-1</f>
        <v>1947</v>
      </c>
      <c r="M225" s="70">
        <v>617</v>
      </c>
      <c r="N225" s="70">
        <v>280</v>
      </c>
      <c r="O225" s="70">
        <v>337</v>
      </c>
    </row>
    <row r="226" spans="1:15" ht="12" customHeight="1">
      <c r="A226" s="3"/>
      <c r="B226" s="5"/>
      <c r="C226" s="34"/>
      <c r="D226" s="176"/>
      <c r="E226" s="39"/>
      <c r="F226" s="70"/>
      <c r="G226" s="70"/>
      <c r="H226" s="70"/>
      <c r="I226" s="131">
        <f t="shared" si="31"/>
        <v>57</v>
      </c>
      <c r="J226" s="5" t="s">
        <v>36</v>
      </c>
      <c r="K226" s="176">
        <f>K225+1</f>
        <v>58</v>
      </c>
      <c r="L226" s="39">
        <f>L225-1</f>
        <v>1946</v>
      </c>
      <c r="M226" s="70">
        <v>476</v>
      </c>
      <c r="N226" s="70">
        <v>233</v>
      </c>
      <c r="O226" s="70">
        <v>243</v>
      </c>
    </row>
    <row r="227" spans="1:15" ht="12" customHeight="1">
      <c r="A227" s="3">
        <f>A224+1</f>
        <v>18</v>
      </c>
      <c r="B227" s="5" t="s">
        <v>36</v>
      </c>
      <c r="C227" s="34">
        <f>C224+1</f>
        <v>19</v>
      </c>
      <c r="D227" s="176"/>
      <c r="E227" s="39">
        <f>E224-1</f>
        <v>1985</v>
      </c>
      <c r="F227" s="70">
        <v>592</v>
      </c>
      <c r="G227" s="70">
        <v>297</v>
      </c>
      <c r="H227" s="70">
        <v>295</v>
      </c>
      <c r="I227" s="131">
        <f t="shared" si="31"/>
        <v>58</v>
      </c>
      <c r="J227" s="5" t="s">
        <v>36</v>
      </c>
      <c r="K227" s="176">
        <f>K226+1</f>
        <v>59</v>
      </c>
      <c r="L227" s="39">
        <f>L226-1</f>
        <v>1945</v>
      </c>
      <c r="M227" s="70">
        <v>502</v>
      </c>
      <c r="N227" s="70">
        <v>247</v>
      </c>
      <c r="O227" s="70">
        <v>255</v>
      </c>
    </row>
    <row r="228" spans="1:15" ht="12" customHeight="1">
      <c r="A228" s="3">
        <f t="shared" si="32"/>
        <v>19</v>
      </c>
      <c r="B228" s="5" t="s">
        <v>36</v>
      </c>
      <c r="C228" s="34">
        <f aca="true" t="shared" si="33" ref="C228:C233">C227+1</f>
        <v>20</v>
      </c>
      <c r="D228" s="176"/>
      <c r="E228" s="39">
        <f aca="true" t="shared" si="34" ref="E228:E233">E227-1</f>
        <v>1984</v>
      </c>
      <c r="F228" s="70">
        <v>647</v>
      </c>
      <c r="G228" s="70">
        <v>346</v>
      </c>
      <c r="H228" s="70">
        <v>301</v>
      </c>
      <c r="I228" s="131">
        <f t="shared" si="31"/>
        <v>59</v>
      </c>
      <c r="J228" s="5" t="s">
        <v>36</v>
      </c>
      <c r="K228" s="176">
        <f>K227+1</f>
        <v>60</v>
      </c>
      <c r="L228" s="39">
        <f>L227-1</f>
        <v>1944</v>
      </c>
      <c r="M228" s="70">
        <v>753</v>
      </c>
      <c r="N228" s="70">
        <v>368</v>
      </c>
      <c r="O228" s="70">
        <v>385</v>
      </c>
    </row>
    <row r="229" spans="1:15" ht="12" customHeight="1">
      <c r="A229" s="3">
        <f t="shared" si="32"/>
        <v>20</v>
      </c>
      <c r="B229" s="5" t="s">
        <v>36</v>
      </c>
      <c r="C229" s="34">
        <f t="shared" si="33"/>
        <v>21</v>
      </c>
      <c r="D229" s="176"/>
      <c r="E229" s="39">
        <f t="shared" si="34"/>
        <v>1983</v>
      </c>
      <c r="F229" s="70">
        <v>521</v>
      </c>
      <c r="G229" s="70">
        <v>283</v>
      </c>
      <c r="H229" s="70">
        <v>238</v>
      </c>
      <c r="I229" s="186">
        <v>55</v>
      </c>
      <c r="J229" s="178" t="s">
        <v>36</v>
      </c>
      <c r="K229" s="177">
        <v>60</v>
      </c>
      <c r="L229" s="187"/>
      <c r="M229" s="71">
        <f>SUM(M224:M228)</f>
        <v>2940</v>
      </c>
      <c r="N229" s="71">
        <f>SUM(N224:N228)</f>
        <v>1441</v>
      </c>
      <c r="O229" s="71">
        <f>SUM(O224:O228)</f>
        <v>1499</v>
      </c>
    </row>
    <row r="230" spans="1:15" ht="12" customHeight="1">
      <c r="A230" s="3">
        <f t="shared" si="32"/>
        <v>21</v>
      </c>
      <c r="B230" s="5" t="s">
        <v>36</v>
      </c>
      <c r="C230" s="34">
        <f t="shared" si="33"/>
        <v>22</v>
      </c>
      <c r="D230" s="176"/>
      <c r="E230" s="39">
        <f t="shared" si="34"/>
        <v>1982</v>
      </c>
      <c r="F230" s="70">
        <v>614</v>
      </c>
      <c r="G230" s="70">
        <v>317</v>
      </c>
      <c r="H230" s="70">
        <v>297</v>
      </c>
      <c r="I230" s="131"/>
      <c r="J230" s="5"/>
      <c r="K230" s="176"/>
      <c r="L230" s="39"/>
      <c r="M230" s="70"/>
      <c r="N230" s="70"/>
      <c r="O230" s="70"/>
    </row>
    <row r="231" spans="1:15" ht="12" customHeight="1">
      <c r="A231" s="3">
        <f t="shared" si="32"/>
        <v>22</v>
      </c>
      <c r="B231" s="5" t="s">
        <v>36</v>
      </c>
      <c r="C231" s="34">
        <f t="shared" si="33"/>
        <v>23</v>
      </c>
      <c r="D231" s="176"/>
      <c r="E231" s="39">
        <f t="shared" si="34"/>
        <v>1981</v>
      </c>
      <c r="F231" s="70">
        <v>648</v>
      </c>
      <c r="G231" s="70">
        <v>343</v>
      </c>
      <c r="H231" s="70">
        <v>305</v>
      </c>
      <c r="I231" s="131">
        <f>I228+1</f>
        <v>60</v>
      </c>
      <c r="J231" s="5" t="s">
        <v>36</v>
      </c>
      <c r="K231" s="176">
        <f>K228+1</f>
        <v>61</v>
      </c>
      <c r="L231" s="39">
        <f>L228-1</f>
        <v>1943</v>
      </c>
      <c r="M231" s="70">
        <v>689</v>
      </c>
      <c r="N231" s="70">
        <v>353</v>
      </c>
      <c r="O231" s="70">
        <v>336</v>
      </c>
    </row>
    <row r="232" spans="1:15" ht="12" customHeight="1">
      <c r="A232" s="3">
        <f t="shared" si="32"/>
        <v>23</v>
      </c>
      <c r="B232" s="5" t="s">
        <v>36</v>
      </c>
      <c r="C232" s="34">
        <f t="shared" si="33"/>
        <v>24</v>
      </c>
      <c r="D232" s="176"/>
      <c r="E232" s="39">
        <f t="shared" si="34"/>
        <v>1980</v>
      </c>
      <c r="F232" s="70">
        <v>559</v>
      </c>
      <c r="G232" s="70">
        <v>320</v>
      </c>
      <c r="H232" s="70">
        <v>239</v>
      </c>
      <c r="I232" s="131">
        <f aca="true" t="shared" si="35" ref="I232:I247">I231+1</f>
        <v>61</v>
      </c>
      <c r="J232" s="5" t="s">
        <v>36</v>
      </c>
      <c r="K232" s="176">
        <f>K231+1</f>
        <v>62</v>
      </c>
      <c r="L232" s="39">
        <f>L231-1</f>
        <v>1942</v>
      </c>
      <c r="M232" s="70">
        <v>656</v>
      </c>
      <c r="N232" s="70">
        <v>316</v>
      </c>
      <c r="O232" s="70">
        <v>340</v>
      </c>
    </row>
    <row r="233" spans="1:15" ht="12" customHeight="1">
      <c r="A233" s="3">
        <f t="shared" si="32"/>
        <v>24</v>
      </c>
      <c r="B233" s="5" t="s">
        <v>36</v>
      </c>
      <c r="C233" s="34">
        <f t="shared" si="33"/>
        <v>25</v>
      </c>
      <c r="D233" s="176"/>
      <c r="E233" s="39">
        <f t="shared" si="34"/>
        <v>1979</v>
      </c>
      <c r="F233" s="70">
        <v>506</v>
      </c>
      <c r="G233" s="70">
        <v>278</v>
      </c>
      <c r="H233" s="70">
        <v>228</v>
      </c>
      <c r="I233" s="131">
        <f t="shared" si="35"/>
        <v>62</v>
      </c>
      <c r="J233" s="5" t="s">
        <v>36</v>
      </c>
      <c r="K233" s="176">
        <f>K232+1</f>
        <v>63</v>
      </c>
      <c r="L233" s="39">
        <f>L232-1</f>
        <v>1941</v>
      </c>
      <c r="M233" s="70">
        <v>796</v>
      </c>
      <c r="N233" s="70">
        <v>390</v>
      </c>
      <c r="O233" s="70">
        <v>406</v>
      </c>
    </row>
    <row r="234" spans="1:15" ht="12" customHeight="1">
      <c r="A234" s="19">
        <v>18</v>
      </c>
      <c r="B234" s="178" t="s">
        <v>36</v>
      </c>
      <c r="C234" s="68">
        <v>25</v>
      </c>
      <c r="D234" s="177"/>
      <c r="E234" s="187"/>
      <c r="F234" s="71">
        <f>SUM(F227:F233)</f>
        <v>4087</v>
      </c>
      <c r="G234" s="71">
        <f>SUM(G227:G233)</f>
        <v>2184</v>
      </c>
      <c r="H234" s="71">
        <f>SUM(H227:H233)</f>
        <v>1903</v>
      </c>
      <c r="I234" s="131">
        <f t="shared" si="35"/>
        <v>63</v>
      </c>
      <c r="J234" s="5" t="s">
        <v>36</v>
      </c>
      <c r="K234" s="176">
        <f>K233+1</f>
        <v>64</v>
      </c>
      <c r="L234" s="39">
        <f>L233-1</f>
        <v>1940</v>
      </c>
      <c r="M234" s="70">
        <v>840</v>
      </c>
      <c r="N234" s="70">
        <v>411</v>
      </c>
      <c r="O234" s="70">
        <v>429</v>
      </c>
    </row>
    <row r="235" spans="1:15" ht="12" customHeight="1">
      <c r="A235" s="3"/>
      <c r="B235" s="5"/>
      <c r="C235" s="34"/>
      <c r="D235" s="176"/>
      <c r="E235" s="39"/>
      <c r="F235" s="70"/>
      <c r="G235" s="70"/>
      <c r="H235" s="70"/>
      <c r="I235" s="131">
        <f t="shared" si="35"/>
        <v>64</v>
      </c>
      <c r="J235" s="5" t="s">
        <v>36</v>
      </c>
      <c r="K235" s="176">
        <f>K234+1</f>
        <v>65</v>
      </c>
      <c r="L235" s="39">
        <f>L234-1</f>
        <v>1939</v>
      </c>
      <c r="M235" s="70">
        <v>823</v>
      </c>
      <c r="N235" s="70">
        <v>432</v>
      </c>
      <c r="O235" s="70">
        <v>391</v>
      </c>
    </row>
    <row r="236" spans="1:15" ht="12" customHeight="1">
      <c r="A236" s="3">
        <f>A233+1</f>
        <v>25</v>
      </c>
      <c r="B236" s="5" t="s">
        <v>36</v>
      </c>
      <c r="C236" s="34">
        <f>C233+1</f>
        <v>26</v>
      </c>
      <c r="D236" s="176"/>
      <c r="E236" s="39">
        <f>E233-1</f>
        <v>1978</v>
      </c>
      <c r="F236" s="70">
        <v>516</v>
      </c>
      <c r="G236" s="70">
        <v>279</v>
      </c>
      <c r="H236" s="70">
        <v>237</v>
      </c>
      <c r="I236" s="186">
        <v>60</v>
      </c>
      <c r="J236" s="178" t="s">
        <v>36</v>
      </c>
      <c r="K236" s="177">
        <v>65</v>
      </c>
      <c r="L236" s="187"/>
      <c r="M236" s="71">
        <f>SUM(M231:M235)</f>
        <v>3804</v>
      </c>
      <c r="N236" s="71">
        <f>SUM(N231:N235)</f>
        <v>1902</v>
      </c>
      <c r="O236" s="71">
        <f>SUM(O231:O235)</f>
        <v>1902</v>
      </c>
    </row>
    <row r="237" spans="1:15" ht="12" customHeight="1">
      <c r="A237" s="3">
        <f aca="true" t="shared" si="36" ref="A237:A252">A236+1</f>
        <v>26</v>
      </c>
      <c r="B237" s="5" t="s">
        <v>36</v>
      </c>
      <c r="C237" s="34">
        <f>C236+1</f>
        <v>27</v>
      </c>
      <c r="D237" s="176"/>
      <c r="E237" s="39">
        <f>E236-1</f>
        <v>1977</v>
      </c>
      <c r="F237" s="70">
        <v>477</v>
      </c>
      <c r="G237" s="70">
        <v>263</v>
      </c>
      <c r="H237" s="70">
        <v>214</v>
      </c>
      <c r="I237" s="131"/>
      <c r="J237" s="5"/>
      <c r="K237" s="176"/>
      <c r="L237" s="39"/>
      <c r="M237" s="70"/>
      <c r="N237" s="70"/>
      <c r="O237" s="70"/>
    </row>
    <row r="238" spans="1:15" ht="12" customHeight="1">
      <c r="A238" s="3">
        <f t="shared" si="36"/>
        <v>27</v>
      </c>
      <c r="B238" s="5" t="s">
        <v>36</v>
      </c>
      <c r="C238" s="34">
        <f>C237+1</f>
        <v>28</v>
      </c>
      <c r="D238" s="176"/>
      <c r="E238" s="39">
        <f>E237-1</f>
        <v>1976</v>
      </c>
      <c r="F238" s="70">
        <v>441</v>
      </c>
      <c r="G238" s="70">
        <v>264</v>
      </c>
      <c r="H238" s="70">
        <v>177</v>
      </c>
      <c r="I238" s="131">
        <f>I235+1</f>
        <v>65</v>
      </c>
      <c r="J238" s="5" t="s">
        <v>36</v>
      </c>
      <c r="K238" s="176">
        <f>K235+1</f>
        <v>66</v>
      </c>
      <c r="L238" s="39">
        <f>L235-1</f>
        <v>1938</v>
      </c>
      <c r="M238" s="70">
        <v>702</v>
      </c>
      <c r="N238" s="70">
        <v>323</v>
      </c>
      <c r="O238" s="70">
        <v>379</v>
      </c>
    </row>
    <row r="239" spans="1:15" ht="12" customHeight="1">
      <c r="A239" s="3">
        <f t="shared" si="36"/>
        <v>28</v>
      </c>
      <c r="B239" s="5" t="s">
        <v>36</v>
      </c>
      <c r="C239" s="34">
        <f>C238+1</f>
        <v>29</v>
      </c>
      <c r="D239" s="176"/>
      <c r="E239" s="39">
        <f>E238-1</f>
        <v>1975</v>
      </c>
      <c r="F239" s="70">
        <v>371</v>
      </c>
      <c r="G239" s="70">
        <v>219</v>
      </c>
      <c r="H239" s="70">
        <v>152</v>
      </c>
      <c r="I239" s="131">
        <f t="shared" si="35"/>
        <v>66</v>
      </c>
      <c r="J239" s="5" t="s">
        <v>36</v>
      </c>
      <c r="K239" s="176">
        <f>K238+1</f>
        <v>67</v>
      </c>
      <c r="L239" s="39">
        <f>L238-1</f>
        <v>1937</v>
      </c>
      <c r="M239" s="70">
        <v>628</v>
      </c>
      <c r="N239" s="70">
        <v>316</v>
      </c>
      <c r="O239" s="70">
        <v>312</v>
      </c>
    </row>
    <row r="240" spans="1:15" ht="12" customHeight="1">
      <c r="A240" s="3">
        <f t="shared" si="36"/>
        <v>29</v>
      </c>
      <c r="B240" s="5" t="s">
        <v>36</v>
      </c>
      <c r="C240" s="34">
        <f>C239+1</f>
        <v>30</v>
      </c>
      <c r="D240" s="176"/>
      <c r="E240" s="39">
        <f>E239-1</f>
        <v>1974</v>
      </c>
      <c r="F240" s="70">
        <v>366</v>
      </c>
      <c r="G240" s="70">
        <v>200</v>
      </c>
      <c r="H240" s="70">
        <v>166</v>
      </c>
      <c r="I240" s="131">
        <f t="shared" si="35"/>
        <v>67</v>
      </c>
      <c r="J240" s="5" t="s">
        <v>36</v>
      </c>
      <c r="K240" s="176">
        <f>K239+1</f>
        <v>68</v>
      </c>
      <c r="L240" s="39">
        <f>L239-1</f>
        <v>1936</v>
      </c>
      <c r="M240" s="70">
        <v>570</v>
      </c>
      <c r="N240" s="70">
        <v>263</v>
      </c>
      <c r="O240" s="70">
        <v>307</v>
      </c>
    </row>
    <row r="241" spans="1:15" ht="12" customHeight="1">
      <c r="A241" s="19">
        <v>25</v>
      </c>
      <c r="B241" s="178" t="s">
        <v>36</v>
      </c>
      <c r="C241" s="68">
        <v>30</v>
      </c>
      <c r="D241" s="177"/>
      <c r="E241" s="187"/>
      <c r="F241" s="71">
        <f>SUM(F236:F240)</f>
        <v>2171</v>
      </c>
      <c r="G241" s="71">
        <f>SUM(G236:G240)</f>
        <v>1225</v>
      </c>
      <c r="H241" s="71">
        <f>SUM(H236:H240)</f>
        <v>946</v>
      </c>
      <c r="I241" s="131">
        <f t="shared" si="35"/>
        <v>68</v>
      </c>
      <c r="J241" s="5" t="s">
        <v>36</v>
      </c>
      <c r="K241" s="176">
        <f>K240+1</f>
        <v>69</v>
      </c>
      <c r="L241" s="39">
        <f>L240-1</f>
        <v>1935</v>
      </c>
      <c r="M241" s="70">
        <v>561</v>
      </c>
      <c r="N241" s="70">
        <v>255</v>
      </c>
      <c r="O241" s="70">
        <v>306</v>
      </c>
    </row>
    <row r="242" spans="1:15" ht="12" customHeight="1">
      <c r="A242" s="3"/>
      <c r="B242" s="5"/>
      <c r="C242" s="34"/>
      <c r="D242" s="176"/>
      <c r="E242" s="39"/>
      <c r="F242" s="70"/>
      <c r="G242" s="70"/>
      <c r="H242" s="70"/>
      <c r="I242" s="131">
        <f t="shared" si="35"/>
        <v>69</v>
      </c>
      <c r="J242" s="5" t="s">
        <v>36</v>
      </c>
      <c r="K242" s="176">
        <f>K241+1</f>
        <v>70</v>
      </c>
      <c r="L242" s="39">
        <f>L241-1</f>
        <v>1934</v>
      </c>
      <c r="M242" s="70">
        <v>505</v>
      </c>
      <c r="N242" s="70">
        <v>239</v>
      </c>
      <c r="O242" s="70">
        <v>266</v>
      </c>
    </row>
    <row r="243" spans="1:15" ht="12" customHeight="1">
      <c r="A243" s="3">
        <f>A240+1</f>
        <v>30</v>
      </c>
      <c r="B243" s="5" t="s">
        <v>36</v>
      </c>
      <c r="C243" s="34">
        <f>C240+1</f>
        <v>31</v>
      </c>
      <c r="D243" s="176"/>
      <c r="E243" s="39">
        <f>E240-1</f>
        <v>1973</v>
      </c>
      <c r="F243" s="70">
        <v>404</v>
      </c>
      <c r="G243" s="70">
        <v>234</v>
      </c>
      <c r="H243" s="70">
        <v>170</v>
      </c>
      <c r="I243" s="186">
        <v>65</v>
      </c>
      <c r="J243" s="178" t="s">
        <v>36</v>
      </c>
      <c r="K243" s="177">
        <v>70</v>
      </c>
      <c r="L243" s="187"/>
      <c r="M243" s="71">
        <f>SUM(M238:M242)</f>
        <v>2966</v>
      </c>
      <c r="N243" s="71">
        <f>SUM(N238:N242)</f>
        <v>1396</v>
      </c>
      <c r="O243" s="71">
        <f>SUM(O238:O242)</f>
        <v>1570</v>
      </c>
    </row>
    <row r="244" spans="1:15" ht="12" customHeight="1">
      <c r="A244" s="3">
        <f t="shared" si="36"/>
        <v>31</v>
      </c>
      <c r="B244" s="5" t="s">
        <v>36</v>
      </c>
      <c r="C244" s="34">
        <f>C243+1</f>
        <v>32</v>
      </c>
      <c r="D244" s="176"/>
      <c r="E244" s="39">
        <f>E243-1</f>
        <v>1972</v>
      </c>
      <c r="F244" s="70">
        <v>514</v>
      </c>
      <c r="G244" s="70">
        <v>292</v>
      </c>
      <c r="H244" s="70">
        <v>222</v>
      </c>
      <c r="I244" s="131"/>
      <c r="J244" s="5"/>
      <c r="K244" s="176"/>
      <c r="L244" s="39"/>
      <c r="M244" s="70"/>
      <c r="N244" s="70"/>
      <c r="O244" s="70"/>
    </row>
    <row r="245" spans="1:15" ht="12" customHeight="1">
      <c r="A245" s="3">
        <f t="shared" si="36"/>
        <v>32</v>
      </c>
      <c r="B245" s="5" t="s">
        <v>36</v>
      </c>
      <c r="C245" s="34">
        <f>C244+1</f>
        <v>33</v>
      </c>
      <c r="D245" s="176"/>
      <c r="E245" s="39">
        <f>E244-1</f>
        <v>1971</v>
      </c>
      <c r="F245" s="70">
        <v>539</v>
      </c>
      <c r="G245" s="70">
        <v>305</v>
      </c>
      <c r="H245" s="70">
        <v>234</v>
      </c>
      <c r="I245" s="131">
        <f>I242+1</f>
        <v>70</v>
      </c>
      <c r="J245" s="5" t="s">
        <v>36</v>
      </c>
      <c r="K245" s="176">
        <f>K242+1</f>
        <v>71</v>
      </c>
      <c r="L245" s="39">
        <f>L242-1</f>
        <v>1933</v>
      </c>
      <c r="M245" s="70">
        <v>415</v>
      </c>
      <c r="N245" s="70">
        <v>172</v>
      </c>
      <c r="O245" s="70">
        <v>243</v>
      </c>
    </row>
    <row r="246" spans="1:15" ht="12" customHeight="1">
      <c r="A246" s="3">
        <f t="shared" si="36"/>
        <v>33</v>
      </c>
      <c r="B246" s="5" t="s">
        <v>36</v>
      </c>
      <c r="C246" s="34">
        <f>C245+1</f>
        <v>34</v>
      </c>
      <c r="D246" s="176"/>
      <c r="E246" s="39">
        <f>E245-1</f>
        <v>1970</v>
      </c>
      <c r="F246" s="70">
        <v>583</v>
      </c>
      <c r="G246" s="70">
        <v>317</v>
      </c>
      <c r="H246" s="70">
        <v>266</v>
      </c>
      <c r="I246" s="131">
        <f t="shared" si="35"/>
        <v>71</v>
      </c>
      <c r="J246" s="5" t="s">
        <v>36</v>
      </c>
      <c r="K246" s="176">
        <f>K245+1</f>
        <v>72</v>
      </c>
      <c r="L246" s="39">
        <f>L245-1</f>
        <v>1932</v>
      </c>
      <c r="M246" s="70">
        <v>387</v>
      </c>
      <c r="N246" s="70">
        <v>172</v>
      </c>
      <c r="O246" s="70">
        <v>215</v>
      </c>
    </row>
    <row r="247" spans="1:15" ht="12" customHeight="1">
      <c r="A247" s="3">
        <f t="shared" si="36"/>
        <v>34</v>
      </c>
      <c r="B247" s="5" t="s">
        <v>36</v>
      </c>
      <c r="C247" s="34">
        <f>C246+1</f>
        <v>35</v>
      </c>
      <c r="D247" s="176"/>
      <c r="E247" s="39">
        <f>E246-1</f>
        <v>1969</v>
      </c>
      <c r="F247" s="70">
        <v>589</v>
      </c>
      <c r="G247" s="70">
        <v>327</v>
      </c>
      <c r="H247" s="70">
        <v>262</v>
      </c>
      <c r="I247" s="131">
        <f t="shared" si="35"/>
        <v>72</v>
      </c>
      <c r="J247" s="5" t="s">
        <v>36</v>
      </c>
      <c r="K247" s="176">
        <f>K246+1</f>
        <v>73</v>
      </c>
      <c r="L247" s="39">
        <f>L246-1</f>
        <v>1931</v>
      </c>
      <c r="M247" s="70">
        <v>384</v>
      </c>
      <c r="N247" s="70">
        <v>181</v>
      </c>
      <c r="O247" s="70">
        <v>203</v>
      </c>
    </row>
    <row r="248" spans="1:15" ht="12" customHeight="1">
      <c r="A248" s="19">
        <v>30</v>
      </c>
      <c r="B248" s="178" t="s">
        <v>36</v>
      </c>
      <c r="C248" s="68">
        <v>35</v>
      </c>
      <c r="D248" s="177"/>
      <c r="E248" s="187"/>
      <c r="F248" s="71">
        <f>SUM(F243:F247)</f>
        <v>2629</v>
      </c>
      <c r="G248" s="71">
        <f>SUM(G243:G247)</f>
        <v>1475</v>
      </c>
      <c r="H248" s="71">
        <f>SUM(H243:H247)</f>
        <v>1154</v>
      </c>
      <c r="I248" s="131">
        <f>I247+1</f>
        <v>73</v>
      </c>
      <c r="J248" s="5" t="s">
        <v>36</v>
      </c>
      <c r="K248" s="176">
        <f>K247+1</f>
        <v>74</v>
      </c>
      <c r="L248" s="39">
        <f>L247-1</f>
        <v>1930</v>
      </c>
      <c r="M248" s="70">
        <v>398</v>
      </c>
      <c r="N248" s="70">
        <v>182</v>
      </c>
      <c r="O248" s="70">
        <v>216</v>
      </c>
    </row>
    <row r="249" spans="1:15" ht="12" customHeight="1">
      <c r="A249" s="3"/>
      <c r="B249" s="5"/>
      <c r="C249" s="34"/>
      <c r="D249" s="176"/>
      <c r="E249" s="39"/>
      <c r="F249" s="70"/>
      <c r="G249" s="70"/>
      <c r="H249" s="70"/>
      <c r="I249" s="131">
        <f>I248+1</f>
        <v>74</v>
      </c>
      <c r="J249" s="5" t="s">
        <v>36</v>
      </c>
      <c r="K249" s="176">
        <f>K248+1</f>
        <v>75</v>
      </c>
      <c r="L249" s="39">
        <f>L248-1</f>
        <v>1929</v>
      </c>
      <c r="M249" s="70">
        <v>376</v>
      </c>
      <c r="N249" s="70">
        <v>161</v>
      </c>
      <c r="O249" s="70">
        <v>215</v>
      </c>
    </row>
    <row r="250" spans="1:15" ht="12" customHeight="1">
      <c r="A250" s="3">
        <f>A247+1</f>
        <v>35</v>
      </c>
      <c r="B250" s="5" t="s">
        <v>36</v>
      </c>
      <c r="C250" s="34">
        <f>C247+1</f>
        <v>36</v>
      </c>
      <c r="D250" s="176"/>
      <c r="E250" s="39">
        <f>E247-1</f>
        <v>1968</v>
      </c>
      <c r="F250" s="70">
        <v>642</v>
      </c>
      <c r="G250" s="70">
        <v>361</v>
      </c>
      <c r="H250" s="70">
        <v>281</v>
      </c>
      <c r="I250" s="186">
        <v>70</v>
      </c>
      <c r="J250" s="178" t="s">
        <v>36</v>
      </c>
      <c r="K250" s="177">
        <v>75</v>
      </c>
      <c r="L250" s="187"/>
      <c r="M250" s="71">
        <f>SUM(M245:M249)</f>
        <v>1960</v>
      </c>
      <c r="N250" s="71">
        <f>SUM(N245:N249)</f>
        <v>868</v>
      </c>
      <c r="O250" s="71">
        <f>SUM(O245:O249)</f>
        <v>1092</v>
      </c>
    </row>
    <row r="251" spans="1:15" ht="12" customHeight="1">
      <c r="A251" s="3">
        <f t="shared" si="36"/>
        <v>36</v>
      </c>
      <c r="B251" s="5" t="s">
        <v>36</v>
      </c>
      <c r="C251" s="34">
        <f>C250+1</f>
        <v>37</v>
      </c>
      <c r="D251" s="176"/>
      <c r="E251" s="39">
        <f>E250-1</f>
        <v>1967</v>
      </c>
      <c r="F251" s="70">
        <v>590</v>
      </c>
      <c r="G251" s="70">
        <v>300</v>
      </c>
      <c r="H251" s="70">
        <v>290</v>
      </c>
      <c r="I251" s="131"/>
      <c r="J251" s="5"/>
      <c r="K251" s="176"/>
      <c r="L251" s="39"/>
      <c r="M251" s="70"/>
      <c r="N251" s="70"/>
      <c r="O251" s="70"/>
    </row>
    <row r="252" spans="1:15" ht="12" customHeight="1">
      <c r="A252" s="3">
        <f t="shared" si="36"/>
        <v>37</v>
      </c>
      <c r="B252" s="5" t="s">
        <v>36</v>
      </c>
      <c r="C252" s="34">
        <f>C251+1</f>
        <v>38</v>
      </c>
      <c r="D252" s="176"/>
      <c r="E252" s="39">
        <f>E251-1</f>
        <v>1966</v>
      </c>
      <c r="F252" s="70">
        <v>628</v>
      </c>
      <c r="G252" s="70">
        <v>332</v>
      </c>
      <c r="H252" s="70">
        <v>296</v>
      </c>
      <c r="I252" s="186">
        <v>75</v>
      </c>
      <c r="J252" s="178" t="s">
        <v>36</v>
      </c>
      <c r="K252" s="177">
        <v>80</v>
      </c>
      <c r="L252" s="39"/>
      <c r="M252" s="71">
        <v>1505</v>
      </c>
      <c r="N252" s="71">
        <v>529</v>
      </c>
      <c r="O252" s="71">
        <v>976</v>
      </c>
    </row>
    <row r="253" spans="1:15" ht="12" customHeight="1">
      <c r="A253" s="3">
        <f>A252+1</f>
        <v>38</v>
      </c>
      <c r="B253" s="5" t="s">
        <v>36</v>
      </c>
      <c r="C253" s="34">
        <f>C252+1</f>
        <v>39</v>
      </c>
      <c r="D253" s="176"/>
      <c r="E253" s="39">
        <f>E252-1</f>
        <v>1965</v>
      </c>
      <c r="F253" s="70">
        <v>723</v>
      </c>
      <c r="G253" s="70">
        <v>381</v>
      </c>
      <c r="H253" s="70">
        <v>342</v>
      </c>
      <c r="I253" s="186">
        <v>80</v>
      </c>
      <c r="J253" s="178" t="s">
        <v>36</v>
      </c>
      <c r="K253" s="177">
        <v>85</v>
      </c>
      <c r="L253" s="39"/>
      <c r="M253" s="71">
        <v>1044</v>
      </c>
      <c r="N253" s="71">
        <v>302</v>
      </c>
      <c r="O253" s="71">
        <v>742</v>
      </c>
    </row>
    <row r="254" spans="1:15" ht="12" customHeight="1">
      <c r="A254" s="3">
        <f>A253+1</f>
        <v>39</v>
      </c>
      <c r="B254" s="5" t="s">
        <v>36</v>
      </c>
      <c r="C254" s="34">
        <f>C253+1</f>
        <v>40</v>
      </c>
      <c r="D254" s="176"/>
      <c r="E254" s="39">
        <f>E253-1</f>
        <v>1964</v>
      </c>
      <c r="F254" s="70">
        <v>738</v>
      </c>
      <c r="G254" s="70">
        <v>371</v>
      </c>
      <c r="H254" s="70">
        <v>367</v>
      </c>
      <c r="I254" s="190" t="s">
        <v>575</v>
      </c>
      <c r="J254" s="6"/>
      <c r="K254" s="6"/>
      <c r="L254" s="39"/>
      <c r="M254" s="71">
        <v>665</v>
      </c>
      <c r="N254" s="71">
        <v>146</v>
      </c>
      <c r="O254" s="71">
        <v>519</v>
      </c>
    </row>
    <row r="255" spans="1:15" ht="12" customHeight="1">
      <c r="A255" s="19">
        <v>35</v>
      </c>
      <c r="B255" s="178" t="s">
        <v>36</v>
      </c>
      <c r="C255" s="68">
        <v>40</v>
      </c>
      <c r="D255" s="177"/>
      <c r="E255" s="187"/>
      <c r="F255" s="71">
        <f>SUM(F250:F254)</f>
        <v>3321</v>
      </c>
      <c r="G255" s="71">
        <f>SUM(G250:G254)</f>
        <v>1745</v>
      </c>
      <c r="H255" s="71">
        <f>SUM(H250:H254)</f>
        <v>1576</v>
      </c>
      <c r="I255" s="190" t="s">
        <v>576</v>
      </c>
      <c r="J255" s="10"/>
      <c r="K255" s="3"/>
      <c r="L255" s="39"/>
      <c r="M255" s="71">
        <f>SUM(F209+F220+F225+F234+F241+F248+F255+M208+M215+M222+M229+M236+M243+M250+M252+M253+M254)</f>
        <v>44529</v>
      </c>
      <c r="N255" s="71">
        <f>SUM(G209+G220+G225+G234+G241+G248+G255+N208+N215+N222+N229+N236+N243+N250+N252+N253+N254)</f>
        <v>21931</v>
      </c>
      <c r="O255" s="71">
        <f>SUM(H209+H220+H225+H234+H241+H248+H255+O208+O215+O222+O229+O236+O243+O250+O252+O253+O254)</f>
        <v>22598</v>
      </c>
    </row>
    <row r="256" spans="1:15" ht="12" customHeight="1">
      <c r="A256" s="19"/>
      <c r="B256" s="178"/>
      <c r="C256" s="68"/>
      <c r="D256" s="177"/>
      <c r="E256" s="215"/>
      <c r="F256" s="71"/>
      <c r="G256" s="71"/>
      <c r="H256" s="71"/>
      <c r="I256" s="202"/>
      <c r="J256" s="10"/>
      <c r="K256" s="3"/>
      <c r="L256" s="8"/>
      <c r="M256" s="71"/>
      <c r="N256" s="71"/>
      <c r="O256" s="71"/>
    </row>
    <row r="257" spans="1:15" ht="12" customHeight="1">
      <c r="A257" s="19"/>
      <c r="B257" s="178"/>
      <c r="C257" s="68"/>
      <c r="D257" s="177"/>
      <c r="E257" s="215"/>
      <c r="F257" s="71"/>
      <c r="G257" s="71"/>
      <c r="H257" s="71"/>
      <c r="I257" s="202"/>
      <c r="J257" s="10"/>
      <c r="K257" s="3"/>
      <c r="L257" s="8"/>
      <c r="M257" s="71"/>
      <c r="N257" s="71"/>
      <c r="O257" s="71"/>
    </row>
    <row r="258" spans="1:15" ht="12" customHeight="1">
      <c r="A258" s="19"/>
      <c r="B258" s="178"/>
      <c r="C258" s="68"/>
      <c r="D258" s="177"/>
      <c r="E258" s="215"/>
      <c r="F258" s="71"/>
      <c r="G258" s="71"/>
      <c r="H258" s="71"/>
      <c r="I258" s="202"/>
      <c r="J258" s="10"/>
      <c r="K258" s="3"/>
      <c r="L258" s="8"/>
      <c r="M258" s="71"/>
      <c r="N258" s="71"/>
      <c r="O258" s="71"/>
    </row>
    <row r="259" spans="1:15" ht="12" customHeight="1">
      <c r="A259" s="19"/>
      <c r="B259" s="178"/>
      <c r="C259" s="68"/>
      <c r="D259" s="177"/>
      <c r="E259" s="215"/>
      <c r="F259" s="71"/>
      <c r="G259" s="71"/>
      <c r="H259" s="71"/>
      <c r="I259" s="202"/>
      <c r="J259" s="10"/>
      <c r="K259" s="3"/>
      <c r="L259" s="8"/>
      <c r="M259" s="71"/>
      <c r="N259" s="71"/>
      <c r="O259" s="71"/>
    </row>
    <row r="260" spans="1:15" ht="12" customHeight="1">
      <c r="A260" s="19"/>
      <c r="B260" s="178"/>
      <c r="C260" s="68"/>
      <c r="D260" s="177"/>
      <c r="E260" s="215"/>
      <c r="F260" s="71"/>
      <c r="G260" s="71"/>
      <c r="H260" s="71"/>
      <c r="I260" s="202"/>
      <c r="J260" s="10"/>
      <c r="K260" s="3"/>
      <c r="L260" s="8"/>
      <c r="M260" s="71"/>
      <c r="N260" s="71"/>
      <c r="O260" s="71"/>
    </row>
    <row r="261" spans="1:15" s="137" customFormat="1" ht="12.75">
      <c r="A261" s="23" t="s">
        <v>577</v>
      </c>
      <c r="B261" s="23"/>
      <c r="C261" s="23"/>
      <c r="D261" s="23"/>
      <c r="E261" s="23"/>
      <c r="F261" s="191"/>
      <c r="G261" s="191"/>
      <c r="H261" s="191"/>
      <c r="I261" s="23"/>
      <c r="J261" s="23"/>
      <c r="K261" s="23"/>
      <c r="L261" s="23"/>
      <c r="M261" s="191"/>
      <c r="N261" s="191"/>
      <c r="O261" s="191"/>
    </row>
    <row r="262" spans="1:15" ht="12.75">
      <c r="A262" s="23" t="s">
        <v>581</v>
      </c>
      <c r="B262" s="23"/>
      <c r="C262" s="23"/>
      <c r="D262" s="23"/>
      <c r="E262" s="23"/>
      <c r="F262" s="191"/>
      <c r="G262" s="191"/>
      <c r="H262" s="191"/>
      <c r="I262" s="23"/>
      <c r="J262" s="23"/>
      <c r="K262" s="23"/>
      <c r="L262" s="23"/>
      <c r="M262" s="191"/>
      <c r="N262" s="191"/>
      <c r="O262" s="191"/>
    </row>
    <row r="263" spans="1:12" ht="12.75">
      <c r="A263" s="3"/>
      <c r="B263" s="3"/>
      <c r="C263" s="34"/>
      <c r="D263" s="3"/>
      <c r="E263" s="3"/>
      <c r="I263" s="3"/>
      <c r="J263" s="3"/>
      <c r="K263" s="3"/>
      <c r="L263" s="3"/>
    </row>
    <row r="264" spans="1:15" ht="12.75">
      <c r="A264" s="15" t="s">
        <v>66</v>
      </c>
      <c r="B264" s="15"/>
      <c r="C264" s="15"/>
      <c r="D264" s="15"/>
      <c r="E264" s="181"/>
      <c r="F264" s="330" t="s">
        <v>5</v>
      </c>
      <c r="G264" s="303"/>
      <c r="H264" s="303"/>
      <c r="I264" s="161" t="s">
        <v>66</v>
      </c>
      <c r="J264" s="15"/>
      <c r="K264" s="15"/>
      <c r="L264" s="181"/>
      <c r="M264" s="330" t="s">
        <v>5</v>
      </c>
      <c r="N264" s="277"/>
      <c r="O264" s="277"/>
    </row>
    <row r="265" spans="1:15" ht="12.75">
      <c r="A265" s="10" t="s">
        <v>68</v>
      </c>
      <c r="B265" s="10"/>
      <c r="C265" s="10"/>
      <c r="D265" s="10"/>
      <c r="E265" s="182" t="s">
        <v>570</v>
      </c>
      <c r="F265" s="332"/>
      <c r="G265" s="304"/>
      <c r="H265" s="304"/>
      <c r="I265" s="183" t="s">
        <v>68</v>
      </c>
      <c r="J265" s="10"/>
      <c r="K265" s="10"/>
      <c r="L265" s="182" t="s">
        <v>570</v>
      </c>
      <c r="M265" s="348"/>
      <c r="N265" s="349"/>
      <c r="O265" s="349"/>
    </row>
    <row r="266" spans="1:15" ht="12.75">
      <c r="A266" s="20" t="s">
        <v>69</v>
      </c>
      <c r="B266" s="20"/>
      <c r="C266" s="20"/>
      <c r="D266" s="20"/>
      <c r="E266" s="184"/>
      <c r="F266" s="192" t="s">
        <v>20</v>
      </c>
      <c r="G266" s="193" t="s">
        <v>21</v>
      </c>
      <c r="H266" s="192" t="s">
        <v>22</v>
      </c>
      <c r="I266" s="185" t="s">
        <v>69</v>
      </c>
      <c r="J266" s="20"/>
      <c r="K266" s="20"/>
      <c r="L266" s="184"/>
      <c r="M266" s="192" t="s">
        <v>20</v>
      </c>
      <c r="N266" s="193" t="s">
        <v>21</v>
      </c>
      <c r="O266" s="192" t="s">
        <v>22</v>
      </c>
    </row>
    <row r="267" spans="1:12" ht="12.75">
      <c r="A267" s="3"/>
      <c r="B267" s="3"/>
      <c r="C267" s="34"/>
      <c r="D267" s="3"/>
      <c r="E267" s="9"/>
      <c r="G267" s="195"/>
      <c r="H267" s="219"/>
      <c r="I267" s="131"/>
      <c r="J267" s="3"/>
      <c r="K267" s="3"/>
      <c r="L267" s="9"/>
    </row>
    <row r="268" spans="1:15" ht="12" customHeight="1">
      <c r="A268" s="3">
        <v>0</v>
      </c>
      <c r="B268" s="5" t="s">
        <v>36</v>
      </c>
      <c r="C268" s="34">
        <v>1</v>
      </c>
      <c r="D268" s="176"/>
      <c r="E268" s="39">
        <v>2003</v>
      </c>
      <c r="F268" s="70">
        <v>537</v>
      </c>
      <c r="G268" s="70">
        <v>284</v>
      </c>
      <c r="H268" s="70">
        <v>253</v>
      </c>
      <c r="I268" s="131">
        <f>SUM(C319)</f>
        <v>40</v>
      </c>
      <c r="J268" s="5" t="s">
        <v>36</v>
      </c>
      <c r="K268" s="176">
        <f>SUM(I268+1)</f>
        <v>41</v>
      </c>
      <c r="L268" s="39">
        <f>SUM(E319-1)</f>
        <v>1963</v>
      </c>
      <c r="M268" s="70">
        <v>1031</v>
      </c>
      <c r="N268" s="70">
        <v>550</v>
      </c>
      <c r="O268" s="70">
        <v>481</v>
      </c>
    </row>
    <row r="269" spans="1:15" ht="12" customHeight="1">
      <c r="A269" s="3">
        <v>1</v>
      </c>
      <c r="B269" s="5" t="s">
        <v>36</v>
      </c>
      <c r="C269" s="34">
        <f>SUM(C268+1)</f>
        <v>2</v>
      </c>
      <c r="D269" s="176"/>
      <c r="E269" s="39">
        <f>SUM(E268-1)</f>
        <v>2002</v>
      </c>
      <c r="F269" s="70">
        <v>551</v>
      </c>
      <c r="G269" s="70">
        <v>284</v>
      </c>
      <c r="H269" s="70">
        <v>267</v>
      </c>
      <c r="I269" s="131">
        <f>I268+1</f>
        <v>41</v>
      </c>
      <c r="J269" s="5" t="s">
        <v>36</v>
      </c>
      <c r="K269" s="176">
        <f>K268+1</f>
        <v>42</v>
      </c>
      <c r="L269" s="39">
        <f>L268-1</f>
        <v>1962</v>
      </c>
      <c r="M269" s="70">
        <v>1016</v>
      </c>
      <c r="N269" s="70">
        <v>488</v>
      </c>
      <c r="O269" s="70">
        <v>528</v>
      </c>
    </row>
    <row r="270" spans="1:15" ht="12" customHeight="1">
      <c r="A270" s="3">
        <f aca="true" t="shared" si="37" ref="A270:A284">A269+1</f>
        <v>2</v>
      </c>
      <c r="B270" s="5" t="s">
        <v>36</v>
      </c>
      <c r="C270" s="34">
        <f>C269+1</f>
        <v>3</v>
      </c>
      <c r="D270" s="176"/>
      <c r="E270" s="39">
        <f>SUM(E269-1)</f>
        <v>2001</v>
      </c>
      <c r="F270" s="70">
        <v>555</v>
      </c>
      <c r="G270" s="70">
        <v>293</v>
      </c>
      <c r="H270" s="70">
        <v>262</v>
      </c>
      <c r="I270" s="131">
        <f>I269+1</f>
        <v>42</v>
      </c>
      <c r="J270" s="5" t="s">
        <v>36</v>
      </c>
      <c r="K270" s="176">
        <f>K269+1</f>
        <v>43</v>
      </c>
      <c r="L270" s="39">
        <f>L269-1</f>
        <v>1961</v>
      </c>
      <c r="M270" s="70">
        <v>1009</v>
      </c>
      <c r="N270" s="70">
        <v>535</v>
      </c>
      <c r="O270" s="70">
        <v>474</v>
      </c>
    </row>
    <row r="271" spans="1:15" ht="12" customHeight="1">
      <c r="A271" s="3">
        <f t="shared" si="37"/>
        <v>3</v>
      </c>
      <c r="B271" s="5" t="s">
        <v>36</v>
      </c>
      <c r="C271" s="34">
        <f>C270+1</f>
        <v>4</v>
      </c>
      <c r="D271" s="176"/>
      <c r="E271" s="39">
        <f>E270-1</f>
        <v>2000</v>
      </c>
      <c r="F271" s="70">
        <v>555</v>
      </c>
      <c r="G271" s="70">
        <v>285</v>
      </c>
      <c r="H271" s="70">
        <v>270</v>
      </c>
      <c r="I271" s="131">
        <f>I270+1</f>
        <v>43</v>
      </c>
      <c r="J271" s="5" t="s">
        <v>36</v>
      </c>
      <c r="K271" s="176">
        <f>K270+1</f>
        <v>44</v>
      </c>
      <c r="L271" s="39">
        <f>L270-1</f>
        <v>1960</v>
      </c>
      <c r="M271" s="70">
        <v>960</v>
      </c>
      <c r="N271" s="70">
        <v>488</v>
      </c>
      <c r="O271" s="70">
        <v>472</v>
      </c>
    </row>
    <row r="272" spans="1:15" ht="12" customHeight="1">
      <c r="A272" s="3">
        <f t="shared" si="37"/>
        <v>4</v>
      </c>
      <c r="B272" s="5" t="s">
        <v>36</v>
      </c>
      <c r="C272" s="34">
        <f>C271+1</f>
        <v>5</v>
      </c>
      <c r="D272" s="176"/>
      <c r="E272" s="39">
        <f>E271-1</f>
        <v>1999</v>
      </c>
      <c r="F272" s="70">
        <v>489</v>
      </c>
      <c r="G272" s="70">
        <v>261</v>
      </c>
      <c r="H272" s="70">
        <v>228</v>
      </c>
      <c r="I272" s="131">
        <f>I271+1</f>
        <v>44</v>
      </c>
      <c r="J272" s="5" t="s">
        <v>36</v>
      </c>
      <c r="K272" s="176">
        <f>K271+1</f>
        <v>45</v>
      </c>
      <c r="L272" s="39">
        <f>L271-1</f>
        <v>1959</v>
      </c>
      <c r="M272" s="70">
        <v>949</v>
      </c>
      <c r="N272" s="70">
        <v>471</v>
      </c>
      <c r="O272" s="70">
        <v>478</v>
      </c>
    </row>
    <row r="273" spans="1:15" ht="12" customHeight="1">
      <c r="A273" s="3">
        <f t="shared" si="37"/>
        <v>5</v>
      </c>
      <c r="B273" s="5" t="s">
        <v>36</v>
      </c>
      <c r="C273" s="34">
        <f>C272+1</f>
        <v>6</v>
      </c>
      <c r="D273" s="176"/>
      <c r="E273" s="39">
        <f>E272-1</f>
        <v>1998</v>
      </c>
      <c r="F273" s="70">
        <v>464</v>
      </c>
      <c r="G273" s="70">
        <v>211</v>
      </c>
      <c r="H273" s="70">
        <v>253</v>
      </c>
      <c r="I273" s="186">
        <v>40</v>
      </c>
      <c r="J273" s="178" t="s">
        <v>36</v>
      </c>
      <c r="K273" s="177">
        <v>45</v>
      </c>
      <c r="L273" s="187"/>
      <c r="M273" s="71">
        <f>SUM(M268:M272)</f>
        <v>4965</v>
      </c>
      <c r="N273" s="71">
        <f>SUM(N268:N272)</f>
        <v>2532</v>
      </c>
      <c r="O273" s="71">
        <f>SUM(O268:O272)</f>
        <v>2433</v>
      </c>
    </row>
    <row r="274" spans="1:15" ht="12" customHeight="1">
      <c r="A274" s="19">
        <v>0</v>
      </c>
      <c r="B274" s="178" t="s">
        <v>36</v>
      </c>
      <c r="C274" s="68">
        <v>6</v>
      </c>
      <c r="D274" s="177"/>
      <c r="E274" s="187"/>
      <c r="F274" s="71">
        <f>SUM(F268:F273)</f>
        <v>3151</v>
      </c>
      <c r="G274" s="71">
        <f>SUM(G268:G273)</f>
        <v>1618</v>
      </c>
      <c r="H274" s="71">
        <f>SUM(H268:H273)</f>
        <v>1533</v>
      </c>
      <c r="I274" s="131"/>
      <c r="J274" s="5"/>
      <c r="K274" s="176"/>
      <c r="L274" s="39"/>
      <c r="M274" s="70"/>
      <c r="N274" s="70"/>
      <c r="O274" s="70"/>
    </row>
    <row r="275" spans="1:15" ht="12" customHeight="1">
      <c r="A275" s="3"/>
      <c r="B275" s="5"/>
      <c r="C275" s="34"/>
      <c r="D275" s="176"/>
      <c r="E275" s="39"/>
      <c r="F275" s="70"/>
      <c r="G275" s="70"/>
      <c r="H275" s="70"/>
      <c r="I275" s="131">
        <f>I272+1</f>
        <v>45</v>
      </c>
      <c r="J275" s="5" t="s">
        <v>36</v>
      </c>
      <c r="K275" s="176">
        <f>K272+1</f>
        <v>46</v>
      </c>
      <c r="L275" s="39">
        <f>L272-1</f>
        <v>1958</v>
      </c>
      <c r="M275" s="70">
        <v>864</v>
      </c>
      <c r="N275" s="70">
        <v>434</v>
      </c>
      <c r="O275" s="70">
        <v>430</v>
      </c>
    </row>
    <row r="276" spans="1:15" ht="12" customHeight="1">
      <c r="A276" s="3">
        <f>A273+1</f>
        <v>6</v>
      </c>
      <c r="B276" s="5" t="s">
        <v>36</v>
      </c>
      <c r="C276" s="34">
        <f>C273+1</f>
        <v>7</v>
      </c>
      <c r="D276" s="176"/>
      <c r="E276" s="39">
        <f>E273-1</f>
        <v>1997</v>
      </c>
      <c r="F276" s="70">
        <v>460</v>
      </c>
      <c r="G276" s="70">
        <v>233</v>
      </c>
      <c r="H276" s="70">
        <v>227</v>
      </c>
      <c r="I276" s="131">
        <f>I275+1</f>
        <v>46</v>
      </c>
      <c r="J276" s="5" t="s">
        <v>36</v>
      </c>
      <c r="K276" s="176">
        <f>K275+1</f>
        <v>47</v>
      </c>
      <c r="L276" s="39">
        <f>L275-1</f>
        <v>1957</v>
      </c>
      <c r="M276" s="70">
        <v>852</v>
      </c>
      <c r="N276" s="70">
        <v>404</v>
      </c>
      <c r="O276" s="70">
        <v>448</v>
      </c>
    </row>
    <row r="277" spans="1:15" ht="12" customHeight="1">
      <c r="A277" s="3">
        <f t="shared" si="37"/>
        <v>7</v>
      </c>
      <c r="B277" s="5" t="s">
        <v>36</v>
      </c>
      <c r="C277" s="34">
        <f>C276+1</f>
        <v>8</v>
      </c>
      <c r="D277" s="176"/>
      <c r="E277" s="39">
        <f aca="true" t="shared" si="38" ref="E277:E284">E276-1</f>
        <v>1996</v>
      </c>
      <c r="F277" s="70">
        <v>432</v>
      </c>
      <c r="G277" s="70">
        <v>217</v>
      </c>
      <c r="H277" s="70">
        <v>215</v>
      </c>
      <c r="I277" s="131">
        <f>I276+1</f>
        <v>47</v>
      </c>
      <c r="J277" s="5" t="s">
        <v>36</v>
      </c>
      <c r="K277" s="176">
        <f>K276+1</f>
        <v>48</v>
      </c>
      <c r="L277" s="39">
        <f>L276-1</f>
        <v>1956</v>
      </c>
      <c r="M277" s="70">
        <v>871</v>
      </c>
      <c r="N277" s="70">
        <v>425</v>
      </c>
      <c r="O277" s="70">
        <v>446</v>
      </c>
    </row>
    <row r="278" spans="1:15" ht="12" customHeight="1">
      <c r="A278" s="3">
        <f t="shared" si="37"/>
        <v>8</v>
      </c>
      <c r="B278" s="5" t="s">
        <v>36</v>
      </c>
      <c r="C278" s="34">
        <f aca="true" t="shared" si="39" ref="C278:C284">C277+1</f>
        <v>9</v>
      </c>
      <c r="D278" s="176"/>
      <c r="E278" s="39">
        <f t="shared" si="38"/>
        <v>1995</v>
      </c>
      <c r="F278" s="70">
        <v>365</v>
      </c>
      <c r="G278" s="70">
        <v>185</v>
      </c>
      <c r="H278" s="70">
        <v>180</v>
      </c>
      <c r="I278" s="131">
        <f>I277+1</f>
        <v>48</v>
      </c>
      <c r="J278" s="5" t="s">
        <v>36</v>
      </c>
      <c r="K278" s="176">
        <f>K277+1</f>
        <v>49</v>
      </c>
      <c r="L278" s="39">
        <f>L277-1</f>
        <v>1955</v>
      </c>
      <c r="M278" s="70">
        <v>896</v>
      </c>
      <c r="N278" s="70">
        <v>430</v>
      </c>
      <c r="O278" s="70">
        <v>466</v>
      </c>
    </row>
    <row r="279" spans="1:15" ht="12" customHeight="1">
      <c r="A279" s="3">
        <f t="shared" si="37"/>
        <v>9</v>
      </c>
      <c r="B279" s="5" t="s">
        <v>36</v>
      </c>
      <c r="C279" s="34">
        <f t="shared" si="39"/>
        <v>10</v>
      </c>
      <c r="D279" s="176"/>
      <c r="E279" s="39">
        <f t="shared" si="38"/>
        <v>1994</v>
      </c>
      <c r="F279" s="70">
        <v>340</v>
      </c>
      <c r="G279" s="70">
        <v>181</v>
      </c>
      <c r="H279" s="70">
        <v>159</v>
      </c>
      <c r="I279" s="131">
        <f>I278+1</f>
        <v>49</v>
      </c>
      <c r="J279" s="5" t="s">
        <v>36</v>
      </c>
      <c r="K279" s="176">
        <f>K278+1</f>
        <v>50</v>
      </c>
      <c r="L279" s="39">
        <f>L278-1</f>
        <v>1954</v>
      </c>
      <c r="M279" s="70">
        <v>893</v>
      </c>
      <c r="N279" s="70">
        <v>442</v>
      </c>
      <c r="O279" s="70">
        <v>451</v>
      </c>
    </row>
    <row r="280" spans="1:15" ht="12" customHeight="1">
      <c r="A280" s="3">
        <f t="shared" si="37"/>
        <v>10</v>
      </c>
      <c r="B280" s="5" t="s">
        <v>36</v>
      </c>
      <c r="C280" s="34">
        <f t="shared" si="39"/>
        <v>11</v>
      </c>
      <c r="D280" s="176"/>
      <c r="E280" s="39">
        <f t="shared" si="38"/>
        <v>1993</v>
      </c>
      <c r="F280" s="70">
        <v>358</v>
      </c>
      <c r="G280" s="70">
        <v>169</v>
      </c>
      <c r="H280" s="70">
        <v>189</v>
      </c>
      <c r="I280" s="186">
        <v>45</v>
      </c>
      <c r="J280" s="178" t="s">
        <v>36</v>
      </c>
      <c r="K280" s="177">
        <v>50</v>
      </c>
      <c r="L280" s="187"/>
      <c r="M280" s="71">
        <f>SUM(M275:M279)</f>
        <v>4376</v>
      </c>
      <c r="N280" s="71">
        <f>SUM(N275:N279)</f>
        <v>2135</v>
      </c>
      <c r="O280" s="71">
        <f>SUM(O275:O279)</f>
        <v>2241</v>
      </c>
    </row>
    <row r="281" spans="1:15" ht="12" customHeight="1">
      <c r="A281" s="3">
        <f t="shared" si="37"/>
        <v>11</v>
      </c>
      <c r="B281" s="5" t="s">
        <v>36</v>
      </c>
      <c r="C281" s="34">
        <f t="shared" si="39"/>
        <v>12</v>
      </c>
      <c r="D281" s="176"/>
      <c r="E281" s="39">
        <f t="shared" si="38"/>
        <v>1992</v>
      </c>
      <c r="F281" s="70">
        <v>376</v>
      </c>
      <c r="G281" s="70">
        <v>191</v>
      </c>
      <c r="H281" s="70">
        <v>185</v>
      </c>
      <c r="I281" s="131"/>
      <c r="J281" s="5"/>
      <c r="K281" s="176"/>
      <c r="L281" s="39"/>
      <c r="M281" s="70"/>
      <c r="N281" s="70"/>
      <c r="O281" s="70"/>
    </row>
    <row r="282" spans="1:15" ht="12" customHeight="1">
      <c r="A282" s="3">
        <f t="shared" si="37"/>
        <v>12</v>
      </c>
      <c r="B282" s="5" t="s">
        <v>36</v>
      </c>
      <c r="C282" s="34">
        <f t="shared" si="39"/>
        <v>13</v>
      </c>
      <c r="D282" s="176"/>
      <c r="E282" s="39">
        <f t="shared" si="38"/>
        <v>1991</v>
      </c>
      <c r="F282" s="70">
        <v>443</v>
      </c>
      <c r="G282" s="70">
        <v>233</v>
      </c>
      <c r="H282" s="70">
        <v>210</v>
      </c>
      <c r="I282" s="131">
        <f>I279+1</f>
        <v>50</v>
      </c>
      <c r="J282" s="5" t="s">
        <v>36</v>
      </c>
      <c r="K282" s="176">
        <f>K279+1</f>
        <v>51</v>
      </c>
      <c r="L282" s="39">
        <f>L279-1</f>
        <v>1953</v>
      </c>
      <c r="M282" s="70">
        <v>874</v>
      </c>
      <c r="N282" s="70">
        <v>437</v>
      </c>
      <c r="O282" s="70">
        <v>437</v>
      </c>
    </row>
    <row r="283" spans="1:15" ht="12" customHeight="1">
      <c r="A283" s="3">
        <f t="shared" si="37"/>
        <v>13</v>
      </c>
      <c r="B283" s="5" t="s">
        <v>36</v>
      </c>
      <c r="C283" s="34">
        <f t="shared" si="39"/>
        <v>14</v>
      </c>
      <c r="D283" s="176"/>
      <c r="E283" s="39">
        <f t="shared" si="38"/>
        <v>1990</v>
      </c>
      <c r="F283" s="70">
        <v>645</v>
      </c>
      <c r="G283" s="70">
        <v>332</v>
      </c>
      <c r="H283" s="70">
        <v>313</v>
      </c>
      <c r="I283" s="131">
        <f aca="true" t="shared" si="40" ref="I283:I293">I282+1</f>
        <v>51</v>
      </c>
      <c r="J283" s="5" t="s">
        <v>36</v>
      </c>
      <c r="K283" s="176">
        <f>K282+1</f>
        <v>52</v>
      </c>
      <c r="L283" s="39">
        <f>L282-1</f>
        <v>1952</v>
      </c>
      <c r="M283" s="70">
        <v>888</v>
      </c>
      <c r="N283" s="70">
        <v>444</v>
      </c>
      <c r="O283" s="70">
        <v>444</v>
      </c>
    </row>
    <row r="284" spans="1:15" ht="12" customHeight="1">
      <c r="A284" s="3">
        <f t="shared" si="37"/>
        <v>14</v>
      </c>
      <c r="B284" s="5" t="s">
        <v>36</v>
      </c>
      <c r="C284" s="34">
        <f t="shared" si="39"/>
        <v>15</v>
      </c>
      <c r="D284" s="176"/>
      <c r="E284" s="39">
        <f t="shared" si="38"/>
        <v>1989</v>
      </c>
      <c r="F284" s="70">
        <v>653</v>
      </c>
      <c r="G284" s="70">
        <v>341</v>
      </c>
      <c r="H284" s="70">
        <v>312</v>
      </c>
      <c r="I284" s="131">
        <f t="shared" si="40"/>
        <v>52</v>
      </c>
      <c r="J284" s="5" t="s">
        <v>36</v>
      </c>
      <c r="K284" s="176">
        <f>K283+1</f>
        <v>53</v>
      </c>
      <c r="L284" s="39">
        <f>L283-1</f>
        <v>1951</v>
      </c>
      <c r="M284" s="70">
        <v>894</v>
      </c>
      <c r="N284" s="70">
        <v>444</v>
      </c>
      <c r="O284" s="70">
        <v>450</v>
      </c>
    </row>
    <row r="285" spans="1:15" ht="12" customHeight="1">
      <c r="A285" s="19">
        <v>6</v>
      </c>
      <c r="B285" s="178" t="s">
        <v>36</v>
      </c>
      <c r="C285" s="68">
        <v>15</v>
      </c>
      <c r="D285" s="177"/>
      <c r="E285" s="187"/>
      <c r="F285" s="71">
        <f>SUM(F276:F284)</f>
        <v>4072</v>
      </c>
      <c r="G285" s="71">
        <f>SUM(G276:G284)</f>
        <v>2082</v>
      </c>
      <c r="H285" s="71">
        <f>SUM(H276:H284)</f>
        <v>1990</v>
      </c>
      <c r="I285" s="131">
        <f t="shared" si="40"/>
        <v>53</v>
      </c>
      <c r="J285" s="5" t="s">
        <v>36</v>
      </c>
      <c r="K285" s="176">
        <f>K284+1</f>
        <v>54</v>
      </c>
      <c r="L285" s="39">
        <f>L284-1</f>
        <v>1950</v>
      </c>
      <c r="M285" s="70">
        <v>769</v>
      </c>
      <c r="N285" s="70">
        <v>390</v>
      </c>
      <c r="O285" s="70">
        <v>379</v>
      </c>
    </row>
    <row r="286" spans="1:15" ht="12" customHeight="1">
      <c r="A286" s="3"/>
      <c r="B286" s="5"/>
      <c r="C286" s="34"/>
      <c r="D286" s="176"/>
      <c r="E286" s="39"/>
      <c r="F286" s="70"/>
      <c r="G286" s="70"/>
      <c r="H286" s="70"/>
      <c r="I286" s="131">
        <f t="shared" si="40"/>
        <v>54</v>
      </c>
      <c r="J286" s="5" t="s">
        <v>36</v>
      </c>
      <c r="K286" s="176">
        <f>K285+1</f>
        <v>55</v>
      </c>
      <c r="L286" s="39">
        <f>L285-1</f>
        <v>1949</v>
      </c>
      <c r="M286" s="70">
        <v>827</v>
      </c>
      <c r="N286" s="70">
        <v>411</v>
      </c>
      <c r="O286" s="70">
        <v>416</v>
      </c>
    </row>
    <row r="287" spans="1:15" ht="12" customHeight="1">
      <c r="A287" s="3">
        <f>A284+1</f>
        <v>15</v>
      </c>
      <c r="B287" s="5" t="s">
        <v>36</v>
      </c>
      <c r="C287" s="34">
        <f>C284+1</f>
        <v>16</v>
      </c>
      <c r="D287" s="176"/>
      <c r="E287" s="39">
        <f>E284-1</f>
        <v>1988</v>
      </c>
      <c r="F287" s="70">
        <v>749</v>
      </c>
      <c r="G287" s="70">
        <v>404</v>
      </c>
      <c r="H287" s="70">
        <v>345</v>
      </c>
      <c r="I287" s="186">
        <v>50</v>
      </c>
      <c r="J287" s="178" t="s">
        <v>36</v>
      </c>
      <c r="K287" s="177">
        <v>55</v>
      </c>
      <c r="L287" s="187"/>
      <c r="M287" s="71">
        <f>SUM(M282:M286)</f>
        <v>4252</v>
      </c>
      <c r="N287" s="71">
        <f>SUM(N282:N286)</f>
        <v>2126</v>
      </c>
      <c r="O287" s="71">
        <f>SUM(O282:O286)</f>
        <v>2126</v>
      </c>
    </row>
    <row r="288" spans="1:15" ht="12" customHeight="1">
      <c r="A288" s="3">
        <f aca="true" t="shared" si="41" ref="A288:A298">A287+1</f>
        <v>16</v>
      </c>
      <c r="B288" s="5" t="s">
        <v>36</v>
      </c>
      <c r="C288" s="34">
        <f>C287+1</f>
        <v>17</v>
      </c>
      <c r="D288" s="176"/>
      <c r="E288" s="39">
        <f>E287-1</f>
        <v>1987</v>
      </c>
      <c r="F288" s="70">
        <v>760</v>
      </c>
      <c r="G288" s="70">
        <v>410</v>
      </c>
      <c r="H288" s="70">
        <v>350</v>
      </c>
      <c r="I288" s="131"/>
      <c r="J288" s="5"/>
      <c r="K288" s="176"/>
      <c r="L288" s="39"/>
      <c r="M288" s="70"/>
      <c r="N288" s="70"/>
      <c r="O288" s="70"/>
    </row>
    <row r="289" spans="1:15" ht="12" customHeight="1">
      <c r="A289" s="3">
        <f t="shared" si="41"/>
        <v>17</v>
      </c>
      <c r="B289" s="5" t="s">
        <v>36</v>
      </c>
      <c r="C289" s="34">
        <f>C288+1</f>
        <v>18</v>
      </c>
      <c r="D289" s="176"/>
      <c r="E289" s="39">
        <f>E288-1</f>
        <v>1986</v>
      </c>
      <c r="F289" s="70">
        <v>828</v>
      </c>
      <c r="G289" s="70">
        <v>437</v>
      </c>
      <c r="H289" s="70">
        <v>391</v>
      </c>
      <c r="I289" s="131">
        <f>I286+1</f>
        <v>55</v>
      </c>
      <c r="J289" s="5" t="s">
        <v>36</v>
      </c>
      <c r="K289" s="176">
        <f>K286+1</f>
        <v>56</v>
      </c>
      <c r="L289" s="39">
        <f>L286-1</f>
        <v>1948</v>
      </c>
      <c r="M289" s="70">
        <v>726</v>
      </c>
      <c r="N289" s="70">
        <v>332</v>
      </c>
      <c r="O289" s="70">
        <v>394</v>
      </c>
    </row>
    <row r="290" spans="1:15" ht="12" customHeight="1">
      <c r="A290" s="19">
        <v>15</v>
      </c>
      <c r="B290" s="178" t="s">
        <v>36</v>
      </c>
      <c r="C290" s="68">
        <v>18</v>
      </c>
      <c r="D290" s="177"/>
      <c r="E290" s="187"/>
      <c r="F290" s="71">
        <f>SUM(F287:F289)</f>
        <v>2337</v>
      </c>
      <c r="G290" s="71">
        <f>SUM(G287:G289)</f>
        <v>1251</v>
      </c>
      <c r="H290" s="71">
        <f>SUM(H287:H289)</f>
        <v>1086</v>
      </c>
      <c r="I290" s="131">
        <f t="shared" si="40"/>
        <v>56</v>
      </c>
      <c r="J290" s="5" t="s">
        <v>36</v>
      </c>
      <c r="K290" s="176">
        <f>K289+1</f>
        <v>57</v>
      </c>
      <c r="L290" s="39">
        <f>L289-1</f>
        <v>1947</v>
      </c>
      <c r="M290" s="70">
        <v>689</v>
      </c>
      <c r="N290" s="70">
        <v>330</v>
      </c>
      <c r="O290" s="70">
        <v>359</v>
      </c>
    </row>
    <row r="291" spans="1:15" ht="12" customHeight="1">
      <c r="A291" s="3"/>
      <c r="B291" s="5"/>
      <c r="C291" s="34"/>
      <c r="D291" s="176"/>
      <c r="E291" s="39"/>
      <c r="F291" s="70"/>
      <c r="G291" s="70"/>
      <c r="H291" s="70"/>
      <c r="I291" s="131">
        <f t="shared" si="40"/>
        <v>57</v>
      </c>
      <c r="J291" s="5" t="s">
        <v>36</v>
      </c>
      <c r="K291" s="176">
        <f>K290+1</f>
        <v>58</v>
      </c>
      <c r="L291" s="39">
        <f>L290-1</f>
        <v>1946</v>
      </c>
      <c r="M291" s="70">
        <v>591</v>
      </c>
      <c r="N291" s="70">
        <v>278</v>
      </c>
      <c r="O291" s="70">
        <v>313</v>
      </c>
    </row>
    <row r="292" spans="1:15" ht="12" customHeight="1">
      <c r="A292" s="3">
        <f>A289+1</f>
        <v>18</v>
      </c>
      <c r="B292" s="5" t="s">
        <v>36</v>
      </c>
      <c r="C292" s="34">
        <f>C289+1</f>
        <v>19</v>
      </c>
      <c r="D292" s="176"/>
      <c r="E292" s="39">
        <f>E289-1</f>
        <v>1985</v>
      </c>
      <c r="F292" s="70">
        <v>757</v>
      </c>
      <c r="G292" s="70">
        <v>394</v>
      </c>
      <c r="H292" s="70">
        <v>363</v>
      </c>
      <c r="I292" s="131">
        <f t="shared" si="40"/>
        <v>58</v>
      </c>
      <c r="J292" s="5" t="s">
        <v>36</v>
      </c>
      <c r="K292" s="176">
        <f>K291+1</f>
        <v>59</v>
      </c>
      <c r="L292" s="39">
        <f>L291-1</f>
        <v>1945</v>
      </c>
      <c r="M292" s="70">
        <v>543</v>
      </c>
      <c r="N292" s="70">
        <v>269</v>
      </c>
      <c r="O292" s="70">
        <v>274</v>
      </c>
    </row>
    <row r="293" spans="1:15" ht="12" customHeight="1">
      <c r="A293" s="3">
        <f t="shared" si="41"/>
        <v>19</v>
      </c>
      <c r="B293" s="5" t="s">
        <v>36</v>
      </c>
      <c r="C293" s="34">
        <f aca="true" t="shared" si="42" ref="C293:C298">C292+1</f>
        <v>20</v>
      </c>
      <c r="D293" s="176"/>
      <c r="E293" s="39">
        <f aca="true" t="shared" si="43" ref="E293:E298">E292-1</f>
        <v>1984</v>
      </c>
      <c r="F293" s="70">
        <v>872</v>
      </c>
      <c r="G293" s="70">
        <v>419</v>
      </c>
      <c r="H293" s="70">
        <v>453</v>
      </c>
      <c r="I293" s="131">
        <f t="shared" si="40"/>
        <v>59</v>
      </c>
      <c r="J293" s="5" t="s">
        <v>36</v>
      </c>
      <c r="K293" s="176">
        <f>K292+1</f>
        <v>60</v>
      </c>
      <c r="L293" s="39">
        <f>L292-1</f>
        <v>1944</v>
      </c>
      <c r="M293" s="70">
        <v>767</v>
      </c>
      <c r="N293" s="70">
        <v>377</v>
      </c>
      <c r="O293" s="70">
        <v>390</v>
      </c>
    </row>
    <row r="294" spans="1:15" ht="12" customHeight="1">
      <c r="A294" s="3">
        <f t="shared" si="41"/>
        <v>20</v>
      </c>
      <c r="B294" s="5" t="s">
        <v>36</v>
      </c>
      <c r="C294" s="34">
        <f t="shared" si="42"/>
        <v>21</v>
      </c>
      <c r="D294" s="176"/>
      <c r="E294" s="39">
        <f t="shared" si="43"/>
        <v>1983</v>
      </c>
      <c r="F294" s="70">
        <v>989</v>
      </c>
      <c r="G294" s="70">
        <v>461</v>
      </c>
      <c r="H294" s="70">
        <v>528</v>
      </c>
      <c r="I294" s="186">
        <v>55</v>
      </c>
      <c r="J294" s="178" t="s">
        <v>36</v>
      </c>
      <c r="K294" s="177">
        <v>60</v>
      </c>
      <c r="L294" s="187"/>
      <c r="M294" s="71">
        <f>SUM(M289:M293)</f>
        <v>3316</v>
      </c>
      <c r="N294" s="71">
        <f>SUM(N289:N293)</f>
        <v>1586</v>
      </c>
      <c r="O294" s="71">
        <f>SUM(O289:O293)</f>
        <v>1730</v>
      </c>
    </row>
    <row r="295" spans="1:15" ht="12" customHeight="1">
      <c r="A295" s="3">
        <f t="shared" si="41"/>
        <v>21</v>
      </c>
      <c r="B295" s="5" t="s">
        <v>36</v>
      </c>
      <c r="C295" s="34">
        <f t="shared" si="42"/>
        <v>22</v>
      </c>
      <c r="D295" s="176"/>
      <c r="E295" s="39">
        <f t="shared" si="43"/>
        <v>1982</v>
      </c>
      <c r="F295" s="70">
        <v>1172</v>
      </c>
      <c r="G295" s="70">
        <v>558</v>
      </c>
      <c r="H295" s="70">
        <v>614</v>
      </c>
      <c r="I295" s="131"/>
      <c r="J295" s="5"/>
      <c r="K295" s="176"/>
      <c r="L295" s="39"/>
      <c r="M295" s="71"/>
      <c r="N295" s="71"/>
      <c r="O295" s="71"/>
    </row>
    <row r="296" spans="1:15" ht="12" customHeight="1">
      <c r="A296" s="3">
        <f t="shared" si="41"/>
        <v>22</v>
      </c>
      <c r="B296" s="5" t="s">
        <v>36</v>
      </c>
      <c r="C296" s="34">
        <f t="shared" si="42"/>
        <v>23</v>
      </c>
      <c r="D296" s="176"/>
      <c r="E296" s="39">
        <f t="shared" si="43"/>
        <v>1981</v>
      </c>
      <c r="F296" s="70">
        <v>1184</v>
      </c>
      <c r="G296" s="70">
        <v>550</v>
      </c>
      <c r="H296" s="70">
        <v>634</v>
      </c>
      <c r="I296" s="131">
        <f>I293+1</f>
        <v>60</v>
      </c>
      <c r="J296" s="5" t="s">
        <v>36</v>
      </c>
      <c r="K296" s="176">
        <f>K293+1</f>
        <v>61</v>
      </c>
      <c r="L296" s="39">
        <f>L293-1</f>
        <v>1943</v>
      </c>
      <c r="M296" s="70">
        <v>819</v>
      </c>
      <c r="N296" s="70">
        <v>383</v>
      </c>
      <c r="O296" s="70">
        <v>436</v>
      </c>
    </row>
    <row r="297" spans="1:15" ht="12" customHeight="1">
      <c r="A297" s="3">
        <f t="shared" si="41"/>
        <v>23</v>
      </c>
      <c r="B297" s="5" t="s">
        <v>36</v>
      </c>
      <c r="C297" s="34">
        <f t="shared" si="42"/>
        <v>24</v>
      </c>
      <c r="D297" s="176"/>
      <c r="E297" s="39">
        <f t="shared" si="43"/>
        <v>1980</v>
      </c>
      <c r="F297" s="70">
        <v>1259</v>
      </c>
      <c r="G297" s="70">
        <v>625</v>
      </c>
      <c r="H297" s="70">
        <v>634</v>
      </c>
      <c r="I297" s="131">
        <f aca="true" t="shared" si="44" ref="I297:I312">I296+1</f>
        <v>61</v>
      </c>
      <c r="J297" s="5" t="s">
        <v>36</v>
      </c>
      <c r="K297" s="176">
        <f>K296+1</f>
        <v>62</v>
      </c>
      <c r="L297" s="39">
        <f>L296-1</f>
        <v>1942</v>
      </c>
      <c r="M297" s="70">
        <v>716</v>
      </c>
      <c r="N297" s="70">
        <v>368</v>
      </c>
      <c r="O297" s="70">
        <v>348</v>
      </c>
    </row>
    <row r="298" spans="1:15" ht="12" customHeight="1">
      <c r="A298" s="3">
        <f t="shared" si="41"/>
        <v>24</v>
      </c>
      <c r="B298" s="5" t="s">
        <v>36</v>
      </c>
      <c r="C298" s="34">
        <f t="shared" si="42"/>
        <v>25</v>
      </c>
      <c r="D298" s="176"/>
      <c r="E298" s="39">
        <f t="shared" si="43"/>
        <v>1979</v>
      </c>
      <c r="F298" s="70">
        <v>1263</v>
      </c>
      <c r="G298" s="70">
        <v>649</v>
      </c>
      <c r="H298" s="70">
        <v>614</v>
      </c>
      <c r="I298" s="131">
        <f t="shared" si="44"/>
        <v>62</v>
      </c>
      <c r="J298" s="5" t="s">
        <v>36</v>
      </c>
      <c r="K298" s="176">
        <f>K297+1</f>
        <v>63</v>
      </c>
      <c r="L298" s="39">
        <f>L297-1</f>
        <v>1941</v>
      </c>
      <c r="M298" s="70">
        <v>917</v>
      </c>
      <c r="N298" s="70">
        <v>418</v>
      </c>
      <c r="O298" s="70">
        <v>499</v>
      </c>
    </row>
    <row r="299" spans="1:15" ht="12" customHeight="1">
      <c r="A299" s="19">
        <v>18</v>
      </c>
      <c r="B299" s="178" t="s">
        <v>36</v>
      </c>
      <c r="C299" s="68">
        <v>25</v>
      </c>
      <c r="D299" s="177"/>
      <c r="E299" s="187"/>
      <c r="F299" s="71">
        <f>SUM(F292:F298)</f>
        <v>7496</v>
      </c>
      <c r="G299" s="71">
        <f>SUM(G292:G298)</f>
        <v>3656</v>
      </c>
      <c r="H299" s="71">
        <f>SUM(H292:H298)</f>
        <v>3840</v>
      </c>
      <c r="I299" s="131">
        <f t="shared" si="44"/>
        <v>63</v>
      </c>
      <c r="J299" s="5" t="s">
        <v>36</v>
      </c>
      <c r="K299" s="176">
        <f>K298+1</f>
        <v>64</v>
      </c>
      <c r="L299" s="39">
        <f>L298-1</f>
        <v>1940</v>
      </c>
      <c r="M299" s="70">
        <v>1005</v>
      </c>
      <c r="N299" s="70">
        <v>468</v>
      </c>
      <c r="O299" s="70">
        <v>537</v>
      </c>
    </row>
    <row r="300" spans="1:15" ht="12" customHeight="1">
      <c r="A300" s="3"/>
      <c r="B300" s="5"/>
      <c r="C300" s="34"/>
      <c r="D300" s="176"/>
      <c r="E300" s="39"/>
      <c r="F300" s="71"/>
      <c r="G300" s="71"/>
      <c r="H300" s="71"/>
      <c r="I300" s="131">
        <f t="shared" si="44"/>
        <v>64</v>
      </c>
      <c r="J300" s="5" t="s">
        <v>36</v>
      </c>
      <c r="K300" s="176">
        <f>K299+1</f>
        <v>65</v>
      </c>
      <c r="L300" s="39">
        <f>L299-1</f>
        <v>1939</v>
      </c>
      <c r="M300" s="70">
        <v>969</v>
      </c>
      <c r="N300" s="70">
        <v>434</v>
      </c>
      <c r="O300" s="70">
        <v>535</v>
      </c>
    </row>
    <row r="301" spans="1:15" ht="12" customHeight="1">
      <c r="A301" s="3">
        <f>A298+1</f>
        <v>25</v>
      </c>
      <c r="B301" s="5" t="s">
        <v>36</v>
      </c>
      <c r="C301" s="34">
        <f>C298+1</f>
        <v>26</v>
      </c>
      <c r="D301" s="176"/>
      <c r="E301" s="39">
        <f>E298-1</f>
        <v>1978</v>
      </c>
      <c r="F301" s="70">
        <v>1169</v>
      </c>
      <c r="G301" s="70">
        <v>587</v>
      </c>
      <c r="H301" s="70">
        <v>582</v>
      </c>
      <c r="I301" s="186">
        <v>60</v>
      </c>
      <c r="J301" s="178" t="s">
        <v>36</v>
      </c>
      <c r="K301" s="177">
        <v>65</v>
      </c>
      <c r="L301" s="187"/>
      <c r="M301" s="71">
        <f>SUM(M296:M300)</f>
        <v>4426</v>
      </c>
      <c r="N301" s="71">
        <f>SUM(N296:N300)</f>
        <v>2071</v>
      </c>
      <c r="O301" s="71">
        <f>SUM(O296:O300)</f>
        <v>2355</v>
      </c>
    </row>
    <row r="302" spans="1:15" ht="12" customHeight="1">
      <c r="A302" s="3">
        <f aca="true" t="shared" si="45" ref="A302:A317">A301+1</f>
        <v>26</v>
      </c>
      <c r="B302" s="5" t="s">
        <v>36</v>
      </c>
      <c r="C302" s="34">
        <f>C301+1</f>
        <v>27</v>
      </c>
      <c r="D302" s="176"/>
      <c r="E302" s="39">
        <f>E301-1</f>
        <v>1977</v>
      </c>
      <c r="F302" s="70">
        <v>1116</v>
      </c>
      <c r="G302" s="70">
        <v>606</v>
      </c>
      <c r="H302" s="70">
        <v>510</v>
      </c>
      <c r="I302" s="131"/>
      <c r="J302" s="5"/>
      <c r="K302" s="176"/>
      <c r="L302" s="39"/>
      <c r="M302" s="70"/>
      <c r="N302" s="70"/>
      <c r="O302" s="70"/>
    </row>
    <row r="303" spans="1:15" ht="12" customHeight="1">
      <c r="A303" s="3">
        <f t="shared" si="45"/>
        <v>27</v>
      </c>
      <c r="B303" s="5" t="s">
        <v>36</v>
      </c>
      <c r="C303" s="34">
        <f>C302+1</f>
        <v>28</v>
      </c>
      <c r="D303" s="176"/>
      <c r="E303" s="39">
        <f>E302-1</f>
        <v>1976</v>
      </c>
      <c r="F303" s="70">
        <v>1041</v>
      </c>
      <c r="G303" s="70">
        <v>552</v>
      </c>
      <c r="H303" s="70">
        <v>489</v>
      </c>
      <c r="I303" s="131">
        <f>I300+1</f>
        <v>65</v>
      </c>
      <c r="J303" s="5" t="s">
        <v>36</v>
      </c>
      <c r="K303" s="176">
        <f>K300+1</f>
        <v>66</v>
      </c>
      <c r="L303" s="39">
        <f>L300-1</f>
        <v>1938</v>
      </c>
      <c r="M303" s="70">
        <v>826</v>
      </c>
      <c r="N303" s="70">
        <v>379</v>
      </c>
      <c r="O303" s="70">
        <v>447</v>
      </c>
    </row>
    <row r="304" spans="1:15" ht="12" customHeight="1">
      <c r="A304" s="3">
        <f t="shared" si="45"/>
        <v>28</v>
      </c>
      <c r="B304" s="5" t="s">
        <v>36</v>
      </c>
      <c r="C304" s="34">
        <f>C303+1</f>
        <v>29</v>
      </c>
      <c r="D304" s="176"/>
      <c r="E304" s="39">
        <f>E303-1</f>
        <v>1975</v>
      </c>
      <c r="F304" s="70">
        <v>885</v>
      </c>
      <c r="G304" s="70">
        <v>499</v>
      </c>
      <c r="H304" s="70">
        <v>386</v>
      </c>
      <c r="I304" s="131">
        <f t="shared" si="44"/>
        <v>66</v>
      </c>
      <c r="J304" s="5" t="s">
        <v>36</v>
      </c>
      <c r="K304" s="176">
        <f>K303+1</f>
        <v>67</v>
      </c>
      <c r="L304" s="39">
        <f>L303-1</f>
        <v>1937</v>
      </c>
      <c r="M304" s="70">
        <v>764</v>
      </c>
      <c r="N304" s="70">
        <v>352</v>
      </c>
      <c r="O304" s="70">
        <v>412</v>
      </c>
    </row>
    <row r="305" spans="1:15" ht="12" customHeight="1">
      <c r="A305" s="3">
        <f t="shared" si="45"/>
        <v>29</v>
      </c>
      <c r="B305" s="5" t="s">
        <v>36</v>
      </c>
      <c r="C305" s="34">
        <f>C304+1</f>
        <v>30</v>
      </c>
      <c r="D305" s="176"/>
      <c r="E305" s="39">
        <f>E304-1</f>
        <v>1974</v>
      </c>
      <c r="F305" s="70">
        <v>879</v>
      </c>
      <c r="G305" s="70">
        <v>484</v>
      </c>
      <c r="H305" s="70">
        <v>395</v>
      </c>
      <c r="I305" s="131">
        <f t="shared" si="44"/>
        <v>67</v>
      </c>
      <c r="J305" s="5" t="s">
        <v>36</v>
      </c>
      <c r="K305" s="176">
        <f>K304+1</f>
        <v>68</v>
      </c>
      <c r="L305" s="39">
        <f>L304-1</f>
        <v>1936</v>
      </c>
      <c r="M305" s="70">
        <v>790</v>
      </c>
      <c r="N305" s="70">
        <v>376</v>
      </c>
      <c r="O305" s="70">
        <v>414</v>
      </c>
    </row>
    <row r="306" spans="1:15" ht="12" customHeight="1">
      <c r="A306" s="19">
        <v>25</v>
      </c>
      <c r="B306" s="178" t="s">
        <v>36</v>
      </c>
      <c r="C306" s="68">
        <v>30</v>
      </c>
      <c r="D306" s="177"/>
      <c r="E306" s="187"/>
      <c r="F306" s="71">
        <f>SUM(F301:F305)</f>
        <v>5090</v>
      </c>
      <c r="G306" s="71">
        <f>SUM(G301:G305)</f>
        <v>2728</v>
      </c>
      <c r="H306" s="71">
        <f>SUM(H301:H305)</f>
        <v>2362</v>
      </c>
      <c r="I306" s="131">
        <f t="shared" si="44"/>
        <v>68</v>
      </c>
      <c r="J306" s="5" t="s">
        <v>36</v>
      </c>
      <c r="K306" s="176">
        <f>K305+1</f>
        <v>69</v>
      </c>
      <c r="L306" s="39">
        <f>L305-1</f>
        <v>1935</v>
      </c>
      <c r="M306" s="70">
        <v>742</v>
      </c>
      <c r="N306" s="70">
        <v>357</v>
      </c>
      <c r="O306" s="70">
        <v>385</v>
      </c>
    </row>
    <row r="307" spans="1:15" ht="12" customHeight="1">
      <c r="A307" s="3"/>
      <c r="B307" s="5"/>
      <c r="C307" s="34"/>
      <c r="D307" s="176"/>
      <c r="E307" s="39"/>
      <c r="F307" s="70"/>
      <c r="G307" s="70"/>
      <c r="H307" s="70"/>
      <c r="I307" s="131">
        <f t="shared" si="44"/>
        <v>69</v>
      </c>
      <c r="J307" s="5" t="s">
        <v>36</v>
      </c>
      <c r="K307" s="176">
        <f>K306+1</f>
        <v>70</v>
      </c>
      <c r="L307" s="39">
        <f>L306-1</f>
        <v>1934</v>
      </c>
      <c r="M307" s="70">
        <v>675</v>
      </c>
      <c r="N307" s="70">
        <v>303</v>
      </c>
      <c r="O307" s="70">
        <v>372</v>
      </c>
    </row>
    <row r="308" spans="1:15" ht="12" customHeight="1">
      <c r="A308" s="3">
        <f>A305+1</f>
        <v>30</v>
      </c>
      <c r="B308" s="5" t="s">
        <v>36</v>
      </c>
      <c r="C308" s="34">
        <f>C305+1</f>
        <v>31</v>
      </c>
      <c r="D308" s="176"/>
      <c r="E308" s="39">
        <f>E305-1</f>
        <v>1973</v>
      </c>
      <c r="F308" s="70">
        <v>847</v>
      </c>
      <c r="G308" s="70">
        <v>461</v>
      </c>
      <c r="H308" s="70">
        <v>386</v>
      </c>
      <c r="I308" s="186">
        <v>65</v>
      </c>
      <c r="J308" s="178" t="s">
        <v>36</v>
      </c>
      <c r="K308" s="177">
        <v>70</v>
      </c>
      <c r="L308" s="187"/>
      <c r="M308" s="71">
        <f>SUM(M303:M307)</f>
        <v>3797</v>
      </c>
      <c r="N308" s="71">
        <f>SUM(N303:N307)</f>
        <v>1767</v>
      </c>
      <c r="O308" s="71">
        <f>SUM(O303:O307)</f>
        <v>2030</v>
      </c>
    </row>
    <row r="309" spans="1:15" ht="12" customHeight="1">
      <c r="A309" s="3">
        <f t="shared" si="45"/>
        <v>31</v>
      </c>
      <c r="B309" s="5" t="s">
        <v>36</v>
      </c>
      <c r="C309" s="34">
        <f>C308+1</f>
        <v>32</v>
      </c>
      <c r="D309" s="176"/>
      <c r="E309" s="39">
        <f>E308-1</f>
        <v>1972</v>
      </c>
      <c r="F309" s="70">
        <v>877</v>
      </c>
      <c r="G309" s="70">
        <v>480</v>
      </c>
      <c r="H309" s="70">
        <v>397</v>
      </c>
      <c r="I309" s="131"/>
      <c r="J309" s="5"/>
      <c r="K309" s="176"/>
      <c r="L309" s="39"/>
      <c r="M309" s="70"/>
      <c r="N309" s="70"/>
      <c r="O309" s="70"/>
    </row>
    <row r="310" spans="1:15" ht="12" customHeight="1">
      <c r="A310" s="3">
        <f t="shared" si="45"/>
        <v>32</v>
      </c>
      <c r="B310" s="5" t="s">
        <v>36</v>
      </c>
      <c r="C310" s="34">
        <f>C309+1</f>
        <v>33</v>
      </c>
      <c r="D310" s="176"/>
      <c r="E310" s="39">
        <f>E309-1</f>
        <v>1971</v>
      </c>
      <c r="F310" s="70">
        <v>894</v>
      </c>
      <c r="G310" s="70">
        <v>464</v>
      </c>
      <c r="H310" s="70">
        <v>430</v>
      </c>
      <c r="I310" s="131">
        <f>I307+1</f>
        <v>70</v>
      </c>
      <c r="J310" s="5" t="s">
        <v>36</v>
      </c>
      <c r="K310" s="176">
        <f>K307+1</f>
        <v>71</v>
      </c>
      <c r="L310" s="39">
        <f>L307-1</f>
        <v>1933</v>
      </c>
      <c r="M310" s="70">
        <v>518</v>
      </c>
      <c r="N310" s="70">
        <v>211</v>
      </c>
      <c r="O310" s="70">
        <v>307</v>
      </c>
    </row>
    <row r="311" spans="1:15" ht="12" customHeight="1">
      <c r="A311" s="3">
        <f t="shared" si="45"/>
        <v>33</v>
      </c>
      <c r="B311" s="5" t="s">
        <v>36</v>
      </c>
      <c r="C311" s="34">
        <f>C310+1</f>
        <v>34</v>
      </c>
      <c r="D311" s="176"/>
      <c r="E311" s="39">
        <f>E310-1</f>
        <v>1970</v>
      </c>
      <c r="F311" s="70">
        <v>992</v>
      </c>
      <c r="G311" s="70">
        <v>545</v>
      </c>
      <c r="H311" s="70">
        <v>447</v>
      </c>
      <c r="I311" s="131">
        <f t="shared" si="44"/>
        <v>71</v>
      </c>
      <c r="J311" s="5" t="s">
        <v>36</v>
      </c>
      <c r="K311" s="176">
        <f>K310+1</f>
        <v>72</v>
      </c>
      <c r="L311" s="39">
        <f>L310-1</f>
        <v>1932</v>
      </c>
      <c r="M311" s="70">
        <v>544</v>
      </c>
      <c r="N311" s="70">
        <v>246</v>
      </c>
      <c r="O311" s="70">
        <v>298</v>
      </c>
    </row>
    <row r="312" spans="1:15" ht="12" customHeight="1">
      <c r="A312" s="3">
        <f t="shared" si="45"/>
        <v>34</v>
      </c>
      <c r="B312" s="5" t="s">
        <v>36</v>
      </c>
      <c r="C312" s="34">
        <f>C311+1</f>
        <v>35</v>
      </c>
      <c r="D312" s="176"/>
      <c r="E312" s="39">
        <f>E311-1</f>
        <v>1969</v>
      </c>
      <c r="F312" s="70">
        <v>900</v>
      </c>
      <c r="G312" s="70">
        <v>471</v>
      </c>
      <c r="H312" s="70">
        <v>429</v>
      </c>
      <c r="I312" s="131">
        <f t="shared" si="44"/>
        <v>72</v>
      </c>
      <c r="J312" s="5" t="s">
        <v>36</v>
      </c>
      <c r="K312" s="176">
        <f>K311+1</f>
        <v>73</v>
      </c>
      <c r="L312" s="39">
        <f>L311-1</f>
        <v>1931</v>
      </c>
      <c r="M312" s="70">
        <v>524</v>
      </c>
      <c r="N312" s="70">
        <v>216</v>
      </c>
      <c r="O312" s="70">
        <v>308</v>
      </c>
    </row>
    <row r="313" spans="1:15" ht="12" customHeight="1">
      <c r="A313" s="19">
        <v>30</v>
      </c>
      <c r="B313" s="178" t="s">
        <v>36</v>
      </c>
      <c r="C313" s="68">
        <v>35</v>
      </c>
      <c r="D313" s="177"/>
      <c r="E313" s="187"/>
      <c r="F313" s="71">
        <f>SUM(F308:F312)</f>
        <v>4510</v>
      </c>
      <c r="G313" s="71">
        <f>SUM(G308:G312)</f>
        <v>2421</v>
      </c>
      <c r="H313" s="71">
        <f>SUM(H308:H312)</f>
        <v>2089</v>
      </c>
      <c r="I313" s="131">
        <f>I312+1</f>
        <v>73</v>
      </c>
      <c r="J313" s="5" t="s">
        <v>36</v>
      </c>
      <c r="K313" s="176">
        <f>K312+1</f>
        <v>74</v>
      </c>
      <c r="L313" s="39">
        <f>L312-1</f>
        <v>1930</v>
      </c>
      <c r="M313" s="70">
        <v>571</v>
      </c>
      <c r="N313" s="70">
        <v>221</v>
      </c>
      <c r="O313" s="70">
        <v>350</v>
      </c>
    </row>
    <row r="314" spans="1:15" ht="12" customHeight="1">
      <c r="A314" s="3"/>
      <c r="B314" s="5"/>
      <c r="C314" s="34"/>
      <c r="D314" s="176"/>
      <c r="E314" s="39"/>
      <c r="F314" s="70"/>
      <c r="G314" s="70"/>
      <c r="H314" s="70"/>
      <c r="I314" s="131">
        <f>I313+1</f>
        <v>74</v>
      </c>
      <c r="J314" s="5" t="s">
        <v>36</v>
      </c>
      <c r="K314" s="176">
        <f>K313+1</f>
        <v>75</v>
      </c>
      <c r="L314" s="39">
        <f>L313-1</f>
        <v>1929</v>
      </c>
      <c r="M314" s="70">
        <v>503</v>
      </c>
      <c r="N314" s="70">
        <v>211</v>
      </c>
      <c r="O314" s="70">
        <v>292</v>
      </c>
    </row>
    <row r="315" spans="1:15" ht="12" customHeight="1">
      <c r="A315" s="3">
        <f>A312+1</f>
        <v>35</v>
      </c>
      <c r="B315" s="5" t="s">
        <v>36</v>
      </c>
      <c r="C315" s="34">
        <f>C312+1</f>
        <v>36</v>
      </c>
      <c r="D315" s="176"/>
      <c r="E315" s="39">
        <f>E312-1</f>
        <v>1968</v>
      </c>
      <c r="F315" s="70">
        <v>974</v>
      </c>
      <c r="G315" s="70">
        <v>495</v>
      </c>
      <c r="H315" s="70">
        <v>479</v>
      </c>
      <c r="I315" s="186">
        <v>70</v>
      </c>
      <c r="J315" s="178" t="s">
        <v>36</v>
      </c>
      <c r="K315" s="177">
        <v>75</v>
      </c>
      <c r="L315" s="187"/>
      <c r="M315" s="71">
        <f>SUM(M310:M314)</f>
        <v>2660</v>
      </c>
      <c r="N315" s="71">
        <f>SUM(N310:N314)</f>
        <v>1105</v>
      </c>
      <c r="O315" s="71">
        <f>SUM(O310:O314)</f>
        <v>1555</v>
      </c>
    </row>
    <row r="316" spans="1:15" ht="12" customHeight="1">
      <c r="A316" s="3">
        <f t="shared" si="45"/>
        <v>36</v>
      </c>
      <c r="B316" s="5" t="s">
        <v>36</v>
      </c>
      <c r="C316" s="34">
        <f>C315+1</f>
        <v>37</v>
      </c>
      <c r="D316" s="176"/>
      <c r="E316" s="39">
        <f>E315-1</f>
        <v>1967</v>
      </c>
      <c r="F316" s="70">
        <v>900</v>
      </c>
      <c r="G316" s="70">
        <v>467</v>
      </c>
      <c r="H316" s="70">
        <v>433</v>
      </c>
      <c r="I316" s="131"/>
      <c r="J316" s="5"/>
      <c r="K316" s="176"/>
      <c r="L316" s="39"/>
      <c r="M316" s="70"/>
      <c r="N316" s="70"/>
      <c r="O316" s="70"/>
    </row>
    <row r="317" spans="1:15" ht="12" customHeight="1">
      <c r="A317" s="3">
        <f t="shared" si="45"/>
        <v>37</v>
      </c>
      <c r="B317" s="5" t="s">
        <v>36</v>
      </c>
      <c r="C317" s="34">
        <f>C316+1</f>
        <v>38</v>
      </c>
      <c r="D317" s="176"/>
      <c r="E317" s="39">
        <f>E316-1</f>
        <v>1966</v>
      </c>
      <c r="F317" s="70">
        <v>975</v>
      </c>
      <c r="G317" s="70">
        <v>509</v>
      </c>
      <c r="H317" s="70">
        <v>466</v>
      </c>
      <c r="I317" s="186">
        <v>75</v>
      </c>
      <c r="J317" s="178" t="s">
        <v>36</v>
      </c>
      <c r="K317" s="177">
        <v>80</v>
      </c>
      <c r="L317" s="39"/>
      <c r="M317" s="71">
        <v>2347</v>
      </c>
      <c r="N317" s="71">
        <v>805</v>
      </c>
      <c r="O317" s="71">
        <v>1542</v>
      </c>
    </row>
    <row r="318" spans="1:15" ht="12.75" customHeight="1">
      <c r="A318" s="3">
        <f>A317+1</f>
        <v>38</v>
      </c>
      <c r="B318" s="5" t="s">
        <v>36</v>
      </c>
      <c r="C318" s="34">
        <f>C317+1</f>
        <v>39</v>
      </c>
      <c r="D318" s="176"/>
      <c r="E318" s="39">
        <f>E317-1</f>
        <v>1965</v>
      </c>
      <c r="F318" s="70">
        <v>1025</v>
      </c>
      <c r="G318" s="70">
        <v>545</v>
      </c>
      <c r="H318" s="70">
        <v>480</v>
      </c>
      <c r="I318" s="186">
        <v>80</v>
      </c>
      <c r="J318" s="178" t="s">
        <v>36</v>
      </c>
      <c r="K318" s="177">
        <v>85</v>
      </c>
      <c r="L318" s="39"/>
      <c r="M318" s="71">
        <v>1616</v>
      </c>
      <c r="N318" s="71">
        <v>436</v>
      </c>
      <c r="O318" s="71">
        <v>1180</v>
      </c>
    </row>
    <row r="319" spans="1:15" ht="12" customHeight="1">
      <c r="A319" s="3">
        <f>A318+1</f>
        <v>39</v>
      </c>
      <c r="B319" s="5" t="s">
        <v>36</v>
      </c>
      <c r="C319" s="34">
        <f>C318+1</f>
        <v>40</v>
      </c>
      <c r="D319" s="176"/>
      <c r="E319" s="39">
        <f>E318-1</f>
        <v>1964</v>
      </c>
      <c r="F319" s="70">
        <v>1045</v>
      </c>
      <c r="G319" s="70">
        <v>523</v>
      </c>
      <c r="H319" s="70">
        <v>522</v>
      </c>
      <c r="I319" s="190" t="s">
        <v>575</v>
      </c>
      <c r="J319" s="6"/>
      <c r="K319" s="6"/>
      <c r="L319" s="39"/>
      <c r="M319" s="71">
        <v>1079</v>
      </c>
      <c r="N319" s="71">
        <v>235</v>
      </c>
      <c r="O319" s="71">
        <v>844</v>
      </c>
    </row>
    <row r="320" spans="1:15" ht="12" customHeight="1">
      <c r="A320" s="19">
        <v>35</v>
      </c>
      <c r="B320" s="178" t="s">
        <v>36</v>
      </c>
      <c r="C320" s="68">
        <v>40</v>
      </c>
      <c r="D320" s="177"/>
      <c r="E320" s="187"/>
      <c r="F320" s="71">
        <f>SUM(F315:F319)</f>
        <v>4919</v>
      </c>
      <c r="G320" s="71">
        <f>SUM(G315:G319)</f>
        <v>2539</v>
      </c>
      <c r="H320" s="71">
        <f>SUM(H315:H319)</f>
        <v>2380</v>
      </c>
      <c r="I320" s="190" t="s">
        <v>576</v>
      </c>
      <c r="J320" s="10"/>
      <c r="K320" s="3"/>
      <c r="L320" s="39"/>
      <c r="M320" s="71">
        <f>SUM(F274+F285+F290+F299+F306+F313+F320+M273+M280+M287+M294+M301+M308+M315+M317+M318+M319)</f>
        <v>64409</v>
      </c>
      <c r="N320" s="71">
        <f>SUM(G274+G285+G290+G299+G306+G313+G320+N273+N280+N287+N294+N301+N308+N315+N317+N318+N319)</f>
        <v>31093</v>
      </c>
      <c r="O320" s="71">
        <f>SUM(H274+H285+H290+H299+H306+H313+H320+O273+O280+O287+O294+O301+O308+O315+O317+O318+O319)</f>
        <v>33316</v>
      </c>
    </row>
    <row r="321" spans="1:15" ht="12" customHeight="1">
      <c r="A321" s="19"/>
      <c r="B321" s="178"/>
      <c r="C321" s="68"/>
      <c r="D321" s="177"/>
      <c r="E321" s="215"/>
      <c r="F321" s="71"/>
      <c r="G321" s="140"/>
      <c r="H321" s="140"/>
      <c r="I321" s="202"/>
      <c r="J321" s="10"/>
      <c r="K321" s="3"/>
      <c r="L321" s="8"/>
      <c r="M321" s="8"/>
      <c r="N321" s="8"/>
      <c r="O321" s="8"/>
    </row>
    <row r="322" spans="1:15" ht="12" customHeight="1">
      <c r="A322" s="19"/>
      <c r="B322" s="178"/>
      <c r="C322" s="68"/>
      <c r="D322" s="177"/>
      <c r="E322" s="215"/>
      <c r="F322" s="71"/>
      <c r="G322" s="71"/>
      <c r="H322" s="71"/>
      <c r="I322" s="202"/>
      <c r="J322" s="10"/>
      <c r="K322" s="3"/>
      <c r="L322" s="8"/>
      <c r="M322" s="71"/>
      <c r="N322" s="71"/>
      <c r="O322" s="71"/>
    </row>
    <row r="323" spans="1:15" ht="12" customHeight="1">
      <c r="A323" s="19"/>
      <c r="B323" s="178"/>
      <c r="C323" s="68"/>
      <c r="D323" s="177"/>
      <c r="E323" s="215"/>
      <c r="F323" s="71"/>
      <c r="G323" s="71"/>
      <c r="H323" s="71"/>
      <c r="I323" s="202"/>
      <c r="J323" s="10"/>
      <c r="K323" s="3"/>
      <c r="L323" s="8"/>
      <c r="M323" s="71"/>
      <c r="N323" s="71"/>
      <c r="O323" s="71"/>
    </row>
    <row r="324" spans="1:15" ht="12" customHeight="1">
      <c r="A324" s="19"/>
      <c r="B324" s="178"/>
      <c r="C324" s="68"/>
      <c r="D324" s="177"/>
      <c r="E324" s="215"/>
      <c r="F324" s="71"/>
      <c r="G324" s="71"/>
      <c r="H324" s="71"/>
      <c r="I324" s="202"/>
      <c r="J324" s="10"/>
      <c r="K324" s="3"/>
      <c r="L324" s="8"/>
      <c r="M324" s="71"/>
      <c r="N324" s="71"/>
      <c r="O324" s="71"/>
    </row>
    <row r="325" spans="1:15" ht="12" customHeight="1">
      <c r="A325" s="19"/>
      <c r="B325" s="178"/>
      <c r="C325" s="68"/>
      <c r="D325" s="177"/>
      <c r="E325" s="215"/>
      <c r="F325" s="71"/>
      <c r="G325" s="71"/>
      <c r="H325" s="71"/>
      <c r="I325" s="202"/>
      <c r="J325" s="10"/>
      <c r="K325" s="3"/>
      <c r="L325" s="8"/>
      <c r="M325" s="71"/>
      <c r="N325" s="71"/>
      <c r="O325" s="71"/>
    </row>
    <row r="326" spans="1:15" ht="12.75" customHeight="1">
      <c r="A326" s="23" t="s">
        <v>577</v>
      </c>
      <c r="B326" s="23"/>
      <c r="C326" s="23"/>
      <c r="D326" s="23"/>
      <c r="E326" s="23"/>
      <c r="F326" s="191"/>
      <c r="G326" s="191"/>
      <c r="H326" s="191"/>
      <c r="I326" s="23"/>
      <c r="J326" s="23"/>
      <c r="K326" s="23"/>
      <c r="L326" s="23"/>
      <c r="M326" s="191"/>
      <c r="N326" s="191"/>
      <c r="O326" s="191"/>
    </row>
    <row r="327" spans="1:15" ht="12.75" customHeight="1">
      <c r="A327" s="23" t="s">
        <v>582</v>
      </c>
      <c r="B327" s="23"/>
      <c r="C327" s="23"/>
      <c r="D327" s="23"/>
      <c r="E327" s="23"/>
      <c r="F327" s="191"/>
      <c r="G327" s="191"/>
      <c r="H327" s="191"/>
      <c r="I327" s="23"/>
      <c r="J327" s="23"/>
      <c r="K327" s="23"/>
      <c r="L327" s="23"/>
      <c r="M327" s="191"/>
      <c r="N327" s="191"/>
      <c r="O327" s="191"/>
    </row>
    <row r="328" spans="1:12" ht="12.75" customHeight="1">
      <c r="A328" s="3"/>
      <c r="B328" s="3"/>
      <c r="C328" s="10"/>
      <c r="D328" s="3"/>
      <c r="E328" s="3"/>
      <c r="I328" s="3"/>
      <c r="J328" s="3"/>
      <c r="K328" s="3"/>
      <c r="L328" s="3"/>
    </row>
    <row r="329" spans="1:15" ht="12.75" customHeight="1">
      <c r="A329" s="15" t="s">
        <v>66</v>
      </c>
      <c r="B329" s="15"/>
      <c r="C329" s="15"/>
      <c r="D329" s="15"/>
      <c r="E329" s="181"/>
      <c r="F329" s="330" t="s">
        <v>5</v>
      </c>
      <c r="G329" s="303"/>
      <c r="H329" s="303"/>
      <c r="I329" s="161" t="s">
        <v>66</v>
      </c>
      <c r="J329" s="15"/>
      <c r="K329" s="15"/>
      <c r="L329" s="181"/>
      <c r="M329" s="330" t="s">
        <v>5</v>
      </c>
      <c r="N329" s="277"/>
      <c r="O329" s="277"/>
    </row>
    <row r="330" spans="1:15" ht="12.75" customHeight="1">
      <c r="A330" s="10" t="s">
        <v>68</v>
      </c>
      <c r="B330" s="10"/>
      <c r="C330" s="10"/>
      <c r="D330" s="10"/>
      <c r="E330" s="182" t="s">
        <v>570</v>
      </c>
      <c r="F330" s="332"/>
      <c r="G330" s="304"/>
      <c r="H330" s="304"/>
      <c r="I330" s="183" t="s">
        <v>68</v>
      </c>
      <c r="J330" s="10"/>
      <c r="K330" s="10"/>
      <c r="L330" s="182" t="s">
        <v>570</v>
      </c>
      <c r="M330" s="348"/>
      <c r="N330" s="349"/>
      <c r="O330" s="349"/>
    </row>
    <row r="331" spans="1:15" ht="12.75" customHeight="1">
      <c r="A331" s="20" t="s">
        <v>69</v>
      </c>
      <c r="B331" s="20"/>
      <c r="C331" s="20"/>
      <c r="D331" s="20"/>
      <c r="E331" s="184"/>
      <c r="F331" s="192" t="s">
        <v>20</v>
      </c>
      <c r="G331" s="193" t="s">
        <v>21</v>
      </c>
      <c r="H331" s="192" t="s">
        <v>22</v>
      </c>
      <c r="I331" s="185" t="s">
        <v>69</v>
      </c>
      <c r="J331" s="20"/>
      <c r="K331" s="20"/>
      <c r="L331" s="184"/>
      <c r="M331" s="192" t="s">
        <v>20</v>
      </c>
      <c r="N331" s="193" t="s">
        <v>21</v>
      </c>
      <c r="O331" s="192" t="s">
        <v>22</v>
      </c>
    </row>
    <row r="332" spans="1:12" ht="12.75" customHeight="1">
      <c r="A332" s="3"/>
      <c r="B332" s="3"/>
      <c r="C332" s="34"/>
      <c r="D332" s="3"/>
      <c r="E332" s="9"/>
      <c r="I332" s="131"/>
      <c r="J332" s="3"/>
      <c r="K332" s="3"/>
      <c r="L332" s="9"/>
    </row>
    <row r="333" spans="1:15" ht="12" customHeight="1">
      <c r="A333" s="3">
        <v>0</v>
      </c>
      <c r="B333" s="5" t="s">
        <v>36</v>
      </c>
      <c r="C333" s="34">
        <v>1</v>
      </c>
      <c r="D333" s="176"/>
      <c r="E333" s="39">
        <v>2003</v>
      </c>
      <c r="F333" s="70">
        <v>315</v>
      </c>
      <c r="G333" s="70">
        <v>164</v>
      </c>
      <c r="H333" s="70">
        <v>151</v>
      </c>
      <c r="I333" s="131">
        <f>SUM(C384)</f>
        <v>40</v>
      </c>
      <c r="J333" s="5" t="s">
        <v>36</v>
      </c>
      <c r="K333" s="176">
        <f>SUM(I333+1)</f>
        <v>41</v>
      </c>
      <c r="L333" s="39">
        <f>SUM(E384-1)</f>
        <v>1963</v>
      </c>
      <c r="M333" s="70">
        <v>805</v>
      </c>
      <c r="N333" s="70">
        <v>416</v>
      </c>
      <c r="O333" s="70">
        <v>389</v>
      </c>
    </row>
    <row r="334" spans="1:15" ht="12" customHeight="1">
      <c r="A334" s="3">
        <v>1</v>
      </c>
      <c r="B334" s="5" t="s">
        <v>36</v>
      </c>
      <c r="C334" s="34">
        <f>SUM(C333+1)</f>
        <v>2</v>
      </c>
      <c r="D334" s="176"/>
      <c r="E334" s="39">
        <f>SUM(E333-1)</f>
        <v>2002</v>
      </c>
      <c r="F334" s="70">
        <v>360</v>
      </c>
      <c r="G334" s="70">
        <v>170</v>
      </c>
      <c r="H334" s="70">
        <v>190</v>
      </c>
      <c r="I334" s="131">
        <f>I333+1</f>
        <v>41</v>
      </c>
      <c r="J334" s="5" t="s">
        <v>36</v>
      </c>
      <c r="K334" s="176">
        <f>K333+1</f>
        <v>42</v>
      </c>
      <c r="L334" s="39">
        <f>L333-1</f>
        <v>1962</v>
      </c>
      <c r="M334" s="70">
        <v>717</v>
      </c>
      <c r="N334" s="70">
        <v>373</v>
      </c>
      <c r="O334" s="70">
        <v>344</v>
      </c>
    </row>
    <row r="335" spans="1:15" ht="12" customHeight="1">
      <c r="A335" s="3">
        <f>A334+1</f>
        <v>2</v>
      </c>
      <c r="B335" s="5" t="s">
        <v>36</v>
      </c>
      <c r="C335" s="34">
        <f>C334+1</f>
        <v>3</v>
      </c>
      <c r="D335" s="176"/>
      <c r="E335" s="39">
        <f>SUM(E334-1)</f>
        <v>2001</v>
      </c>
      <c r="F335" s="70">
        <v>323</v>
      </c>
      <c r="G335" s="70">
        <v>159</v>
      </c>
      <c r="H335" s="70">
        <v>164</v>
      </c>
      <c r="I335" s="131">
        <f>I334+1</f>
        <v>42</v>
      </c>
      <c r="J335" s="5" t="s">
        <v>36</v>
      </c>
      <c r="K335" s="176">
        <f>K334+1</f>
        <v>43</v>
      </c>
      <c r="L335" s="39">
        <f>L334-1</f>
        <v>1961</v>
      </c>
      <c r="M335" s="70">
        <v>778</v>
      </c>
      <c r="N335" s="70">
        <v>400</v>
      </c>
      <c r="O335" s="70">
        <v>378</v>
      </c>
    </row>
    <row r="336" spans="1:15" ht="12" customHeight="1">
      <c r="A336" s="3">
        <f>A335+1</f>
        <v>3</v>
      </c>
      <c r="B336" s="5" t="s">
        <v>36</v>
      </c>
      <c r="C336" s="34">
        <f>C335+1</f>
        <v>4</v>
      </c>
      <c r="D336" s="176"/>
      <c r="E336" s="39">
        <f>E335-1</f>
        <v>2000</v>
      </c>
      <c r="F336" s="70">
        <v>343</v>
      </c>
      <c r="G336" s="70">
        <v>188</v>
      </c>
      <c r="H336" s="70">
        <v>155</v>
      </c>
      <c r="I336" s="131">
        <f>I335+1</f>
        <v>43</v>
      </c>
      <c r="J336" s="5" t="s">
        <v>36</v>
      </c>
      <c r="K336" s="176">
        <f>K335+1</f>
        <v>44</v>
      </c>
      <c r="L336" s="39">
        <f>L335-1</f>
        <v>1960</v>
      </c>
      <c r="M336" s="70">
        <v>719</v>
      </c>
      <c r="N336" s="70">
        <v>368</v>
      </c>
      <c r="O336" s="70">
        <v>351</v>
      </c>
    </row>
    <row r="337" spans="1:15" ht="12" customHeight="1">
      <c r="A337" s="3">
        <f>A336+1</f>
        <v>4</v>
      </c>
      <c r="B337" s="5" t="s">
        <v>36</v>
      </c>
      <c r="C337" s="34">
        <f>C336+1</f>
        <v>5</v>
      </c>
      <c r="D337" s="176"/>
      <c r="E337" s="39">
        <f>E336-1</f>
        <v>1999</v>
      </c>
      <c r="F337" s="70">
        <v>310</v>
      </c>
      <c r="G337" s="70">
        <v>153</v>
      </c>
      <c r="H337" s="70">
        <v>157</v>
      </c>
      <c r="I337" s="131">
        <f>I336+1</f>
        <v>44</v>
      </c>
      <c r="J337" s="5" t="s">
        <v>36</v>
      </c>
      <c r="K337" s="176">
        <f>K336+1</f>
        <v>45</v>
      </c>
      <c r="L337" s="39">
        <f>L336-1</f>
        <v>1959</v>
      </c>
      <c r="M337" s="70">
        <v>728</v>
      </c>
      <c r="N337" s="70">
        <v>371</v>
      </c>
      <c r="O337" s="70">
        <v>357</v>
      </c>
    </row>
    <row r="338" spans="1:15" ht="12" customHeight="1">
      <c r="A338" s="3">
        <f>A337+1</f>
        <v>5</v>
      </c>
      <c r="B338" s="5" t="s">
        <v>36</v>
      </c>
      <c r="C338" s="34">
        <f>C337+1</f>
        <v>6</v>
      </c>
      <c r="D338" s="176"/>
      <c r="E338" s="39">
        <f>E337-1</f>
        <v>1998</v>
      </c>
      <c r="F338" s="70">
        <v>293</v>
      </c>
      <c r="G338" s="70">
        <v>155</v>
      </c>
      <c r="H338" s="70">
        <v>138</v>
      </c>
      <c r="I338" s="186">
        <v>40</v>
      </c>
      <c r="J338" s="178" t="s">
        <v>36</v>
      </c>
      <c r="K338" s="177">
        <v>45</v>
      </c>
      <c r="L338" s="187"/>
      <c r="M338" s="71">
        <f>SUM(M333:M337)</f>
        <v>3747</v>
      </c>
      <c r="N338" s="71">
        <f>SUM(N333:N337)</f>
        <v>1928</v>
      </c>
      <c r="O338" s="71">
        <f>SUM(O333:O337)</f>
        <v>1819</v>
      </c>
    </row>
    <row r="339" spans="1:15" ht="12" customHeight="1">
      <c r="A339" s="19">
        <v>0</v>
      </c>
      <c r="B339" s="178" t="s">
        <v>36</v>
      </c>
      <c r="C339" s="68">
        <v>6</v>
      </c>
      <c r="D339" s="177"/>
      <c r="E339" s="187"/>
      <c r="F339" s="71">
        <f>SUM(F333:F338)</f>
        <v>1944</v>
      </c>
      <c r="G339" s="71">
        <f>SUM(G333:G338)</f>
        <v>989</v>
      </c>
      <c r="H339" s="71">
        <f>SUM(H333:H338)</f>
        <v>955</v>
      </c>
      <c r="I339" s="131"/>
      <c r="J339" s="5"/>
      <c r="K339" s="176"/>
      <c r="L339" s="39"/>
      <c r="M339" s="70"/>
      <c r="N339" s="70"/>
      <c r="O339" s="70"/>
    </row>
    <row r="340" spans="1:15" ht="12" customHeight="1">
      <c r="A340" s="3"/>
      <c r="B340" s="5"/>
      <c r="C340" s="34"/>
      <c r="D340" s="176"/>
      <c r="E340" s="39"/>
      <c r="F340" s="70"/>
      <c r="G340" s="70"/>
      <c r="H340" s="70"/>
      <c r="I340" s="131">
        <f>I337+1</f>
        <v>45</v>
      </c>
      <c r="J340" s="5" t="s">
        <v>36</v>
      </c>
      <c r="K340" s="176">
        <f>K337+1</f>
        <v>46</v>
      </c>
      <c r="L340" s="39">
        <f>L337-1</f>
        <v>1958</v>
      </c>
      <c r="M340" s="70">
        <v>674</v>
      </c>
      <c r="N340" s="70">
        <v>355</v>
      </c>
      <c r="O340" s="70">
        <v>319</v>
      </c>
    </row>
    <row r="341" spans="1:15" ht="12" customHeight="1">
      <c r="A341" s="3">
        <f>A338+1</f>
        <v>6</v>
      </c>
      <c r="B341" s="5" t="s">
        <v>36</v>
      </c>
      <c r="C341" s="34">
        <f>C338+1</f>
        <v>7</v>
      </c>
      <c r="D341" s="176"/>
      <c r="E341" s="39">
        <f>E338-1</f>
        <v>1997</v>
      </c>
      <c r="F341" s="70">
        <v>301</v>
      </c>
      <c r="G341" s="70">
        <v>146</v>
      </c>
      <c r="H341" s="70">
        <v>155</v>
      </c>
      <c r="I341" s="131">
        <f>I340+1</f>
        <v>46</v>
      </c>
      <c r="J341" s="5" t="s">
        <v>36</v>
      </c>
      <c r="K341" s="176">
        <f>K340+1</f>
        <v>47</v>
      </c>
      <c r="L341" s="39">
        <f>L340-1</f>
        <v>1957</v>
      </c>
      <c r="M341" s="70">
        <v>703</v>
      </c>
      <c r="N341" s="70">
        <v>352</v>
      </c>
      <c r="O341" s="70">
        <v>351</v>
      </c>
    </row>
    <row r="342" spans="1:15" ht="12" customHeight="1">
      <c r="A342" s="3">
        <f aca="true" t="shared" si="46" ref="A342:A349">A341+1</f>
        <v>7</v>
      </c>
      <c r="B342" s="5" t="s">
        <v>36</v>
      </c>
      <c r="C342" s="34">
        <f aca="true" t="shared" si="47" ref="C342:C349">C341+1</f>
        <v>8</v>
      </c>
      <c r="D342" s="176"/>
      <c r="E342" s="39">
        <f aca="true" t="shared" si="48" ref="E342:E349">E341-1</f>
        <v>1996</v>
      </c>
      <c r="F342" s="70">
        <v>243</v>
      </c>
      <c r="G342" s="70">
        <v>136</v>
      </c>
      <c r="H342" s="70">
        <v>107</v>
      </c>
      <c r="I342" s="131">
        <f>I341+1</f>
        <v>47</v>
      </c>
      <c r="J342" s="5" t="s">
        <v>36</v>
      </c>
      <c r="K342" s="176">
        <v>48</v>
      </c>
      <c r="L342" s="39">
        <f>L341-1</f>
        <v>1956</v>
      </c>
      <c r="M342" s="70">
        <v>656</v>
      </c>
      <c r="N342" s="70">
        <v>367</v>
      </c>
      <c r="O342" s="70">
        <v>289</v>
      </c>
    </row>
    <row r="343" spans="1:15" ht="12" customHeight="1">
      <c r="A343" s="3">
        <f t="shared" si="46"/>
        <v>8</v>
      </c>
      <c r="B343" s="5" t="s">
        <v>36</v>
      </c>
      <c r="C343" s="34">
        <f t="shared" si="47"/>
        <v>9</v>
      </c>
      <c r="D343" s="176"/>
      <c r="E343" s="39">
        <f t="shared" si="48"/>
        <v>1995</v>
      </c>
      <c r="F343" s="70">
        <v>225</v>
      </c>
      <c r="G343" s="70">
        <v>118</v>
      </c>
      <c r="H343" s="70">
        <v>107</v>
      </c>
      <c r="I343" s="131">
        <f>I342+1</f>
        <v>48</v>
      </c>
      <c r="J343" s="5" t="s">
        <v>36</v>
      </c>
      <c r="K343" s="176">
        <v>49</v>
      </c>
      <c r="L343" s="39">
        <f>L342-1</f>
        <v>1955</v>
      </c>
      <c r="M343" s="70">
        <v>613</v>
      </c>
      <c r="N343" s="70">
        <v>303</v>
      </c>
      <c r="O343" s="70">
        <v>310</v>
      </c>
    </row>
    <row r="344" spans="1:15" ht="12" customHeight="1">
      <c r="A344" s="3">
        <f t="shared" si="46"/>
        <v>9</v>
      </c>
      <c r="B344" s="5" t="s">
        <v>36</v>
      </c>
      <c r="C344" s="34">
        <f t="shared" si="47"/>
        <v>10</v>
      </c>
      <c r="D344" s="176"/>
      <c r="E344" s="39">
        <f t="shared" si="48"/>
        <v>1994</v>
      </c>
      <c r="F344" s="70">
        <v>224</v>
      </c>
      <c r="G344" s="70">
        <v>121</v>
      </c>
      <c r="H344" s="70">
        <v>103</v>
      </c>
      <c r="I344" s="131">
        <f>I343+1</f>
        <v>49</v>
      </c>
      <c r="J344" s="5" t="s">
        <v>36</v>
      </c>
      <c r="K344" s="176">
        <v>50</v>
      </c>
      <c r="L344" s="39">
        <f>L343-1</f>
        <v>1954</v>
      </c>
      <c r="M344" s="70">
        <v>657</v>
      </c>
      <c r="N344" s="70">
        <v>323</v>
      </c>
      <c r="O344" s="70">
        <v>334</v>
      </c>
    </row>
    <row r="345" spans="1:15" ht="12" customHeight="1">
      <c r="A345" s="3">
        <f t="shared" si="46"/>
        <v>10</v>
      </c>
      <c r="B345" s="5" t="s">
        <v>36</v>
      </c>
      <c r="C345" s="34">
        <f t="shared" si="47"/>
        <v>11</v>
      </c>
      <c r="D345" s="176"/>
      <c r="E345" s="39">
        <f t="shared" si="48"/>
        <v>1993</v>
      </c>
      <c r="F345" s="70">
        <v>240</v>
      </c>
      <c r="G345" s="70">
        <v>121</v>
      </c>
      <c r="H345" s="70">
        <v>119</v>
      </c>
      <c r="I345" s="186">
        <v>45</v>
      </c>
      <c r="J345" s="178" t="s">
        <v>36</v>
      </c>
      <c r="K345" s="177">
        <v>50</v>
      </c>
      <c r="L345" s="187"/>
      <c r="M345" s="71">
        <f>SUM(M340:M344)</f>
        <v>3303</v>
      </c>
      <c r="N345" s="71">
        <f>SUM(N340:N344)</f>
        <v>1700</v>
      </c>
      <c r="O345" s="71">
        <f>SUM(O340:O344)</f>
        <v>1603</v>
      </c>
    </row>
    <row r="346" spans="1:15" ht="12" customHeight="1">
      <c r="A346" s="3">
        <f t="shared" si="46"/>
        <v>11</v>
      </c>
      <c r="B346" s="5" t="s">
        <v>36</v>
      </c>
      <c r="C346" s="34">
        <f t="shared" si="47"/>
        <v>12</v>
      </c>
      <c r="D346" s="176"/>
      <c r="E346" s="39">
        <f t="shared" si="48"/>
        <v>1992</v>
      </c>
      <c r="F346" s="70">
        <v>260</v>
      </c>
      <c r="G346" s="70">
        <v>131</v>
      </c>
      <c r="H346" s="70">
        <v>129</v>
      </c>
      <c r="I346" s="131"/>
      <c r="J346" s="5"/>
      <c r="K346" s="176"/>
      <c r="L346" s="39"/>
      <c r="M346" s="70"/>
      <c r="N346" s="70"/>
      <c r="O346" s="70"/>
    </row>
    <row r="347" spans="1:15" ht="12" customHeight="1">
      <c r="A347" s="3">
        <f t="shared" si="46"/>
        <v>12</v>
      </c>
      <c r="B347" s="5" t="s">
        <v>36</v>
      </c>
      <c r="C347" s="34">
        <f t="shared" si="47"/>
        <v>13</v>
      </c>
      <c r="D347" s="176"/>
      <c r="E347" s="39">
        <f t="shared" si="48"/>
        <v>1991</v>
      </c>
      <c r="F347" s="70">
        <v>270</v>
      </c>
      <c r="G347" s="70">
        <v>129</v>
      </c>
      <c r="H347" s="70">
        <v>141</v>
      </c>
      <c r="I347" s="131">
        <f>I344+1</f>
        <v>50</v>
      </c>
      <c r="J347" s="5" t="s">
        <v>36</v>
      </c>
      <c r="K347" s="176">
        <f>K344+1</f>
        <v>51</v>
      </c>
      <c r="L347" s="39">
        <f>L344-1</f>
        <v>1953</v>
      </c>
      <c r="M347" s="70">
        <v>587</v>
      </c>
      <c r="N347" s="70">
        <v>297</v>
      </c>
      <c r="O347" s="70">
        <v>290</v>
      </c>
    </row>
    <row r="348" spans="1:15" ht="12" customHeight="1">
      <c r="A348" s="3">
        <f t="shared" si="46"/>
        <v>13</v>
      </c>
      <c r="B348" s="5" t="s">
        <v>36</v>
      </c>
      <c r="C348" s="34">
        <f t="shared" si="47"/>
        <v>14</v>
      </c>
      <c r="D348" s="176"/>
      <c r="E348" s="39">
        <f t="shared" si="48"/>
        <v>1990</v>
      </c>
      <c r="F348" s="70">
        <v>429</v>
      </c>
      <c r="G348" s="70">
        <v>228</v>
      </c>
      <c r="H348" s="70">
        <v>201</v>
      </c>
      <c r="I348" s="131">
        <f>I347+1</f>
        <v>51</v>
      </c>
      <c r="J348" s="5" t="s">
        <v>36</v>
      </c>
      <c r="K348" s="176">
        <f>K347+1</f>
        <v>52</v>
      </c>
      <c r="L348" s="39">
        <f>L347-1</f>
        <v>1952</v>
      </c>
      <c r="M348" s="70">
        <v>622</v>
      </c>
      <c r="N348" s="70">
        <v>310</v>
      </c>
      <c r="O348" s="70">
        <v>312</v>
      </c>
    </row>
    <row r="349" spans="1:15" ht="12" customHeight="1">
      <c r="A349" s="3">
        <f t="shared" si="46"/>
        <v>14</v>
      </c>
      <c r="B349" s="5" t="s">
        <v>36</v>
      </c>
      <c r="C349" s="34">
        <f t="shared" si="47"/>
        <v>15</v>
      </c>
      <c r="D349" s="176"/>
      <c r="E349" s="39">
        <f t="shared" si="48"/>
        <v>1989</v>
      </c>
      <c r="F349" s="70">
        <v>468</v>
      </c>
      <c r="G349" s="70">
        <v>237</v>
      </c>
      <c r="H349" s="70">
        <v>231</v>
      </c>
      <c r="I349" s="131">
        <f>I348+1</f>
        <v>52</v>
      </c>
      <c r="J349" s="5" t="s">
        <v>36</v>
      </c>
      <c r="K349" s="176">
        <f>K348+1</f>
        <v>53</v>
      </c>
      <c r="L349" s="39">
        <f>L348-1</f>
        <v>1951</v>
      </c>
      <c r="M349" s="70">
        <v>663</v>
      </c>
      <c r="N349" s="70">
        <v>333</v>
      </c>
      <c r="O349" s="70">
        <v>330</v>
      </c>
    </row>
    <row r="350" spans="1:15" ht="12" customHeight="1">
      <c r="A350" s="19">
        <v>6</v>
      </c>
      <c r="B350" s="178" t="s">
        <v>36</v>
      </c>
      <c r="C350" s="68">
        <v>15</v>
      </c>
      <c r="D350" s="177"/>
      <c r="E350" s="187"/>
      <c r="F350" s="71">
        <f>SUM(F341:F349)</f>
        <v>2660</v>
      </c>
      <c r="G350" s="71">
        <f>SUM(G341:G349)</f>
        <v>1367</v>
      </c>
      <c r="H350" s="71">
        <f>SUM(H341:H349)</f>
        <v>1293</v>
      </c>
      <c r="I350" s="131">
        <f>I349+1</f>
        <v>53</v>
      </c>
      <c r="J350" s="5" t="s">
        <v>36</v>
      </c>
      <c r="K350" s="176">
        <f>K349+1</f>
        <v>54</v>
      </c>
      <c r="L350" s="39">
        <f>L349-1</f>
        <v>1950</v>
      </c>
      <c r="M350" s="70">
        <v>562</v>
      </c>
      <c r="N350" s="70">
        <v>295</v>
      </c>
      <c r="O350" s="70">
        <v>267</v>
      </c>
    </row>
    <row r="351" spans="1:15" ht="12" customHeight="1">
      <c r="A351" s="3"/>
      <c r="B351" s="5"/>
      <c r="C351" s="34"/>
      <c r="D351" s="176"/>
      <c r="E351" s="39"/>
      <c r="F351" s="70"/>
      <c r="G351" s="70"/>
      <c r="H351" s="70"/>
      <c r="I351" s="131">
        <f>I350+1</f>
        <v>54</v>
      </c>
      <c r="J351" s="5" t="s">
        <v>36</v>
      </c>
      <c r="K351" s="176">
        <f>K350+1</f>
        <v>55</v>
      </c>
      <c r="L351" s="39">
        <f>L350-1</f>
        <v>1949</v>
      </c>
      <c r="M351" s="70">
        <v>563</v>
      </c>
      <c r="N351" s="70">
        <v>265</v>
      </c>
      <c r="O351" s="70">
        <v>298</v>
      </c>
    </row>
    <row r="352" spans="1:15" ht="12" customHeight="1">
      <c r="A352" s="3">
        <f>A349+1</f>
        <v>15</v>
      </c>
      <c r="B352" s="5" t="s">
        <v>36</v>
      </c>
      <c r="C352" s="34">
        <f>C349+1</f>
        <v>16</v>
      </c>
      <c r="D352" s="176"/>
      <c r="E352" s="39">
        <f>E349-1</f>
        <v>1988</v>
      </c>
      <c r="F352" s="70">
        <v>548</v>
      </c>
      <c r="G352" s="70">
        <v>270</v>
      </c>
      <c r="H352" s="70">
        <v>278</v>
      </c>
      <c r="I352" s="186">
        <v>50</v>
      </c>
      <c r="J352" s="178" t="s">
        <v>36</v>
      </c>
      <c r="K352" s="177">
        <v>55</v>
      </c>
      <c r="L352" s="187"/>
      <c r="M352" s="71">
        <f>SUM(M347:M351)</f>
        <v>2997</v>
      </c>
      <c r="N352" s="71">
        <f>SUM(N347:N351)</f>
        <v>1500</v>
      </c>
      <c r="O352" s="71">
        <f>SUM(O347:O351)</f>
        <v>1497</v>
      </c>
    </row>
    <row r="353" spans="1:15" ht="12" customHeight="1">
      <c r="A353" s="3">
        <f>A352+1</f>
        <v>16</v>
      </c>
      <c r="B353" s="5" t="s">
        <v>36</v>
      </c>
      <c r="C353" s="34">
        <f>C352+1</f>
        <v>17</v>
      </c>
      <c r="D353" s="176"/>
      <c r="E353" s="39">
        <f>E352-1</f>
        <v>1987</v>
      </c>
      <c r="F353" s="70">
        <v>539</v>
      </c>
      <c r="G353" s="70">
        <v>263</v>
      </c>
      <c r="H353" s="70">
        <v>276</v>
      </c>
      <c r="I353" s="131"/>
      <c r="J353" s="5"/>
      <c r="K353" s="176"/>
      <c r="L353" s="39"/>
      <c r="M353" s="70"/>
      <c r="N353" s="70"/>
      <c r="O353" s="70"/>
    </row>
    <row r="354" spans="1:15" ht="12" customHeight="1">
      <c r="A354" s="3">
        <f>A353+1</f>
        <v>17</v>
      </c>
      <c r="B354" s="5" t="s">
        <v>36</v>
      </c>
      <c r="C354" s="34">
        <f>C353+1</f>
        <v>18</v>
      </c>
      <c r="D354" s="176"/>
      <c r="E354" s="39">
        <f>E353-1</f>
        <v>1986</v>
      </c>
      <c r="F354" s="70">
        <v>537</v>
      </c>
      <c r="G354" s="70">
        <v>272</v>
      </c>
      <c r="H354" s="70">
        <v>265</v>
      </c>
      <c r="I354" s="131">
        <f>I351+1</f>
        <v>55</v>
      </c>
      <c r="J354" s="5" t="s">
        <v>36</v>
      </c>
      <c r="K354" s="176">
        <f>K351+1</f>
        <v>56</v>
      </c>
      <c r="L354" s="39">
        <f>L351-1</f>
        <v>1948</v>
      </c>
      <c r="M354" s="70">
        <v>497</v>
      </c>
      <c r="N354" s="70">
        <v>241</v>
      </c>
      <c r="O354" s="70">
        <v>256</v>
      </c>
    </row>
    <row r="355" spans="1:15" ht="12" customHeight="1">
      <c r="A355" s="19">
        <v>15</v>
      </c>
      <c r="B355" s="178" t="s">
        <v>36</v>
      </c>
      <c r="C355" s="68">
        <v>18</v>
      </c>
      <c r="D355" s="177"/>
      <c r="E355" s="187"/>
      <c r="F355" s="71">
        <f>SUM(F352:F354)</f>
        <v>1624</v>
      </c>
      <c r="G355" s="71">
        <f>SUM(G352:G354)</f>
        <v>805</v>
      </c>
      <c r="H355" s="71">
        <f>SUM(H352:H354)</f>
        <v>819</v>
      </c>
      <c r="I355" s="131">
        <f>I354+1</f>
        <v>56</v>
      </c>
      <c r="J355" s="5" t="s">
        <v>36</v>
      </c>
      <c r="K355" s="176">
        <f>K354+1</f>
        <v>57</v>
      </c>
      <c r="L355" s="39">
        <f>L354-1</f>
        <v>1947</v>
      </c>
      <c r="M355" s="70">
        <v>529</v>
      </c>
      <c r="N355" s="70">
        <v>259</v>
      </c>
      <c r="O355" s="70">
        <v>270</v>
      </c>
    </row>
    <row r="356" spans="1:15" ht="12" customHeight="1">
      <c r="A356" s="3"/>
      <c r="B356" s="5"/>
      <c r="C356" s="34"/>
      <c r="D356" s="176"/>
      <c r="E356" s="39"/>
      <c r="F356" s="70"/>
      <c r="G356" s="70"/>
      <c r="H356" s="70"/>
      <c r="I356" s="131">
        <f>I355+1</f>
        <v>57</v>
      </c>
      <c r="J356" s="5" t="s">
        <v>36</v>
      </c>
      <c r="K356" s="176">
        <f>K355+1</f>
        <v>58</v>
      </c>
      <c r="L356" s="39">
        <f>L355-1</f>
        <v>1946</v>
      </c>
      <c r="M356" s="70">
        <v>394</v>
      </c>
      <c r="N356" s="70">
        <v>171</v>
      </c>
      <c r="O356" s="70">
        <v>223</v>
      </c>
    </row>
    <row r="357" spans="1:15" ht="12" customHeight="1">
      <c r="A357" s="3">
        <f>A354+1</f>
        <v>18</v>
      </c>
      <c r="B357" s="5" t="s">
        <v>36</v>
      </c>
      <c r="C357" s="34">
        <f>C354+1</f>
        <v>19</v>
      </c>
      <c r="D357" s="176"/>
      <c r="E357" s="39">
        <f>E354-1</f>
        <v>1985</v>
      </c>
      <c r="F357" s="70">
        <v>542</v>
      </c>
      <c r="G357" s="70">
        <v>280</v>
      </c>
      <c r="H357" s="70">
        <v>262</v>
      </c>
      <c r="I357" s="131">
        <f>I356+1</f>
        <v>58</v>
      </c>
      <c r="J357" s="5" t="s">
        <v>36</v>
      </c>
      <c r="K357" s="176">
        <f>K356+1</f>
        <v>59</v>
      </c>
      <c r="L357" s="39">
        <f>L356-1</f>
        <v>1945</v>
      </c>
      <c r="M357" s="70">
        <v>405</v>
      </c>
      <c r="N357" s="70">
        <v>197</v>
      </c>
      <c r="O357" s="70">
        <v>208</v>
      </c>
    </row>
    <row r="358" spans="1:15" ht="12" customHeight="1">
      <c r="A358" s="3">
        <f aca="true" t="shared" si="49" ref="A358:A363">A357+1</f>
        <v>19</v>
      </c>
      <c r="B358" s="5" t="s">
        <v>36</v>
      </c>
      <c r="C358" s="34">
        <f aca="true" t="shared" si="50" ref="C358:C363">C357+1</f>
        <v>20</v>
      </c>
      <c r="D358" s="176"/>
      <c r="E358" s="39">
        <f aca="true" t="shared" si="51" ref="E358:E363">E357-1</f>
        <v>1984</v>
      </c>
      <c r="F358" s="70">
        <v>511</v>
      </c>
      <c r="G358" s="70">
        <v>252</v>
      </c>
      <c r="H358" s="70">
        <v>259</v>
      </c>
      <c r="I358" s="131">
        <f>I357+1</f>
        <v>59</v>
      </c>
      <c r="J358" s="5" t="s">
        <v>36</v>
      </c>
      <c r="K358" s="176">
        <f>K357+1</f>
        <v>60</v>
      </c>
      <c r="L358" s="39">
        <f>L357-1</f>
        <v>1944</v>
      </c>
      <c r="M358" s="70">
        <v>626</v>
      </c>
      <c r="N358" s="70">
        <v>313</v>
      </c>
      <c r="O358" s="70">
        <v>313</v>
      </c>
    </row>
    <row r="359" spans="1:15" ht="12" customHeight="1">
      <c r="A359" s="3">
        <f t="shared" si="49"/>
        <v>20</v>
      </c>
      <c r="B359" s="5" t="s">
        <v>36</v>
      </c>
      <c r="C359" s="34">
        <f t="shared" si="50"/>
        <v>21</v>
      </c>
      <c r="D359" s="176"/>
      <c r="E359" s="39">
        <f t="shared" si="51"/>
        <v>1983</v>
      </c>
      <c r="F359" s="70">
        <v>573</v>
      </c>
      <c r="G359" s="70">
        <v>292</v>
      </c>
      <c r="H359" s="70">
        <v>281</v>
      </c>
      <c r="I359" s="186">
        <v>55</v>
      </c>
      <c r="J359" s="178" t="s">
        <v>36</v>
      </c>
      <c r="K359" s="177">
        <v>60</v>
      </c>
      <c r="L359" s="187"/>
      <c r="M359" s="71">
        <f>SUM(M354:M358)</f>
        <v>2451</v>
      </c>
      <c r="N359" s="71">
        <f>SUM(N354:N358)</f>
        <v>1181</v>
      </c>
      <c r="O359" s="71">
        <f>SUM(O354:O358)</f>
        <v>1270</v>
      </c>
    </row>
    <row r="360" spans="1:15" ht="12" customHeight="1">
      <c r="A360" s="3">
        <f t="shared" si="49"/>
        <v>21</v>
      </c>
      <c r="B360" s="5" t="s">
        <v>36</v>
      </c>
      <c r="C360" s="34">
        <f t="shared" si="50"/>
        <v>22</v>
      </c>
      <c r="D360" s="176"/>
      <c r="E360" s="39">
        <f t="shared" si="51"/>
        <v>1982</v>
      </c>
      <c r="F360" s="70">
        <v>545</v>
      </c>
      <c r="G360" s="70">
        <v>291</v>
      </c>
      <c r="H360" s="70">
        <v>254</v>
      </c>
      <c r="I360" s="131"/>
      <c r="J360" s="5"/>
      <c r="K360" s="176"/>
      <c r="L360" s="39"/>
      <c r="M360" s="70"/>
      <c r="N360" s="70"/>
      <c r="O360" s="70"/>
    </row>
    <row r="361" spans="1:15" ht="12" customHeight="1">
      <c r="A361" s="3">
        <f t="shared" si="49"/>
        <v>22</v>
      </c>
      <c r="B361" s="5" t="s">
        <v>36</v>
      </c>
      <c r="C361" s="34">
        <f t="shared" si="50"/>
        <v>23</v>
      </c>
      <c r="D361" s="176"/>
      <c r="E361" s="39">
        <f t="shared" si="51"/>
        <v>1981</v>
      </c>
      <c r="F361" s="70">
        <v>545</v>
      </c>
      <c r="G361" s="70">
        <v>284</v>
      </c>
      <c r="H361" s="70">
        <v>261</v>
      </c>
      <c r="I361" s="131">
        <f>I358+1</f>
        <v>60</v>
      </c>
      <c r="J361" s="5" t="s">
        <v>36</v>
      </c>
      <c r="K361" s="176">
        <f>K358+1</f>
        <v>61</v>
      </c>
      <c r="L361" s="39">
        <f>L358-1</f>
        <v>1943</v>
      </c>
      <c r="M361" s="70">
        <v>610</v>
      </c>
      <c r="N361" s="70">
        <v>298</v>
      </c>
      <c r="O361" s="70">
        <v>312</v>
      </c>
    </row>
    <row r="362" spans="1:15" ht="12" customHeight="1">
      <c r="A362" s="3">
        <f t="shared" si="49"/>
        <v>23</v>
      </c>
      <c r="B362" s="5" t="s">
        <v>36</v>
      </c>
      <c r="C362" s="34">
        <f t="shared" si="50"/>
        <v>24</v>
      </c>
      <c r="D362" s="176"/>
      <c r="E362" s="39">
        <f t="shared" si="51"/>
        <v>1980</v>
      </c>
      <c r="F362" s="70">
        <v>575</v>
      </c>
      <c r="G362" s="70">
        <v>305</v>
      </c>
      <c r="H362" s="70">
        <v>270</v>
      </c>
      <c r="I362" s="131">
        <f>I361+1</f>
        <v>61</v>
      </c>
      <c r="J362" s="5" t="s">
        <v>36</v>
      </c>
      <c r="K362" s="176">
        <f>K361+1</f>
        <v>62</v>
      </c>
      <c r="L362" s="39">
        <f>L361-1</f>
        <v>1942</v>
      </c>
      <c r="M362" s="70">
        <v>589</v>
      </c>
      <c r="N362" s="70">
        <v>275</v>
      </c>
      <c r="O362" s="70">
        <v>314</v>
      </c>
    </row>
    <row r="363" spans="1:15" ht="12" customHeight="1">
      <c r="A363" s="3">
        <f t="shared" si="49"/>
        <v>24</v>
      </c>
      <c r="B363" s="5" t="s">
        <v>36</v>
      </c>
      <c r="C363" s="34">
        <f t="shared" si="50"/>
        <v>25</v>
      </c>
      <c r="D363" s="176"/>
      <c r="E363" s="39">
        <f t="shared" si="51"/>
        <v>1979</v>
      </c>
      <c r="F363" s="70">
        <v>571</v>
      </c>
      <c r="G363" s="70">
        <v>287</v>
      </c>
      <c r="H363" s="70">
        <v>284</v>
      </c>
      <c r="I363" s="131">
        <f>I362+1</f>
        <v>62</v>
      </c>
      <c r="J363" s="5" t="s">
        <v>36</v>
      </c>
      <c r="K363" s="176">
        <f>K362+1</f>
        <v>63</v>
      </c>
      <c r="L363" s="39">
        <f>L362-1</f>
        <v>1941</v>
      </c>
      <c r="M363" s="70">
        <v>789</v>
      </c>
      <c r="N363" s="70">
        <v>356</v>
      </c>
      <c r="O363" s="70">
        <v>433</v>
      </c>
    </row>
    <row r="364" spans="1:15" ht="12" customHeight="1">
      <c r="A364" s="19">
        <v>18</v>
      </c>
      <c r="B364" s="178" t="s">
        <v>36</v>
      </c>
      <c r="C364" s="68">
        <v>25</v>
      </c>
      <c r="D364" s="177"/>
      <c r="E364" s="187"/>
      <c r="F364" s="71">
        <f>SUM(F357:F363)</f>
        <v>3862</v>
      </c>
      <c r="G364" s="71">
        <f>SUM(G357:G363)</f>
        <v>1991</v>
      </c>
      <c r="H364" s="71">
        <f>SUM(H357:H363)</f>
        <v>1871</v>
      </c>
      <c r="I364" s="131">
        <f>I363+1</f>
        <v>63</v>
      </c>
      <c r="J364" s="5" t="s">
        <v>36</v>
      </c>
      <c r="K364" s="176">
        <f>K363+1</f>
        <v>64</v>
      </c>
      <c r="L364" s="39">
        <f>L363-1</f>
        <v>1940</v>
      </c>
      <c r="M364" s="70">
        <v>838</v>
      </c>
      <c r="N364" s="70">
        <v>376</v>
      </c>
      <c r="O364" s="70">
        <v>462</v>
      </c>
    </row>
    <row r="365" spans="1:15" ht="12" customHeight="1">
      <c r="A365" s="3"/>
      <c r="B365" s="5"/>
      <c r="C365" s="34"/>
      <c r="D365" s="176"/>
      <c r="E365" s="39"/>
      <c r="F365" s="70"/>
      <c r="G365" s="70"/>
      <c r="H365" s="70"/>
      <c r="I365" s="131">
        <f>I364+1</f>
        <v>64</v>
      </c>
      <c r="J365" s="5" t="s">
        <v>36</v>
      </c>
      <c r="K365" s="176">
        <f>K364+1</f>
        <v>65</v>
      </c>
      <c r="L365" s="39">
        <f>L364-1</f>
        <v>1939</v>
      </c>
      <c r="M365" s="70">
        <v>806</v>
      </c>
      <c r="N365" s="70">
        <v>400</v>
      </c>
      <c r="O365" s="70">
        <v>406</v>
      </c>
    </row>
    <row r="366" spans="1:15" ht="12" customHeight="1">
      <c r="A366" s="3">
        <f>A363+1</f>
        <v>25</v>
      </c>
      <c r="B366" s="5" t="s">
        <v>36</v>
      </c>
      <c r="C366" s="34">
        <f>C363+1</f>
        <v>26</v>
      </c>
      <c r="D366" s="176"/>
      <c r="E366" s="39">
        <f>E363-1</f>
        <v>1978</v>
      </c>
      <c r="F366" s="70">
        <v>521</v>
      </c>
      <c r="G366" s="70">
        <v>271</v>
      </c>
      <c r="H366" s="70">
        <v>250</v>
      </c>
      <c r="I366" s="186">
        <v>60</v>
      </c>
      <c r="J366" s="178" t="s">
        <v>36</v>
      </c>
      <c r="K366" s="177">
        <v>65</v>
      </c>
      <c r="L366" s="187"/>
      <c r="M366" s="71">
        <f>SUM(M361:M365)</f>
        <v>3632</v>
      </c>
      <c r="N366" s="71">
        <f>SUM(N361:N365)</f>
        <v>1705</v>
      </c>
      <c r="O366" s="71">
        <f>SUM(O361:O365)</f>
        <v>1927</v>
      </c>
    </row>
    <row r="367" spans="1:15" ht="12" customHeight="1">
      <c r="A367" s="3">
        <f>A366+1</f>
        <v>26</v>
      </c>
      <c r="B367" s="5" t="s">
        <v>36</v>
      </c>
      <c r="C367" s="34">
        <f>C366+1</f>
        <v>27</v>
      </c>
      <c r="D367" s="176"/>
      <c r="E367" s="39">
        <f>E366-1</f>
        <v>1977</v>
      </c>
      <c r="F367" s="70">
        <v>508</v>
      </c>
      <c r="G367" s="70">
        <v>274</v>
      </c>
      <c r="H367" s="70">
        <v>234</v>
      </c>
      <c r="I367" s="131"/>
      <c r="J367" s="5"/>
      <c r="K367" s="176"/>
      <c r="L367" s="39"/>
      <c r="M367" s="70"/>
      <c r="N367" s="70"/>
      <c r="O367" s="70"/>
    </row>
    <row r="368" spans="1:15" ht="12" customHeight="1">
      <c r="A368" s="3">
        <f>A367+1</f>
        <v>27</v>
      </c>
      <c r="B368" s="5" t="s">
        <v>36</v>
      </c>
      <c r="C368" s="34">
        <f>C367+1</f>
        <v>28</v>
      </c>
      <c r="D368" s="176"/>
      <c r="E368" s="39">
        <f>E367-1</f>
        <v>1976</v>
      </c>
      <c r="F368" s="70">
        <v>491</v>
      </c>
      <c r="G368" s="70">
        <v>248</v>
      </c>
      <c r="H368" s="70">
        <v>243</v>
      </c>
      <c r="I368" s="131">
        <f>I365+1</f>
        <v>65</v>
      </c>
      <c r="J368" s="5" t="s">
        <v>36</v>
      </c>
      <c r="K368" s="176">
        <f>K365+1</f>
        <v>66</v>
      </c>
      <c r="L368" s="39">
        <f>L365-1</f>
        <v>1938</v>
      </c>
      <c r="M368" s="70">
        <v>723</v>
      </c>
      <c r="N368" s="70">
        <v>335</v>
      </c>
      <c r="O368" s="70">
        <v>388</v>
      </c>
    </row>
    <row r="369" spans="1:15" ht="12" customHeight="1">
      <c r="A369" s="3">
        <f>A368+1</f>
        <v>28</v>
      </c>
      <c r="B369" s="5" t="s">
        <v>36</v>
      </c>
      <c r="C369" s="34">
        <f>C368+1</f>
        <v>29</v>
      </c>
      <c r="D369" s="176"/>
      <c r="E369" s="39">
        <f>E368-1</f>
        <v>1975</v>
      </c>
      <c r="F369" s="70">
        <v>407</v>
      </c>
      <c r="G369" s="70">
        <v>218</v>
      </c>
      <c r="H369" s="70">
        <v>189</v>
      </c>
      <c r="I369" s="131">
        <f>I368+1</f>
        <v>66</v>
      </c>
      <c r="J369" s="5" t="s">
        <v>36</v>
      </c>
      <c r="K369" s="176">
        <f>K368+1</f>
        <v>67</v>
      </c>
      <c r="L369" s="39">
        <f>L368-1</f>
        <v>1937</v>
      </c>
      <c r="M369" s="70">
        <v>686</v>
      </c>
      <c r="N369" s="70">
        <v>324</v>
      </c>
      <c r="O369" s="70">
        <v>362</v>
      </c>
    </row>
    <row r="370" spans="1:15" ht="12" customHeight="1">
      <c r="A370" s="3">
        <f>A369+1</f>
        <v>29</v>
      </c>
      <c r="B370" s="5" t="s">
        <v>36</v>
      </c>
      <c r="C370" s="34">
        <f>C369+1</f>
        <v>30</v>
      </c>
      <c r="D370" s="176"/>
      <c r="E370" s="39">
        <f>E369-1</f>
        <v>1974</v>
      </c>
      <c r="F370" s="70">
        <v>455</v>
      </c>
      <c r="G370" s="70">
        <v>252</v>
      </c>
      <c r="H370" s="70">
        <v>203</v>
      </c>
      <c r="I370" s="131">
        <f>I369+1</f>
        <v>67</v>
      </c>
      <c r="J370" s="5" t="s">
        <v>36</v>
      </c>
      <c r="K370" s="176">
        <f>K369+1</f>
        <v>68</v>
      </c>
      <c r="L370" s="39">
        <f>L369-1</f>
        <v>1936</v>
      </c>
      <c r="M370" s="70">
        <v>645</v>
      </c>
      <c r="N370" s="70">
        <v>319</v>
      </c>
      <c r="O370" s="70">
        <v>326</v>
      </c>
    </row>
    <row r="371" spans="1:15" ht="12" customHeight="1">
      <c r="A371" s="19">
        <v>25</v>
      </c>
      <c r="B371" s="178" t="s">
        <v>36</v>
      </c>
      <c r="C371" s="68">
        <v>30</v>
      </c>
      <c r="D371" s="177"/>
      <c r="E371" s="187"/>
      <c r="F371" s="71">
        <f>SUM(F366:F370)</f>
        <v>2382</v>
      </c>
      <c r="G371" s="71">
        <f>SUM(G366:G370)</f>
        <v>1263</v>
      </c>
      <c r="H371" s="71">
        <f>SUM(H366:H370)</f>
        <v>1119</v>
      </c>
      <c r="I371" s="131">
        <f>I370+1</f>
        <v>68</v>
      </c>
      <c r="J371" s="5" t="s">
        <v>36</v>
      </c>
      <c r="K371" s="176">
        <f>K370+1</f>
        <v>69</v>
      </c>
      <c r="L371" s="39">
        <f>L370-1</f>
        <v>1935</v>
      </c>
      <c r="M371" s="70">
        <v>607</v>
      </c>
      <c r="N371" s="70">
        <v>282</v>
      </c>
      <c r="O371" s="70">
        <v>325</v>
      </c>
    </row>
    <row r="372" spans="1:15" ht="12" customHeight="1">
      <c r="A372" s="3"/>
      <c r="B372" s="5"/>
      <c r="C372" s="34"/>
      <c r="D372" s="176"/>
      <c r="E372" s="39"/>
      <c r="F372" s="70"/>
      <c r="G372" s="70"/>
      <c r="H372" s="70"/>
      <c r="I372" s="131">
        <f>I371+1</f>
        <v>69</v>
      </c>
      <c r="J372" s="5" t="s">
        <v>36</v>
      </c>
      <c r="K372" s="176">
        <f>K371+1</f>
        <v>70</v>
      </c>
      <c r="L372" s="39">
        <f>L371-1</f>
        <v>1934</v>
      </c>
      <c r="M372" s="70">
        <v>566</v>
      </c>
      <c r="N372" s="70">
        <v>264</v>
      </c>
      <c r="O372" s="70">
        <v>302</v>
      </c>
    </row>
    <row r="373" spans="1:15" ht="12" customHeight="1">
      <c r="A373" s="3">
        <f>A370+1</f>
        <v>30</v>
      </c>
      <c r="B373" s="5" t="s">
        <v>36</v>
      </c>
      <c r="C373" s="34">
        <f>C370+1</f>
        <v>31</v>
      </c>
      <c r="D373" s="176"/>
      <c r="E373" s="39">
        <f>E370-1</f>
        <v>1973</v>
      </c>
      <c r="F373" s="70">
        <v>509</v>
      </c>
      <c r="G373" s="70">
        <v>266</v>
      </c>
      <c r="H373" s="70">
        <v>243</v>
      </c>
      <c r="I373" s="186">
        <v>65</v>
      </c>
      <c r="J373" s="178" t="s">
        <v>36</v>
      </c>
      <c r="K373" s="177">
        <v>70</v>
      </c>
      <c r="L373" s="187"/>
      <c r="M373" s="71">
        <f>SUM(M368:M372)</f>
        <v>3227</v>
      </c>
      <c r="N373" s="71">
        <f>SUM(N368:N372)</f>
        <v>1524</v>
      </c>
      <c r="O373" s="71">
        <f>SUM(O368:O372)</f>
        <v>1703</v>
      </c>
    </row>
    <row r="374" spans="1:15" ht="12" customHeight="1">
      <c r="A374" s="3">
        <f>A373+1</f>
        <v>31</v>
      </c>
      <c r="B374" s="5" t="s">
        <v>36</v>
      </c>
      <c r="C374" s="34">
        <f>C373+1</f>
        <v>32</v>
      </c>
      <c r="D374" s="176"/>
      <c r="E374" s="39">
        <f>E373-1</f>
        <v>1972</v>
      </c>
      <c r="F374" s="70">
        <v>528</v>
      </c>
      <c r="G374" s="70">
        <v>296</v>
      </c>
      <c r="H374" s="70">
        <v>232</v>
      </c>
      <c r="I374" s="131"/>
      <c r="J374" s="5"/>
      <c r="K374" s="176"/>
      <c r="L374" s="39"/>
      <c r="M374" s="70"/>
      <c r="N374" s="70"/>
      <c r="O374" s="70"/>
    </row>
    <row r="375" spans="1:15" ht="12" customHeight="1">
      <c r="A375" s="3">
        <f>A374+1</f>
        <v>32</v>
      </c>
      <c r="B375" s="5" t="s">
        <v>36</v>
      </c>
      <c r="C375" s="34">
        <f>C374+1</f>
        <v>33</v>
      </c>
      <c r="D375" s="176"/>
      <c r="E375" s="39">
        <f>E374-1</f>
        <v>1971</v>
      </c>
      <c r="F375" s="70">
        <v>655</v>
      </c>
      <c r="G375" s="70">
        <v>345</v>
      </c>
      <c r="H375" s="70">
        <v>310</v>
      </c>
      <c r="I375" s="131">
        <f>I372+1</f>
        <v>70</v>
      </c>
      <c r="J375" s="5" t="s">
        <v>36</v>
      </c>
      <c r="K375" s="176">
        <f>K372+1</f>
        <v>71</v>
      </c>
      <c r="L375" s="39">
        <f>L372-1</f>
        <v>1933</v>
      </c>
      <c r="M375" s="70">
        <v>429</v>
      </c>
      <c r="N375" s="70">
        <v>192</v>
      </c>
      <c r="O375" s="70">
        <v>237</v>
      </c>
    </row>
    <row r="376" spans="1:15" ht="12" customHeight="1">
      <c r="A376" s="3">
        <f>A375+1</f>
        <v>33</v>
      </c>
      <c r="B376" s="5" t="s">
        <v>36</v>
      </c>
      <c r="C376" s="34">
        <f>C375+1</f>
        <v>34</v>
      </c>
      <c r="D376" s="176"/>
      <c r="E376" s="39">
        <f>E375-1</f>
        <v>1970</v>
      </c>
      <c r="F376" s="70">
        <v>577</v>
      </c>
      <c r="G376" s="70">
        <v>302</v>
      </c>
      <c r="H376" s="70">
        <v>275</v>
      </c>
      <c r="I376" s="131">
        <f>I375+1</f>
        <v>71</v>
      </c>
      <c r="J376" s="5" t="s">
        <v>36</v>
      </c>
      <c r="K376" s="176">
        <f>K375+1</f>
        <v>72</v>
      </c>
      <c r="L376" s="39">
        <f>L375-1</f>
        <v>1932</v>
      </c>
      <c r="M376" s="70">
        <v>417</v>
      </c>
      <c r="N376" s="70">
        <v>198</v>
      </c>
      <c r="O376" s="70">
        <v>219</v>
      </c>
    </row>
    <row r="377" spans="1:15" ht="12" customHeight="1">
      <c r="A377" s="3">
        <f>A376+1</f>
        <v>34</v>
      </c>
      <c r="B377" s="5" t="s">
        <v>36</v>
      </c>
      <c r="C377" s="34">
        <f>C376+1</f>
        <v>35</v>
      </c>
      <c r="D377" s="176"/>
      <c r="E377" s="39">
        <f>E376-1</f>
        <v>1969</v>
      </c>
      <c r="F377" s="70">
        <v>633</v>
      </c>
      <c r="G377" s="70">
        <v>355</v>
      </c>
      <c r="H377" s="70">
        <v>278</v>
      </c>
      <c r="I377" s="131">
        <f>I376+1</f>
        <v>72</v>
      </c>
      <c r="J377" s="5" t="s">
        <v>36</v>
      </c>
      <c r="K377" s="176">
        <f>K376+1</f>
        <v>73</v>
      </c>
      <c r="L377" s="39">
        <f>L376-1</f>
        <v>1931</v>
      </c>
      <c r="M377" s="70">
        <v>437</v>
      </c>
      <c r="N377" s="70">
        <v>171</v>
      </c>
      <c r="O377" s="70">
        <v>266</v>
      </c>
    </row>
    <row r="378" spans="1:15" ht="12" customHeight="1">
      <c r="A378" s="19">
        <v>30</v>
      </c>
      <c r="B378" s="178" t="s">
        <v>36</v>
      </c>
      <c r="C378" s="68">
        <v>35</v>
      </c>
      <c r="D378" s="177"/>
      <c r="E378" s="187"/>
      <c r="F378" s="71">
        <f>SUM(F373:F377)</f>
        <v>2902</v>
      </c>
      <c r="G378" s="71">
        <f>SUM(G373:G377)</f>
        <v>1564</v>
      </c>
      <c r="H378" s="71">
        <f>SUM(H373:H377)</f>
        <v>1338</v>
      </c>
      <c r="I378" s="131">
        <f>I377+1</f>
        <v>73</v>
      </c>
      <c r="J378" s="5" t="s">
        <v>36</v>
      </c>
      <c r="K378" s="176">
        <f>K377+1</f>
        <v>74</v>
      </c>
      <c r="L378" s="39">
        <f>L377-1</f>
        <v>1930</v>
      </c>
      <c r="M378" s="70">
        <v>472</v>
      </c>
      <c r="N378" s="70">
        <v>186</v>
      </c>
      <c r="O378" s="70">
        <v>286</v>
      </c>
    </row>
    <row r="379" spans="1:15" ht="12" customHeight="1">
      <c r="A379" s="3"/>
      <c r="B379" s="5"/>
      <c r="C379" s="34"/>
      <c r="D379" s="176"/>
      <c r="E379" s="39"/>
      <c r="F379" s="70"/>
      <c r="G379" s="70"/>
      <c r="H379" s="70"/>
      <c r="I379" s="131">
        <f>I378+1</f>
        <v>74</v>
      </c>
      <c r="J379" s="5" t="s">
        <v>36</v>
      </c>
      <c r="K379" s="176">
        <f>K378+1</f>
        <v>75</v>
      </c>
      <c r="L379" s="39">
        <f>L378-1</f>
        <v>1929</v>
      </c>
      <c r="M379" s="70">
        <v>409</v>
      </c>
      <c r="N379" s="70">
        <v>167</v>
      </c>
      <c r="O379" s="70">
        <v>242</v>
      </c>
    </row>
    <row r="380" spans="1:15" ht="12" customHeight="1">
      <c r="A380" s="3">
        <f>A377+1</f>
        <v>35</v>
      </c>
      <c r="B380" s="5" t="s">
        <v>36</v>
      </c>
      <c r="C380" s="34">
        <f>C377+1</f>
        <v>36</v>
      </c>
      <c r="D380" s="176"/>
      <c r="E380" s="39">
        <f>E377-1</f>
        <v>1968</v>
      </c>
      <c r="F380" s="70">
        <v>631</v>
      </c>
      <c r="G380" s="70">
        <v>349</v>
      </c>
      <c r="H380" s="70">
        <v>282</v>
      </c>
      <c r="I380" s="186">
        <v>70</v>
      </c>
      <c r="J380" s="178" t="s">
        <v>36</v>
      </c>
      <c r="K380" s="177">
        <v>75</v>
      </c>
      <c r="L380" s="187"/>
      <c r="M380" s="71">
        <f>SUM(M375:M379)</f>
        <v>2164</v>
      </c>
      <c r="N380" s="71">
        <f>SUM(N375:N379)</f>
        <v>914</v>
      </c>
      <c r="O380" s="71">
        <f>SUM(O375:O379)</f>
        <v>1250</v>
      </c>
    </row>
    <row r="381" spans="1:15" ht="12" customHeight="1">
      <c r="A381" s="3">
        <f>A380+1</f>
        <v>36</v>
      </c>
      <c r="B381" s="5" t="s">
        <v>36</v>
      </c>
      <c r="C381" s="34">
        <f>C380+1</f>
        <v>37</v>
      </c>
      <c r="D381" s="176"/>
      <c r="E381" s="39">
        <f>E380-1</f>
        <v>1967</v>
      </c>
      <c r="F381" s="70">
        <v>646</v>
      </c>
      <c r="G381" s="70">
        <v>343</v>
      </c>
      <c r="H381" s="70">
        <v>303</v>
      </c>
      <c r="I381" s="131"/>
      <c r="J381" s="5"/>
      <c r="K381" s="176"/>
      <c r="L381" s="39"/>
      <c r="M381" s="70"/>
      <c r="N381" s="70"/>
      <c r="O381" s="70"/>
    </row>
    <row r="382" spans="1:15" ht="12" customHeight="1">
      <c r="A382" s="3">
        <f>A381+1</f>
        <v>37</v>
      </c>
      <c r="B382" s="5" t="s">
        <v>36</v>
      </c>
      <c r="C382" s="34">
        <f>C381+1</f>
        <v>38</v>
      </c>
      <c r="D382" s="176"/>
      <c r="E382" s="39">
        <f>E381-1</f>
        <v>1966</v>
      </c>
      <c r="F382" s="70">
        <v>673</v>
      </c>
      <c r="G382" s="70">
        <v>367</v>
      </c>
      <c r="H382" s="70">
        <v>306</v>
      </c>
      <c r="I382" s="186">
        <v>75</v>
      </c>
      <c r="J382" s="178" t="s">
        <v>36</v>
      </c>
      <c r="K382" s="177">
        <v>80</v>
      </c>
      <c r="L382" s="39"/>
      <c r="M382" s="71">
        <v>1815</v>
      </c>
      <c r="N382" s="71">
        <v>632</v>
      </c>
      <c r="O382" s="71">
        <v>1183</v>
      </c>
    </row>
    <row r="383" spans="1:15" ht="12" customHeight="1">
      <c r="A383" s="3">
        <f>A382+1</f>
        <v>38</v>
      </c>
      <c r="B383" s="5" t="s">
        <v>36</v>
      </c>
      <c r="C383" s="34">
        <f>C382+1</f>
        <v>39</v>
      </c>
      <c r="D383" s="176"/>
      <c r="E383" s="39">
        <f>E382-1</f>
        <v>1965</v>
      </c>
      <c r="F383" s="70">
        <v>708</v>
      </c>
      <c r="G383" s="70">
        <v>363</v>
      </c>
      <c r="H383" s="70">
        <v>345</v>
      </c>
      <c r="I383" s="186">
        <v>80</v>
      </c>
      <c r="J383" s="178" t="s">
        <v>36</v>
      </c>
      <c r="K383" s="177">
        <v>85</v>
      </c>
      <c r="L383" s="39"/>
      <c r="M383" s="71">
        <v>1234</v>
      </c>
      <c r="N383" s="71">
        <v>347</v>
      </c>
      <c r="O383" s="71">
        <v>887</v>
      </c>
    </row>
    <row r="384" spans="1:15" ht="12" customHeight="1">
      <c r="A384" s="3">
        <f>A383+1</f>
        <v>39</v>
      </c>
      <c r="B384" s="5" t="s">
        <v>36</v>
      </c>
      <c r="C384" s="34">
        <f>C383+1</f>
        <v>40</v>
      </c>
      <c r="D384" s="176"/>
      <c r="E384" s="39">
        <f>E383-1</f>
        <v>1964</v>
      </c>
      <c r="F384" s="70">
        <v>721</v>
      </c>
      <c r="G384" s="70">
        <v>398</v>
      </c>
      <c r="H384" s="70">
        <v>323</v>
      </c>
      <c r="I384" s="190" t="s">
        <v>575</v>
      </c>
      <c r="J384" s="6"/>
      <c r="K384" s="6"/>
      <c r="L384" s="39"/>
      <c r="M384" s="71">
        <v>758</v>
      </c>
      <c r="N384" s="71">
        <v>150</v>
      </c>
      <c r="O384" s="71">
        <v>608</v>
      </c>
    </row>
    <row r="385" spans="1:15" s="137" customFormat="1" ht="12" customHeight="1">
      <c r="A385" s="19">
        <v>35</v>
      </c>
      <c r="B385" s="178" t="s">
        <v>36</v>
      </c>
      <c r="C385" s="68">
        <v>40</v>
      </c>
      <c r="D385" s="177"/>
      <c r="E385" s="187"/>
      <c r="F385" s="71">
        <f>SUM(F380:F384)</f>
        <v>3379</v>
      </c>
      <c r="G385" s="71">
        <f>SUM(G380:G384)</f>
        <v>1820</v>
      </c>
      <c r="H385" s="71">
        <f>SUM(H380:H384)</f>
        <v>1559</v>
      </c>
      <c r="I385" s="190" t="s">
        <v>576</v>
      </c>
      <c r="J385" s="10"/>
      <c r="K385" s="3"/>
      <c r="L385" s="39"/>
      <c r="M385" s="71">
        <f>SUM(F339+F350+F355+F364+F371+F378+F385+M338+M345+M352+M359+M366+M373+M380+M382+M383+M384)</f>
        <v>44081</v>
      </c>
      <c r="N385" s="71">
        <f>SUM(G339+G350+G355+G364+G371+G378+G385+N338+N345+N352+N359+N366+N373+N380+N382+N383+N384)</f>
        <v>21380</v>
      </c>
      <c r="O385" s="71">
        <f>SUM(H339+H350+H355+H364+H371+H378+H385+O338+O345+O352+O359+O366+O373+O380+O382+O383+O384)</f>
        <v>22701</v>
      </c>
    </row>
    <row r="386" spans="1:15" s="137" customFormat="1" ht="12" customHeight="1">
      <c r="A386" s="19"/>
      <c r="B386" s="178"/>
      <c r="C386" s="68"/>
      <c r="D386" s="177"/>
      <c r="E386" s="215"/>
      <c r="F386" s="70"/>
      <c r="G386" s="70"/>
      <c r="H386" s="70"/>
      <c r="I386" s="202"/>
      <c r="J386" s="10"/>
      <c r="K386" s="3"/>
      <c r="L386" s="8"/>
      <c r="M386" s="70"/>
      <c r="N386" s="70"/>
      <c r="O386" s="70"/>
    </row>
    <row r="387" spans="1:15" s="137" customFormat="1" ht="12" customHeight="1">
      <c r="A387" s="19"/>
      <c r="B387" s="178"/>
      <c r="C387" s="68"/>
      <c r="D387" s="177"/>
      <c r="E387" s="215"/>
      <c r="F387" s="71"/>
      <c r="G387" s="140"/>
      <c r="H387" s="71"/>
      <c r="I387" s="202"/>
      <c r="J387" s="10"/>
      <c r="K387" s="3"/>
      <c r="L387" s="8"/>
      <c r="M387" s="71"/>
      <c r="N387" s="71"/>
      <c r="O387" s="71"/>
    </row>
    <row r="388" spans="1:15" s="137" customFormat="1" ht="12" customHeight="1">
      <c r="A388" s="19"/>
      <c r="B388" s="178"/>
      <c r="C388" s="68"/>
      <c r="D388" s="177"/>
      <c r="E388" s="215"/>
      <c r="F388" s="71"/>
      <c r="G388" s="71"/>
      <c r="H388" s="71"/>
      <c r="I388" s="202"/>
      <c r="J388" s="10"/>
      <c r="K388" s="3"/>
      <c r="L388" s="8"/>
      <c r="M388" s="71"/>
      <c r="N388" s="71"/>
      <c r="O388" s="71"/>
    </row>
    <row r="389" spans="1:15" s="137" customFormat="1" ht="12" customHeight="1">
      <c r="A389" s="19"/>
      <c r="B389" s="178"/>
      <c r="C389" s="68"/>
      <c r="D389" s="177"/>
      <c r="E389" s="215"/>
      <c r="F389" s="71"/>
      <c r="G389" s="71"/>
      <c r="H389" s="71"/>
      <c r="I389" s="202"/>
      <c r="J389" s="10"/>
      <c r="K389" s="3"/>
      <c r="L389" s="8"/>
      <c r="M389" s="71"/>
      <c r="N389" s="71"/>
      <c r="O389" s="71"/>
    </row>
    <row r="390" spans="1:15" s="137" customFormat="1" ht="12" customHeight="1">
      <c r="A390" s="19"/>
      <c r="B390" s="178"/>
      <c r="C390" s="68"/>
      <c r="D390" s="177"/>
      <c r="E390" s="215"/>
      <c r="F390" s="71"/>
      <c r="G390" s="71"/>
      <c r="H390" s="71"/>
      <c r="I390" s="202"/>
      <c r="J390" s="10"/>
      <c r="K390" s="3"/>
      <c r="L390" s="8"/>
      <c r="M390" s="71"/>
      <c r="N390" s="71"/>
      <c r="O390" s="71"/>
    </row>
    <row r="391" spans="1:15" ht="12.75" customHeight="1">
      <c r="A391" s="23" t="s">
        <v>577</v>
      </c>
      <c r="B391" s="23"/>
      <c r="C391" s="23"/>
      <c r="D391" s="23"/>
      <c r="E391" s="23"/>
      <c r="F391" s="191"/>
      <c r="G391" s="191"/>
      <c r="H391" s="191"/>
      <c r="I391" s="23"/>
      <c r="J391" s="23"/>
      <c r="K391" s="23"/>
      <c r="L391" s="23"/>
      <c r="M391" s="191"/>
      <c r="N391" s="191"/>
      <c r="O391" s="191"/>
    </row>
    <row r="392" spans="1:15" ht="12.75" customHeight="1">
      <c r="A392" s="23" t="s">
        <v>583</v>
      </c>
      <c r="B392" s="23"/>
      <c r="C392" s="23"/>
      <c r="D392" s="23"/>
      <c r="E392" s="23"/>
      <c r="F392" s="191"/>
      <c r="G392" s="191"/>
      <c r="H392" s="191"/>
      <c r="I392" s="23"/>
      <c r="J392" s="23"/>
      <c r="K392" s="23"/>
      <c r="L392" s="23"/>
      <c r="M392" s="191"/>
      <c r="N392" s="191"/>
      <c r="O392" s="191"/>
    </row>
    <row r="393" spans="1:12" ht="12.75" customHeight="1">
      <c r="A393" s="3"/>
      <c r="B393" s="3"/>
      <c r="C393" s="34"/>
      <c r="D393" s="3"/>
      <c r="E393" s="3"/>
      <c r="I393" s="3"/>
      <c r="J393" s="3"/>
      <c r="K393" s="3"/>
      <c r="L393" s="3"/>
    </row>
    <row r="394" spans="1:15" s="137" customFormat="1" ht="12.75" customHeight="1">
      <c r="A394" s="15" t="s">
        <v>66</v>
      </c>
      <c r="B394" s="15"/>
      <c r="C394" s="15"/>
      <c r="D394" s="15"/>
      <c r="E394" s="181"/>
      <c r="F394" s="330" t="s">
        <v>5</v>
      </c>
      <c r="G394" s="303"/>
      <c r="H394" s="303"/>
      <c r="I394" s="161" t="s">
        <v>66</v>
      </c>
      <c r="J394" s="15"/>
      <c r="K394" s="15"/>
      <c r="L394" s="181"/>
      <c r="M394" s="330" t="s">
        <v>5</v>
      </c>
      <c r="N394" s="277"/>
      <c r="O394" s="277"/>
    </row>
    <row r="395" spans="1:15" ht="12.75" customHeight="1">
      <c r="A395" s="10" t="s">
        <v>68</v>
      </c>
      <c r="B395" s="10"/>
      <c r="C395" s="10"/>
      <c r="D395" s="10"/>
      <c r="E395" s="182" t="s">
        <v>570</v>
      </c>
      <c r="F395" s="332"/>
      <c r="G395" s="304"/>
      <c r="H395" s="304"/>
      <c r="I395" s="183" t="s">
        <v>68</v>
      </c>
      <c r="J395" s="10"/>
      <c r="K395" s="10"/>
      <c r="L395" s="182" t="s">
        <v>570</v>
      </c>
      <c r="M395" s="348"/>
      <c r="N395" s="349"/>
      <c r="O395" s="349"/>
    </row>
    <row r="396" spans="1:15" ht="12.75" customHeight="1">
      <c r="A396" s="20" t="s">
        <v>69</v>
      </c>
      <c r="B396" s="20"/>
      <c r="C396" s="20"/>
      <c r="D396" s="20"/>
      <c r="E396" s="184"/>
      <c r="F396" s="192" t="s">
        <v>20</v>
      </c>
      <c r="G396" s="193" t="s">
        <v>21</v>
      </c>
      <c r="H396" s="192" t="s">
        <v>22</v>
      </c>
      <c r="I396" s="185" t="s">
        <v>69</v>
      </c>
      <c r="J396" s="20"/>
      <c r="K396" s="20"/>
      <c r="L396" s="184"/>
      <c r="M396" s="192" t="s">
        <v>20</v>
      </c>
      <c r="N396" s="193" t="s">
        <v>21</v>
      </c>
      <c r="O396" s="192" t="s">
        <v>22</v>
      </c>
    </row>
    <row r="397" spans="1:12" ht="12.75" customHeight="1">
      <c r="A397" s="3"/>
      <c r="B397" s="3"/>
      <c r="C397" s="34"/>
      <c r="D397" s="3"/>
      <c r="E397" s="9"/>
      <c r="I397" s="131"/>
      <c r="J397" s="3"/>
      <c r="K397" s="3"/>
      <c r="L397" s="9"/>
    </row>
    <row r="398" spans="1:15" ht="12" customHeight="1">
      <c r="A398" s="3">
        <v>0</v>
      </c>
      <c r="B398" s="5" t="s">
        <v>36</v>
      </c>
      <c r="C398" s="34">
        <v>1</v>
      </c>
      <c r="D398" s="176"/>
      <c r="E398" s="39">
        <v>2003</v>
      </c>
      <c r="F398" s="70">
        <v>927</v>
      </c>
      <c r="G398" s="70">
        <v>487</v>
      </c>
      <c r="H398" s="70">
        <v>440</v>
      </c>
      <c r="I398" s="131">
        <f>SUM(C449)</f>
        <v>40</v>
      </c>
      <c r="J398" s="5" t="s">
        <v>36</v>
      </c>
      <c r="K398" s="176">
        <f>SUM(I398+1)</f>
        <v>41</v>
      </c>
      <c r="L398" s="39">
        <f>SUM(E449-1)</f>
        <v>1963</v>
      </c>
      <c r="M398" s="70">
        <v>1924</v>
      </c>
      <c r="N398" s="70">
        <v>967</v>
      </c>
      <c r="O398" s="70">
        <v>957</v>
      </c>
    </row>
    <row r="399" spans="1:15" ht="12" customHeight="1">
      <c r="A399" s="3">
        <v>1</v>
      </c>
      <c r="B399" s="5" t="s">
        <v>36</v>
      </c>
      <c r="C399" s="34">
        <f>SUM(C398+1)</f>
        <v>2</v>
      </c>
      <c r="D399" s="176"/>
      <c r="E399" s="39">
        <f>SUM(E398-1)</f>
        <v>2002</v>
      </c>
      <c r="F399" s="70">
        <v>925</v>
      </c>
      <c r="G399" s="70">
        <v>457</v>
      </c>
      <c r="H399" s="70">
        <v>468</v>
      </c>
      <c r="I399" s="131">
        <f>I398+1</f>
        <v>41</v>
      </c>
      <c r="J399" s="5" t="s">
        <v>36</v>
      </c>
      <c r="K399" s="176">
        <f>K398+1</f>
        <v>42</v>
      </c>
      <c r="L399" s="39">
        <f>L398-1</f>
        <v>1962</v>
      </c>
      <c r="M399" s="70">
        <v>1912</v>
      </c>
      <c r="N399" s="70">
        <v>1014</v>
      </c>
      <c r="O399" s="70">
        <v>898</v>
      </c>
    </row>
    <row r="400" spans="1:15" ht="12" customHeight="1">
      <c r="A400" s="3">
        <f>A399+1</f>
        <v>2</v>
      </c>
      <c r="B400" s="5" t="s">
        <v>36</v>
      </c>
      <c r="C400" s="34">
        <f>C399+1</f>
        <v>3</v>
      </c>
      <c r="D400" s="176"/>
      <c r="E400" s="39">
        <f>SUM(E399-1)</f>
        <v>2001</v>
      </c>
      <c r="F400" s="70">
        <v>929</v>
      </c>
      <c r="G400" s="70">
        <v>453</v>
      </c>
      <c r="H400" s="70">
        <v>476</v>
      </c>
      <c r="I400" s="131">
        <f>I399+1</f>
        <v>42</v>
      </c>
      <c r="J400" s="5" t="s">
        <v>36</v>
      </c>
      <c r="K400" s="176">
        <f>K399+1</f>
        <v>43</v>
      </c>
      <c r="L400" s="39">
        <f>L399-1</f>
        <v>1961</v>
      </c>
      <c r="M400" s="70">
        <v>1949</v>
      </c>
      <c r="N400" s="70">
        <v>1005</v>
      </c>
      <c r="O400" s="70">
        <v>944</v>
      </c>
    </row>
    <row r="401" spans="1:15" ht="12" customHeight="1">
      <c r="A401" s="3">
        <f>A400+1</f>
        <v>3</v>
      </c>
      <c r="B401" s="5" t="s">
        <v>36</v>
      </c>
      <c r="C401" s="34">
        <f>C400+1</f>
        <v>4</v>
      </c>
      <c r="D401" s="176"/>
      <c r="E401" s="39">
        <f>E400-1</f>
        <v>2000</v>
      </c>
      <c r="F401" s="70">
        <v>976</v>
      </c>
      <c r="G401" s="70">
        <v>487</v>
      </c>
      <c r="H401" s="70">
        <v>489</v>
      </c>
      <c r="I401" s="131">
        <f>I400+1</f>
        <v>43</v>
      </c>
      <c r="J401" s="5" t="s">
        <v>36</v>
      </c>
      <c r="K401" s="176">
        <f>K400+1</f>
        <v>44</v>
      </c>
      <c r="L401" s="39">
        <f>L400-1</f>
        <v>1960</v>
      </c>
      <c r="M401" s="70">
        <v>1794</v>
      </c>
      <c r="N401" s="70">
        <v>940</v>
      </c>
      <c r="O401" s="70">
        <v>854</v>
      </c>
    </row>
    <row r="402" spans="1:15" ht="12" customHeight="1">
      <c r="A402" s="3">
        <f>A401+1</f>
        <v>4</v>
      </c>
      <c r="B402" s="5" t="s">
        <v>36</v>
      </c>
      <c r="C402" s="34">
        <f>C401+1</f>
        <v>5</v>
      </c>
      <c r="D402" s="176"/>
      <c r="E402" s="39">
        <f>E401-1</f>
        <v>1999</v>
      </c>
      <c r="F402" s="70">
        <v>855</v>
      </c>
      <c r="G402" s="70">
        <v>439</v>
      </c>
      <c r="H402" s="70">
        <v>416</v>
      </c>
      <c r="I402" s="131">
        <f>I401+1</f>
        <v>44</v>
      </c>
      <c r="J402" s="5" t="s">
        <v>36</v>
      </c>
      <c r="K402" s="176">
        <f>K401+1</f>
        <v>45</v>
      </c>
      <c r="L402" s="39">
        <f>L401-1</f>
        <v>1959</v>
      </c>
      <c r="M402" s="70">
        <v>1786</v>
      </c>
      <c r="N402" s="70">
        <v>934</v>
      </c>
      <c r="O402" s="70">
        <v>852</v>
      </c>
    </row>
    <row r="403" spans="1:15" ht="12" customHeight="1">
      <c r="A403" s="3">
        <f>A402+1</f>
        <v>5</v>
      </c>
      <c r="B403" s="5" t="s">
        <v>36</v>
      </c>
      <c r="C403" s="34">
        <f>C402+1</f>
        <v>6</v>
      </c>
      <c r="D403" s="176"/>
      <c r="E403" s="39">
        <f>E402-1</f>
        <v>1998</v>
      </c>
      <c r="F403" s="70">
        <v>914</v>
      </c>
      <c r="G403" s="70">
        <v>471</v>
      </c>
      <c r="H403" s="70">
        <v>443</v>
      </c>
      <c r="I403" s="186">
        <v>40</v>
      </c>
      <c r="J403" s="178" t="s">
        <v>36</v>
      </c>
      <c r="K403" s="177">
        <v>45</v>
      </c>
      <c r="L403" s="187"/>
      <c r="M403" s="71">
        <f>SUM(M398:M402)</f>
        <v>9365</v>
      </c>
      <c r="N403" s="71">
        <f>SUM(N398:N402)</f>
        <v>4860</v>
      </c>
      <c r="O403" s="71">
        <f>SUM(O398:O402)</f>
        <v>4505</v>
      </c>
    </row>
    <row r="404" spans="1:15" ht="12" customHeight="1">
      <c r="A404" s="19">
        <v>0</v>
      </c>
      <c r="B404" s="178" t="s">
        <v>36</v>
      </c>
      <c r="C404" s="68">
        <v>6</v>
      </c>
      <c r="D404" s="177"/>
      <c r="E404" s="187"/>
      <c r="F404" s="71">
        <f>SUM(F398:F403)</f>
        <v>5526</v>
      </c>
      <c r="G404" s="71">
        <f>SUM(G398:G403)</f>
        <v>2794</v>
      </c>
      <c r="H404" s="71">
        <f>SUM(H398:H403)</f>
        <v>2732</v>
      </c>
      <c r="I404" s="131"/>
      <c r="J404" s="5"/>
      <c r="K404" s="176"/>
      <c r="L404" s="39"/>
      <c r="M404" s="70"/>
      <c r="N404" s="70"/>
      <c r="O404" s="70"/>
    </row>
    <row r="405" spans="1:15" ht="12" customHeight="1">
      <c r="A405" s="3"/>
      <c r="B405" s="5"/>
      <c r="C405" s="34"/>
      <c r="D405" s="176"/>
      <c r="E405" s="39"/>
      <c r="F405" s="70"/>
      <c r="G405" s="70"/>
      <c r="H405" s="70"/>
      <c r="I405" s="131">
        <f>I402+1</f>
        <v>45</v>
      </c>
      <c r="J405" s="5" t="s">
        <v>36</v>
      </c>
      <c r="K405" s="176">
        <f>K402+1</f>
        <v>46</v>
      </c>
      <c r="L405" s="39">
        <f>L402-1</f>
        <v>1958</v>
      </c>
      <c r="M405" s="70">
        <v>1828</v>
      </c>
      <c r="N405" s="70">
        <v>927</v>
      </c>
      <c r="O405" s="70">
        <v>901</v>
      </c>
    </row>
    <row r="406" spans="1:15" ht="12" customHeight="1">
      <c r="A406" s="3">
        <f>A403+1</f>
        <v>6</v>
      </c>
      <c r="B406" s="5" t="s">
        <v>36</v>
      </c>
      <c r="C406" s="34">
        <f>C403+1</f>
        <v>7</v>
      </c>
      <c r="D406" s="176"/>
      <c r="E406" s="39">
        <f>E403-1</f>
        <v>1997</v>
      </c>
      <c r="F406" s="70">
        <v>913</v>
      </c>
      <c r="G406" s="70">
        <v>476</v>
      </c>
      <c r="H406" s="70">
        <v>437</v>
      </c>
      <c r="I406" s="131">
        <f>I405+1</f>
        <v>46</v>
      </c>
      <c r="J406" s="5" t="s">
        <v>36</v>
      </c>
      <c r="K406" s="176">
        <f>K405+1</f>
        <v>47</v>
      </c>
      <c r="L406" s="39">
        <f>L405-1</f>
        <v>1957</v>
      </c>
      <c r="M406" s="70">
        <v>1674</v>
      </c>
      <c r="N406" s="70">
        <v>839</v>
      </c>
      <c r="O406" s="70">
        <v>835</v>
      </c>
    </row>
    <row r="407" spans="1:15" ht="12" customHeight="1">
      <c r="A407" s="3">
        <f aca="true" t="shared" si="52" ref="A407:A414">A406+1</f>
        <v>7</v>
      </c>
      <c r="B407" s="5" t="s">
        <v>36</v>
      </c>
      <c r="C407" s="34">
        <f aca="true" t="shared" si="53" ref="C407:C414">C406+1</f>
        <v>8</v>
      </c>
      <c r="D407" s="176"/>
      <c r="E407" s="39">
        <f aca="true" t="shared" si="54" ref="E407:E414">E406-1</f>
        <v>1996</v>
      </c>
      <c r="F407" s="70">
        <v>835</v>
      </c>
      <c r="G407" s="70">
        <v>415</v>
      </c>
      <c r="H407" s="70">
        <v>420</v>
      </c>
      <c r="I407" s="131">
        <f>I406+1</f>
        <v>47</v>
      </c>
      <c r="J407" s="5" t="s">
        <v>36</v>
      </c>
      <c r="K407" s="176">
        <f>K406+1</f>
        <v>48</v>
      </c>
      <c r="L407" s="39">
        <f>L406-1</f>
        <v>1956</v>
      </c>
      <c r="M407" s="70">
        <v>1726</v>
      </c>
      <c r="N407" s="70">
        <v>939</v>
      </c>
      <c r="O407" s="70">
        <v>787</v>
      </c>
    </row>
    <row r="408" spans="1:15" ht="12" customHeight="1">
      <c r="A408" s="3">
        <f t="shared" si="52"/>
        <v>8</v>
      </c>
      <c r="B408" s="5" t="s">
        <v>36</v>
      </c>
      <c r="C408" s="34">
        <f t="shared" si="53"/>
        <v>9</v>
      </c>
      <c r="D408" s="176"/>
      <c r="E408" s="39">
        <f t="shared" si="54"/>
        <v>1995</v>
      </c>
      <c r="F408" s="70">
        <v>782</v>
      </c>
      <c r="G408" s="70">
        <v>426</v>
      </c>
      <c r="H408" s="70">
        <v>356</v>
      </c>
      <c r="I408" s="131">
        <f>I407+1</f>
        <v>48</v>
      </c>
      <c r="J408" s="5" t="s">
        <v>36</v>
      </c>
      <c r="K408" s="176">
        <f>K407+1</f>
        <v>49</v>
      </c>
      <c r="L408" s="39">
        <f>L407-1</f>
        <v>1955</v>
      </c>
      <c r="M408" s="70">
        <v>1761</v>
      </c>
      <c r="N408" s="70">
        <v>924</v>
      </c>
      <c r="O408" s="70">
        <v>837</v>
      </c>
    </row>
    <row r="409" spans="1:15" ht="12" customHeight="1">
      <c r="A409" s="3">
        <f t="shared" si="52"/>
        <v>9</v>
      </c>
      <c r="B409" s="5" t="s">
        <v>36</v>
      </c>
      <c r="C409" s="34">
        <f t="shared" si="53"/>
        <v>10</v>
      </c>
      <c r="D409" s="176"/>
      <c r="E409" s="39">
        <f t="shared" si="54"/>
        <v>1994</v>
      </c>
      <c r="F409" s="70">
        <v>743</v>
      </c>
      <c r="G409" s="70">
        <v>387</v>
      </c>
      <c r="H409" s="70">
        <v>356</v>
      </c>
      <c r="I409" s="131">
        <f>I408+1</f>
        <v>49</v>
      </c>
      <c r="J409" s="5" t="s">
        <v>36</v>
      </c>
      <c r="K409" s="176">
        <f>K408+1</f>
        <v>50</v>
      </c>
      <c r="L409" s="39">
        <f>L408-1</f>
        <v>1954</v>
      </c>
      <c r="M409" s="70">
        <v>1755</v>
      </c>
      <c r="N409" s="70">
        <v>882</v>
      </c>
      <c r="O409" s="70">
        <v>873</v>
      </c>
    </row>
    <row r="410" spans="1:15" ht="12" customHeight="1">
      <c r="A410" s="3">
        <f t="shared" si="52"/>
        <v>10</v>
      </c>
      <c r="B410" s="5" t="s">
        <v>36</v>
      </c>
      <c r="C410" s="34">
        <f t="shared" si="53"/>
        <v>11</v>
      </c>
      <c r="D410" s="176"/>
      <c r="E410" s="39">
        <f t="shared" si="54"/>
        <v>1993</v>
      </c>
      <c r="F410" s="70">
        <v>801</v>
      </c>
      <c r="G410" s="70">
        <v>437</v>
      </c>
      <c r="H410" s="70">
        <v>364</v>
      </c>
      <c r="I410" s="186">
        <v>45</v>
      </c>
      <c r="J410" s="178" t="s">
        <v>36</v>
      </c>
      <c r="K410" s="177">
        <v>50</v>
      </c>
      <c r="L410" s="187"/>
      <c r="M410" s="71">
        <f>SUM(M405:M409)</f>
        <v>8744</v>
      </c>
      <c r="N410" s="71">
        <f>SUM(N405:N409)</f>
        <v>4511</v>
      </c>
      <c r="O410" s="71">
        <f>SUM(O405:O409)</f>
        <v>4233</v>
      </c>
    </row>
    <row r="411" spans="1:15" ht="12" customHeight="1">
      <c r="A411" s="3">
        <f t="shared" si="52"/>
        <v>11</v>
      </c>
      <c r="B411" s="5" t="s">
        <v>36</v>
      </c>
      <c r="C411" s="34">
        <f t="shared" si="53"/>
        <v>12</v>
      </c>
      <c r="D411" s="176"/>
      <c r="E411" s="39">
        <f t="shared" si="54"/>
        <v>1992</v>
      </c>
      <c r="F411" s="70">
        <v>884</v>
      </c>
      <c r="G411" s="70">
        <v>434</v>
      </c>
      <c r="H411" s="70">
        <v>450</v>
      </c>
      <c r="I411" s="131"/>
      <c r="J411" s="5"/>
      <c r="K411" s="176"/>
      <c r="L411" s="39"/>
      <c r="M411" s="70"/>
      <c r="N411" s="70"/>
      <c r="O411" s="70"/>
    </row>
    <row r="412" spans="1:15" ht="12" customHeight="1">
      <c r="A412" s="3">
        <f t="shared" si="52"/>
        <v>12</v>
      </c>
      <c r="B412" s="5" t="s">
        <v>36</v>
      </c>
      <c r="C412" s="34">
        <f t="shared" si="53"/>
        <v>13</v>
      </c>
      <c r="D412" s="176"/>
      <c r="E412" s="39">
        <f t="shared" si="54"/>
        <v>1991</v>
      </c>
      <c r="F412" s="70">
        <v>1042</v>
      </c>
      <c r="G412" s="70">
        <v>533</v>
      </c>
      <c r="H412" s="70">
        <v>509</v>
      </c>
      <c r="I412" s="131">
        <f>I409+1</f>
        <v>50</v>
      </c>
      <c r="J412" s="5" t="s">
        <v>36</v>
      </c>
      <c r="K412" s="176">
        <f>K409+1</f>
        <v>51</v>
      </c>
      <c r="L412" s="39">
        <f>L409-1</f>
        <v>1953</v>
      </c>
      <c r="M412" s="70">
        <v>1777</v>
      </c>
      <c r="N412" s="70">
        <v>937</v>
      </c>
      <c r="O412" s="70">
        <v>840</v>
      </c>
    </row>
    <row r="413" spans="1:15" ht="12" customHeight="1">
      <c r="A413" s="3">
        <f t="shared" si="52"/>
        <v>13</v>
      </c>
      <c r="B413" s="5" t="s">
        <v>36</v>
      </c>
      <c r="C413" s="34">
        <f t="shared" si="53"/>
        <v>14</v>
      </c>
      <c r="D413" s="176"/>
      <c r="E413" s="39">
        <f t="shared" si="54"/>
        <v>1990</v>
      </c>
      <c r="F413" s="70">
        <v>1518</v>
      </c>
      <c r="G413" s="70">
        <v>759</v>
      </c>
      <c r="H413" s="70">
        <v>759</v>
      </c>
      <c r="I413" s="131">
        <f>I412+1</f>
        <v>51</v>
      </c>
      <c r="J413" s="5" t="s">
        <v>36</v>
      </c>
      <c r="K413" s="176">
        <f>K412+1</f>
        <v>52</v>
      </c>
      <c r="L413" s="39">
        <f>L412-1</f>
        <v>1952</v>
      </c>
      <c r="M413" s="70">
        <v>1712</v>
      </c>
      <c r="N413" s="70">
        <v>919</v>
      </c>
      <c r="O413" s="70">
        <v>793</v>
      </c>
    </row>
    <row r="414" spans="1:15" ht="12" customHeight="1">
      <c r="A414" s="3">
        <f t="shared" si="52"/>
        <v>14</v>
      </c>
      <c r="B414" s="5" t="s">
        <v>36</v>
      </c>
      <c r="C414" s="34">
        <f t="shared" si="53"/>
        <v>15</v>
      </c>
      <c r="D414" s="176"/>
      <c r="E414" s="39">
        <f t="shared" si="54"/>
        <v>1989</v>
      </c>
      <c r="F414" s="70">
        <v>1647</v>
      </c>
      <c r="G414" s="70">
        <v>846</v>
      </c>
      <c r="H414" s="70">
        <v>801</v>
      </c>
      <c r="I414" s="131">
        <f>I413+1</f>
        <v>52</v>
      </c>
      <c r="J414" s="5" t="s">
        <v>36</v>
      </c>
      <c r="K414" s="176">
        <f>K413+1</f>
        <v>53</v>
      </c>
      <c r="L414" s="39">
        <f>L413-1</f>
        <v>1951</v>
      </c>
      <c r="M414" s="70">
        <v>1581</v>
      </c>
      <c r="N414" s="70">
        <v>820</v>
      </c>
      <c r="O414" s="70">
        <v>761</v>
      </c>
    </row>
    <row r="415" spans="1:15" ht="12" customHeight="1">
      <c r="A415" s="19">
        <v>6</v>
      </c>
      <c r="B415" s="178" t="s">
        <v>36</v>
      </c>
      <c r="C415" s="68">
        <v>15</v>
      </c>
      <c r="D415" s="177"/>
      <c r="E415" s="187"/>
      <c r="F415" s="71">
        <f>SUM(F406:F414)</f>
        <v>9165</v>
      </c>
      <c r="G415" s="71">
        <f>SUM(G406:G414)</f>
        <v>4713</v>
      </c>
      <c r="H415" s="71">
        <f>SUM(H406:H414)</f>
        <v>4452</v>
      </c>
      <c r="I415" s="131">
        <f>I414+1</f>
        <v>53</v>
      </c>
      <c r="J415" s="5" t="s">
        <v>36</v>
      </c>
      <c r="K415" s="176">
        <f>K414+1</f>
        <v>54</v>
      </c>
      <c r="L415" s="39">
        <f>L414-1</f>
        <v>1950</v>
      </c>
      <c r="M415" s="70">
        <v>1592</v>
      </c>
      <c r="N415" s="70">
        <v>835</v>
      </c>
      <c r="O415" s="70">
        <v>757</v>
      </c>
    </row>
    <row r="416" spans="1:15" ht="12" customHeight="1">
      <c r="A416" s="3"/>
      <c r="B416" s="5"/>
      <c r="C416" s="34"/>
      <c r="D416" s="176"/>
      <c r="E416" s="39"/>
      <c r="F416" s="70"/>
      <c r="G416" s="70"/>
      <c r="H416" s="70"/>
      <c r="I416" s="131">
        <f>I415+1</f>
        <v>54</v>
      </c>
      <c r="J416" s="5" t="s">
        <v>36</v>
      </c>
      <c r="K416" s="176">
        <f>K415+1</f>
        <v>55</v>
      </c>
      <c r="L416" s="39">
        <f>L415-1</f>
        <v>1949</v>
      </c>
      <c r="M416" s="70">
        <v>1492</v>
      </c>
      <c r="N416" s="70">
        <v>800</v>
      </c>
      <c r="O416" s="70">
        <v>692</v>
      </c>
    </row>
    <row r="417" spans="1:15" ht="12" customHeight="1">
      <c r="A417" s="3">
        <f>A414+1</f>
        <v>15</v>
      </c>
      <c r="B417" s="5" t="s">
        <v>36</v>
      </c>
      <c r="C417" s="34">
        <f>C414+1</f>
        <v>16</v>
      </c>
      <c r="D417" s="176"/>
      <c r="E417" s="39">
        <f>E414-1</f>
        <v>1988</v>
      </c>
      <c r="F417" s="70">
        <v>1712</v>
      </c>
      <c r="G417" s="70">
        <v>870</v>
      </c>
      <c r="H417" s="70">
        <v>842</v>
      </c>
      <c r="I417" s="186">
        <v>50</v>
      </c>
      <c r="J417" s="178" t="s">
        <v>36</v>
      </c>
      <c r="K417" s="177">
        <v>55</v>
      </c>
      <c r="L417" s="187"/>
      <c r="M417" s="71">
        <f>SUM(M412:M416)</f>
        <v>8154</v>
      </c>
      <c r="N417" s="71">
        <f>SUM(N412:N416)</f>
        <v>4311</v>
      </c>
      <c r="O417" s="71">
        <f>SUM(O412:O416)</f>
        <v>3843</v>
      </c>
    </row>
    <row r="418" spans="1:15" ht="12" customHeight="1">
      <c r="A418" s="3">
        <f>A417+1</f>
        <v>16</v>
      </c>
      <c r="B418" s="5" t="s">
        <v>36</v>
      </c>
      <c r="C418" s="34">
        <f>C417+1</f>
        <v>17</v>
      </c>
      <c r="D418" s="176"/>
      <c r="E418" s="39">
        <f>E417-1</f>
        <v>1987</v>
      </c>
      <c r="F418" s="70">
        <v>1817</v>
      </c>
      <c r="G418" s="70">
        <v>947</v>
      </c>
      <c r="H418" s="70">
        <v>870</v>
      </c>
      <c r="I418" s="131"/>
      <c r="J418" s="5"/>
      <c r="K418" s="176"/>
      <c r="L418" s="39"/>
      <c r="M418" s="70"/>
      <c r="N418" s="70"/>
      <c r="O418" s="70"/>
    </row>
    <row r="419" spans="1:15" ht="12" customHeight="1">
      <c r="A419" s="3">
        <f>A418+1</f>
        <v>17</v>
      </c>
      <c r="B419" s="5" t="s">
        <v>36</v>
      </c>
      <c r="C419" s="34">
        <f>C418+1</f>
        <v>18</v>
      </c>
      <c r="D419" s="176"/>
      <c r="E419" s="39">
        <f>E418-1</f>
        <v>1986</v>
      </c>
      <c r="F419" s="70">
        <v>1815</v>
      </c>
      <c r="G419" s="70">
        <v>899</v>
      </c>
      <c r="H419" s="70">
        <v>916</v>
      </c>
      <c r="I419" s="131">
        <f>I416+1</f>
        <v>55</v>
      </c>
      <c r="J419" s="5" t="s">
        <v>36</v>
      </c>
      <c r="K419" s="176">
        <f>K416+1</f>
        <v>56</v>
      </c>
      <c r="L419" s="39">
        <f>L416-1</f>
        <v>1948</v>
      </c>
      <c r="M419" s="70">
        <v>1288</v>
      </c>
      <c r="N419" s="70">
        <v>645</v>
      </c>
      <c r="O419" s="70">
        <v>643</v>
      </c>
    </row>
    <row r="420" spans="1:15" ht="12" customHeight="1">
      <c r="A420" s="19">
        <v>15</v>
      </c>
      <c r="B420" s="178" t="s">
        <v>36</v>
      </c>
      <c r="C420" s="68">
        <v>18</v>
      </c>
      <c r="D420" s="177"/>
      <c r="E420" s="187"/>
      <c r="F420" s="71">
        <f>SUM(F417:F419)</f>
        <v>5344</v>
      </c>
      <c r="G420" s="71">
        <f>SUM(G417:G419)</f>
        <v>2716</v>
      </c>
      <c r="H420" s="71">
        <f>SUM(H417:H419)</f>
        <v>2628</v>
      </c>
      <c r="I420" s="131">
        <f>I419+1</f>
        <v>56</v>
      </c>
      <c r="J420" s="5" t="s">
        <v>36</v>
      </c>
      <c r="K420" s="176">
        <f>K419+1</f>
        <v>57</v>
      </c>
      <c r="L420" s="39">
        <f>L419-1</f>
        <v>1947</v>
      </c>
      <c r="M420" s="70">
        <v>1098</v>
      </c>
      <c r="N420" s="70">
        <v>558</v>
      </c>
      <c r="O420" s="70">
        <v>540</v>
      </c>
    </row>
    <row r="421" spans="1:15" ht="12" customHeight="1">
      <c r="A421" s="3"/>
      <c r="B421" s="5"/>
      <c r="C421" s="34"/>
      <c r="D421" s="176"/>
      <c r="E421" s="39"/>
      <c r="F421" s="70"/>
      <c r="G421" s="70"/>
      <c r="H421" s="70"/>
      <c r="I421" s="131">
        <f>I420+1</f>
        <v>57</v>
      </c>
      <c r="J421" s="5" t="s">
        <v>36</v>
      </c>
      <c r="K421" s="176">
        <f>K420+1</f>
        <v>58</v>
      </c>
      <c r="L421" s="39">
        <f>L420-1</f>
        <v>1946</v>
      </c>
      <c r="M421" s="70">
        <v>1029</v>
      </c>
      <c r="N421" s="70">
        <v>510</v>
      </c>
      <c r="O421" s="70">
        <v>519</v>
      </c>
    </row>
    <row r="422" spans="1:15" ht="12" customHeight="1">
      <c r="A422" s="3">
        <f>A419+1</f>
        <v>18</v>
      </c>
      <c r="B422" s="5" t="s">
        <v>36</v>
      </c>
      <c r="C422" s="34">
        <f>C419+1</f>
        <v>19</v>
      </c>
      <c r="D422" s="176"/>
      <c r="E422" s="39">
        <f>E419-1</f>
        <v>1985</v>
      </c>
      <c r="F422" s="70">
        <v>1813</v>
      </c>
      <c r="G422" s="70">
        <v>941</v>
      </c>
      <c r="H422" s="70">
        <v>872</v>
      </c>
      <c r="I422" s="131">
        <f>I421+1</f>
        <v>58</v>
      </c>
      <c r="J422" s="5" t="s">
        <v>36</v>
      </c>
      <c r="K422" s="176">
        <f>K421+1</f>
        <v>59</v>
      </c>
      <c r="L422" s="39">
        <f>L421-1</f>
        <v>1945</v>
      </c>
      <c r="M422" s="70">
        <v>788</v>
      </c>
      <c r="N422" s="70">
        <v>396</v>
      </c>
      <c r="O422" s="70">
        <v>392</v>
      </c>
    </row>
    <row r="423" spans="1:15" ht="12" customHeight="1">
      <c r="A423" s="3">
        <f aca="true" t="shared" si="55" ref="A423:A428">A422+1</f>
        <v>19</v>
      </c>
      <c r="B423" s="5" t="s">
        <v>36</v>
      </c>
      <c r="C423" s="34">
        <f aca="true" t="shared" si="56" ref="C423:C428">C422+1</f>
        <v>20</v>
      </c>
      <c r="D423" s="176"/>
      <c r="E423" s="39">
        <f aca="true" t="shared" si="57" ref="E423:E428">E422-1</f>
        <v>1984</v>
      </c>
      <c r="F423" s="70">
        <v>1818</v>
      </c>
      <c r="G423" s="70">
        <v>967</v>
      </c>
      <c r="H423" s="70">
        <v>851</v>
      </c>
      <c r="I423" s="131">
        <f>I422+1</f>
        <v>59</v>
      </c>
      <c r="J423" s="5" t="s">
        <v>36</v>
      </c>
      <c r="K423" s="176">
        <f>K422+1</f>
        <v>60</v>
      </c>
      <c r="L423" s="39">
        <f>L422-1</f>
        <v>1944</v>
      </c>
      <c r="M423" s="70">
        <v>1250</v>
      </c>
      <c r="N423" s="70">
        <v>583</v>
      </c>
      <c r="O423" s="70">
        <v>667</v>
      </c>
    </row>
    <row r="424" spans="1:15" ht="12" customHeight="1">
      <c r="A424" s="3">
        <f t="shared" si="55"/>
        <v>20</v>
      </c>
      <c r="B424" s="5" t="s">
        <v>36</v>
      </c>
      <c r="C424" s="34">
        <f t="shared" si="56"/>
        <v>21</v>
      </c>
      <c r="D424" s="176"/>
      <c r="E424" s="39">
        <f t="shared" si="57"/>
        <v>1983</v>
      </c>
      <c r="F424" s="70">
        <v>1752</v>
      </c>
      <c r="G424" s="70">
        <v>921</v>
      </c>
      <c r="H424" s="70">
        <v>831</v>
      </c>
      <c r="I424" s="186">
        <v>55</v>
      </c>
      <c r="J424" s="178" t="s">
        <v>36</v>
      </c>
      <c r="K424" s="177">
        <v>60</v>
      </c>
      <c r="L424" s="187"/>
      <c r="M424" s="71">
        <f>SUM(M419:M423)</f>
        <v>5453</v>
      </c>
      <c r="N424" s="71">
        <f>SUM(N419:N423)</f>
        <v>2692</v>
      </c>
      <c r="O424" s="71">
        <f>SUM(O419:O423)</f>
        <v>2761</v>
      </c>
    </row>
    <row r="425" spans="1:15" ht="12" customHeight="1">
      <c r="A425" s="3">
        <f t="shared" si="55"/>
        <v>21</v>
      </c>
      <c r="B425" s="5" t="s">
        <v>36</v>
      </c>
      <c r="C425" s="34">
        <f t="shared" si="56"/>
        <v>22</v>
      </c>
      <c r="D425" s="176"/>
      <c r="E425" s="39">
        <f t="shared" si="57"/>
        <v>1982</v>
      </c>
      <c r="F425" s="70">
        <v>1817</v>
      </c>
      <c r="G425" s="70">
        <v>1012</v>
      </c>
      <c r="H425" s="70">
        <v>805</v>
      </c>
      <c r="I425" s="131"/>
      <c r="J425" s="5"/>
      <c r="K425" s="176"/>
      <c r="L425" s="39"/>
      <c r="M425" s="70"/>
      <c r="N425" s="70"/>
      <c r="O425" s="70"/>
    </row>
    <row r="426" spans="1:15" ht="12" customHeight="1">
      <c r="A426" s="3">
        <f t="shared" si="55"/>
        <v>22</v>
      </c>
      <c r="B426" s="5" t="s">
        <v>36</v>
      </c>
      <c r="C426" s="34">
        <f t="shared" si="56"/>
        <v>23</v>
      </c>
      <c r="D426" s="176"/>
      <c r="E426" s="39">
        <f t="shared" si="57"/>
        <v>1981</v>
      </c>
      <c r="F426" s="70">
        <v>1669</v>
      </c>
      <c r="G426" s="70">
        <v>887</v>
      </c>
      <c r="H426" s="70">
        <v>782</v>
      </c>
      <c r="I426" s="131">
        <f>I423+1</f>
        <v>60</v>
      </c>
      <c r="J426" s="5" t="s">
        <v>36</v>
      </c>
      <c r="K426" s="176">
        <f>K423+1</f>
        <v>61</v>
      </c>
      <c r="L426" s="39">
        <f>L423-1</f>
        <v>1943</v>
      </c>
      <c r="M426" s="70">
        <v>1281</v>
      </c>
      <c r="N426" s="70">
        <v>650</v>
      </c>
      <c r="O426" s="70">
        <v>631</v>
      </c>
    </row>
    <row r="427" spans="1:15" ht="12" customHeight="1">
      <c r="A427" s="3">
        <f t="shared" si="55"/>
        <v>23</v>
      </c>
      <c r="B427" s="5" t="s">
        <v>36</v>
      </c>
      <c r="C427" s="34">
        <f t="shared" si="56"/>
        <v>24</v>
      </c>
      <c r="D427" s="176"/>
      <c r="E427" s="39">
        <f t="shared" si="57"/>
        <v>1980</v>
      </c>
      <c r="F427" s="70">
        <v>1569</v>
      </c>
      <c r="G427" s="70">
        <v>853</v>
      </c>
      <c r="H427" s="70">
        <v>716</v>
      </c>
      <c r="I427" s="131">
        <f>I426+1</f>
        <v>61</v>
      </c>
      <c r="J427" s="5" t="s">
        <v>36</v>
      </c>
      <c r="K427" s="176">
        <f>K426+1</f>
        <v>62</v>
      </c>
      <c r="L427" s="39">
        <f>L426-1</f>
        <v>1942</v>
      </c>
      <c r="M427" s="70">
        <v>1183</v>
      </c>
      <c r="N427" s="70">
        <v>592</v>
      </c>
      <c r="O427" s="70">
        <v>591</v>
      </c>
    </row>
    <row r="428" spans="1:15" ht="12" customHeight="1">
      <c r="A428" s="3">
        <f t="shared" si="55"/>
        <v>24</v>
      </c>
      <c r="B428" s="5" t="s">
        <v>36</v>
      </c>
      <c r="C428" s="34">
        <f t="shared" si="56"/>
        <v>25</v>
      </c>
      <c r="D428" s="176"/>
      <c r="E428" s="39">
        <f t="shared" si="57"/>
        <v>1979</v>
      </c>
      <c r="F428" s="70">
        <v>1525</v>
      </c>
      <c r="G428" s="70">
        <v>810</v>
      </c>
      <c r="H428" s="70">
        <v>715</v>
      </c>
      <c r="I428" s="131">
        <f>I427+1</f>
        <v>62</v>
      </c>
      <c r="J428" s="5" t="s">
        <v>36</v>
      </c>
      <c r="K428" s="176">
        <f>K427+1</f>
        <v>63</v>
      </c>
      <c r="L428" s="39">
        <f>L427-1</f>
        <v>1941</v>
      </c>
      <c r="M428" s="70">
        <v>1564</v>
      </c>
      <c r="N428" s="70">
        <v>777</v>
      </c>
      <c r="O428" s="70">
        <v>787</v>
      </c>
    </row>
    <row r="429" spans="1:15" ht="12" customHeight="1">
      <c r="A429" s="19">
        <v>18</v>
      </c>
      <c r="B429" s="178" t="s">
        <v>36</v>
      </c>
      <c r="C429" s="68">
        <v>25</v>
      </c>
      <c r="D429" s="177"/>
      <c r="E429" s="187"/>
      <c r="F429" s="71">
        <f>SUM(F422:F428)</f>
        <v>11963</v>
      </c>
      <c r="G429" s="71">
        <f>SUM(G422:G428)</f>
        <v>6391</v>
      </c>
      <c r="H429" s="71">
        <f>SUM(H422:H428)</f>
        <v>5572</v>
      </c>
      <c r="I429" s="131">
        <f>I428+1</f>
        <v>63</v>
      </c>
      <c r="J429" s="5" t="s">
        <v>36</v>
      </c>
      <c r="K429" s="176">
        <f>K428+1</f>
        <v>64</v>
      </c>
      <c r="L429" s="39">
        <f>L428-1</f>
        <v>1940</v>
      </c>
      <c r="M429" s="70">
        <v>1702</v>
      </c>
      <c r="N429" s="70">
        <v>824</v>
      </c>
      <c r="O429" s="70">
        <v>878</v>
      </c>
    </row>
    <row r="430" spans="1:15" ht="12" customHeight="1">
      <c r="A430" s="3"/>
      <c r="B430" s="5"/>
      <c r="C430" s="34"/>
      <c r="D430" s="176"/>
      <c r="E430" s="39"/>
      <c r="F430" s="70"/>
      <c r="G430" s="70"/>
      <c r="H430" s="70"/>
      <c r="I430" s="131">
        <f>I429+1</f>
        <v>64</v>
      </c>
      <c r="J430" s="5" t="s">
        <v>36</v>
      </c>
      <c r="K430" s="176">
        <f>K429+1</f>
        <v>65</v>
      </c>
      <c r="L430" s="39">
        <f>L429-1</f>
        <v>1939</v>
      </c>
      <c r="M430" s="70">
        <v>1671</v>
      </c>
      <c r="N430" s="70">
        <v>825</v>
      </c>
      <c r="O430" s="70">
        <v>846</v>
      </c>
    </row>
    <row r="431" spans="1:15" ht="12" customHeight="1">
      <c r="A431" s="3">
        <f>A428+1</f>
        <v>25</v>
      </c>
      <c r="B431" s="5" t="s">
        <v>36</v>
      </c>
      <c r="C431" s="34">
        <f>C428+1</f>
        <v>26</v>
      </c>
      <c r="D431" s="176"/>
      <c r="E431" s="39">
        <f>E428-1</f>
        <v>1978</v>
      </c>
      <c r="F431" s="70">
        <v>1408</v>
      </c>
      <c r="G431" s="70">
        <v>769</v>
      </c>
      <c r="H431" s="70">
        <v>639</v>
      </c>
      <c r="I431" s="186">
        <v>60</v>
      </c>
      <c r="J431" s="178" t="s">
        <v>36</v>
      </c>
      <c r="K431" s="177">
        <v>65</v>
      </c>
      <c r="L431" s="187"/>
      <c r="M431" s="71">
        <f>SUM(M426:M430)</f>
        <v>7401</v>
      </c>
      <c r="N431" s="71">
        <f>SUM(N426:N430)</f>
        <v>3668</v>
      </c>
      <c r="O431" s="71">
        <f>SUM(O426:O430)</f>
        <v>3733</v>
      </c>
    </row>
    <row r="432" spans="1:15" ht="12" customHeight="1">
      <c r="A432" s="3">
        <f>A431+1</f>
        <v>26</v>
      </c>
      <c r="B432" s="5" t="s">
        <v>36</v>
      </c>
      <c r="C432" s="34">
        <f>C431+1</f>
        <v>27</v>
      </c>
      <c r="D432" s="176"/>
      <c r="E432" s="39">
        <f>E431-1</f>
        <v>1977</v>
      </c>
      <c r="F432" s="70">
        <v>1445</v>
      </c>
      <c r="G432" s="70">
        <v>803</v>
      </c>
      <c r="H432" s="70">
        <v>642</v>
      </c>
      <c r="I432" s="131"/>
      <c r="J432" s="5"/>
      <c r="K432" s="176"/>
      <c r="L432" s="39"/>
      <c r="M432" s="70"/>
      <c r="N432" s="70"/>
      <c r="O432" s="70"/>
    </row>
    <row r="433" spans="1:15" ht="12" customHeight="1">
      <c r="A433" s="3">
        <f>A432+1</f>
        <v>27</v>
      </c>
      <c r="B433" s="5" t="s">
        <v>36</v>
      </c>
      <c r="C433" s="34">
        <f>C432+1</f>
        <v>28</v>
      </c>
      <c r="D433" s="176"/>
      <c r="E433" s="39">
        <f>E432-1</f>
        <v>1976</v>
      </c>
      <c r="F433" s="70">
        <v>1307</v>
      </c>
      <c r="G433" s="70">
        <v>707</v>
      </c>
      <c r="H433" s="70">
        <v>600</v>
      </c>
      <c r="I433" s="131">
        <f>I430+1</f>
        <v>65</v>
      </c>
      <c r="J433" s="5" t="s">
        <v>36</v>
      </c>
      <c r="K433" s="176">
        <f>K430+1</f>
        <v>66</v>
      </c>
      <c r="L433" s="39">
        <f>L430-1</f>
        <v>1938</v>
      </c>
      <c r="M433" s="70">
        <v>1436</v>
      </c>
      <c r="N433" s="70">
        <v>689</v>
      </c>
      <c r="O433" s="70">
        <v>747</v>
      </c>
    </row>
    <row r="434" spans="1:15" ht="12" customHeight="1">
      <c r="A434" s="3">
        <f>A433+1</f>
        <v>28</v>
      </c>
      <c r="B434" s="5" t="s">
        <v>36</v>
      </c>
      <c r="C434" s="34">
        <f>C433+1</f>
        <v>29</v>
      </c>
      <c r="D434" s="176"/>
      <c r="E434" s="39">
        <f>E433-1</f>
        <v>1975</v>
      </c>
      <c r="F434" s="70">
        <v>1293</v>
      </c>
      <c r="G434" s="70">
        <v>668</v>
      </c>
      <c r="H434" s="70">
        <v>625</v>
      </c>
      <c r="I434" s="131">
        <f>I433+1</f>
        <v>66</v>
      </c>
      <c r="J434" s="5" t="s">
        <v>36</v>
      </c>
      <c r="K434" s="176">
        <f>K433+1</f>
        <v>67</v>
      </c>
      <c r="L434" s="39">
        <f>L433-1</f>
        <v>1937</v>
      </c>
      <c r="M434" s="70">
        <v>1304</v>
      </c>
      <c r="N434" s="70">
        <v>600</v>
      </c>
      <c r="O434" s="70">
        <v>704</v>
      </c>
    </row>
    <row r="435" spans="1:15" ht="12" customHeight="1">
      <c r="A435" s="3">
        <f>A434+1</f>
        <v>29</v>
      </c>
      <c r="B435" s="5" t="s">
        <v>36</v>
      </c>
      <c r="C435" s="34">
        <f>C434+1</f>
        <v>30</v>
      </c>
      <c r="D435" s="176"/>
      <c r="E435" s="39">
        <f>E434-1</f>
        <v>1974</v>
      </c>
      <c r="F435" s="70">
        <v>1250</v>
      </c>
      <c r="G435" s="70">
        <v>705</v>
      </c>
      <c r="H435" s="70">
        <v>545</v>
      </c>
      <c r="I435" s="131">
        <f>I434+1</f>
        <v>67</v>
      </c>
      <c r="J435" s="5" t="s">
        <v>36</v>
      </c>
      <c r="K435" s="176">
        <f>K434+1</f>
        <v>68</v>
      </c>
      <c r="L435" s="39">
        <f>L434-1</f>
        <v>1936</v>
      </c>
      <c r="M435" s="70">
        <v>1241</v>
      </c>
      <c r="N435" s="70">
        <v>580</v>
      </c>
      <c r="O435" s="70">
        <v>661</v>
      </c>
    </row>
    <row r="436" spans="1:15" ht="12" customHeight="1">
      <c r="A436" s="19">
        <v>25</v>
      </c>
      <c r="B436" s="178" t="s">
        <v>36</v>
      </c>
      <c r="C436" s="68">
        <v>30</v>
      </c>
      <c r="D436" s="177"/>
      <c r="E436" s="187"/>
      <c r="F436" s="71">
        <f>SUM(F431:F435)</f>
        <v>6703</v>
      </c>
      <c r="G436" s="71">
        <f>SUM(G431:G435)</f>
        <v>3652</v>
      </c>
      <c r="H436" s="71">
        <f>SUM(H431:H435)</f>
        <v>3051</v>
      </c>
      <c r="I436" s="131">
        <f>I435+1</f>
        <v>68</v>
      </c>
      <c r="J436" s="5" t="s">
        <v>36</v>
      </c>
      <c r="K436" s="176">
        <f>K435+1</f>
        <v>69</v>
      </c>
      <c r="L436" s="39">
        <f>L435-1</f>
        <v>1935</v>
      </c>
      <c r="M436" s="70">
        <v>1099</v>
      </c>
      <c r="N436" s="70">
        <v>512</v>
      </c>
      <c r="O436" s="70">
        <v>587</v>
      </c>
    </row>
    <row r="437" spans="1:15" ht="12" customHeight="1">
      <c r="A437" s="3"/>
      <c r="B437" s="5"/>
      <c r="C437" s="34"/>
      <c r="D437" s="176"/>
      <c r="E437" s="39"/>
      <c r="F437" s="70"/>
      <c r="G437" s="70"/>
      <c r="H437" s="70"/>
      <c r="I437" s="131">
        <f>I436+1</f>
        <v>69</v>
      </c>
      <c r="J437" s="5" t="s">
        <v>36</v>
      </c>
      <c r="K437" s="176">
        <f>K436+1</f>
        <v>70</v>
      </c>
      <c r="L437" s="39">
        <f>L436-1</f>
        <v>1934</v>
      </c>
      <c r="M437" s="70">
        <v>1073</v>
      </c>
      <c r="N437" s="70">
        <v>505</v>
      </c>
      <c r="O437" s="70">
        <v>568</v>
      </c>
    </row>
    <row r="438" spans="1:15" ht="12" customHeight="1">
      <c r="A438" s="3">
        <f>A435+1</f>
        <v>30</v>
      </c>
      <c r="B438" s="5" t="s">
        <v>36</v>
      </c>
      <c r="C438" s="34">
        <f>C435+1</f>
        <v>31</v>
      </c>
      <c r="D438" s="176"/>
      <c r="E438" s="39">
        <f>E435-1</f>
        <v>1973</v>
      </c>
      <c r="F438" s="70">
        <v>1236</v>
      </c>
      <c r="G438" s="70">
        <v>643</v>
      </c>
      <c r="H438" s="70">
        <v>593</v>
      </c>
      <c r="I438" s="186">
        <v>65</v>
      </c>
      <c r="J438" s="178" t="s">
        <v>36</v>
      </c>
      <c r="K438" s="177">
        <v>70</v>
      </c>
      <c r="L438" s="187"/>
      <c r="M438" s="71">
        <f>SUM(M433:M437)</f>
        <v>6153</v>
      </c>
      <c r="N438" s="71">
        <f>SUM(N433:N437)</f>
        <v>2886</v>
      </c>
      <c r="O438" s="71">
        <f>SUM(O433:O437)</f>
        <v>3267</v>
      </c>
    </row>
    <row r="439" spans="1:15" ht="12" customHeight="1">
      <c r="A439" s="3">
        <f>A438+1</f>
        <v>31</v>
      </c>
      <c r="B439" s="5" t="s">
        <v>36</v>
      </c>
      <c r="C439" s="34">
        <f>C438+1</f>
        <v>32</v>
      </c>
      <c r="D439" s="176"/>
      <c r="E439" s="39">
        <f>E438-1</f>
        <v>1972</v>
      </c>
      <c r="F439" s="70">
        <v>1317</v>
      </c>
      <c r="G439" s="70">
        <v>735</v>
      </c>
      <c r="H439" s="70">
        <v>582</v>
      </c>
      <c r="I439" s="131"/>
      <c r="J439" s="5"/>
      <c r="K439" s="176"/>
      <c r="L439" s="39"/>
      <c r="M439" s="70"/>
      <c r="N439" s="70"/>
      <c r="O439" s="70"/>
    </row>
    <row r="440" spans="1:15" ht="12" customHeight="1">
      <c r="A440" s="3">
        <f>A439+1</f>
        <v>32</v>
      </c>
      <c r="B440" s="5" t="s">
        <v>36</v>
      </c>
      <c r="C440" s="34">
        <f>C439+1</f>
        <v>33</v>
      </c>
      <c r="D440" s="176"/>
      <c r="E440" s="39">
        <f>E439-1</f>
        <v>1971</v>
      </c>
      <c r="F440" s="70">
        <v>1445</v>
      </c>
      <c r="G440" s="70">
        <v>801</v>
      </c>
      <c r="H440" s="70">
        <v>644</v>
      </c>
      <c r="I440" s="131">
        <f>I437+1</f>
        <v>70</v>
      </c>
      <c r="J440" s="5" t="s">
        <v>36</v>
      </c>
      <c r="K440" s="176">
        <f>K437+1</f>
        <v>71</v>
      </c>
      <c r="L440" s="39">
        <f>L437-1</f>
        <v>1933</v>
      </c>
      <c r="M440" s="70">
        <v>857</v>
      </c>
      <c r="N440" s="70">
        <v>368</v>
      </c>
      <c r="O440" s="70">
        <v>489</v>
      </c>
    </row>
    <row r="441" spans="1:15" ht="12" customHeight="1">
      <c r="A441" s="3">
        <f>A440+1</f>
        <v>33</v>
      </c>
      <c r="B441" s="5" t="s">
        <v>36</v>
      </c>
      <c r="C441" s="34">
        <f>C440+1</f>
        <v>34</v>
      </c>
      <c r="D441" s="176"/>
      <c r="E441" s="39">
        <f>E440-1</f>
        <v>1970</v>
      </c>
      <c r="F441" s="70">
        <v>1519</v>
      </c>
      <c r="G441" s="70">
        <v>803</v>
      </c>
      <c r="H441" s="70">
        <v>716</v>
      </c>
      <c r="I441" s="131">
        <f>I440+1</f>
        <v>71</v>
      </c>
      <c r="J441" s="5" t="s">
        <v>36</v>
      </c>
      <c r="K441" s="176">
        <f>K440+1</f>
        <v>72</v>
      </c>
      <c r="L441" s="39">
        <f>L440-1</f>
        <v>1932</v>
      </c>
      <c r="M441" s="70">
        <v>875</v>
      </c>
      <c r="N441" s="70">
        <v>407</v>
      </c>
      <c r="O441" s="70">
        <v>468</v>
      </c>
    </row>
    <row r="442" spans="1:15" ht="12" customHeight="1">
      <c r="A442" s="3">
        <f>A441+1</f>
        <v>34</v>
      </c>
      <c r="B442" s="5" t="s">
        <v>36</v>
      </c>
      <c r="C442" s="34">
        <f>C441+1</f>
        <v>35</v>
      </c>
      <c r="D442" s="176"/>
      <c r="E442" s="39">
        <f>E441-1</f>
        <v>1969</v>
      </c>
      <c r="F442" s="70">
        <v>1495</v>
      </c>
      <c r="G442" s="70">
        <v>824</v>
      </c>
      <c r="H442" s="70">
        <v>671</v>
      </c>
      <c r="I442" s="131">
        <f>I441+1</f>
        <v>72</v>
      </c>
      <c r="J442" s="5" t="s">
        <v>36</v>
      </c>
      <c r="K442" s="176">
        <f>K441+1</f>
        <v>73</v>
      </c>
      <c r="L442" s="39">
        <f>L441-1</f>
        <v>1931</v>
      </c>
      <c r="M442" s="70">
        <v>877</v>
      </c>
      <c r="N442" s="70">
        <v>374</v>
      </c>
      <c r="O442" s="70">
        <v>503</v>
      </c>
    </row>
    <row r="443" spans="1:15" ht="12" customHeight="1">
      <c r="A443" s="19">
        <v>30</v>
      </c>
      <c r="B443" s="178" t="s">
        <v>36</v>
      </c>
      <c r="C443" s="68">
        <v>35</v>
      </c>
      <c r="D443" s="177"/>
      <c r="E443" s="187"/>
      <c r="F443" s="71">
        <f>SUM(F438:F442)</f>
        <v>7012</v>
      </c>
      <c r="G443" s="71">
        <f>SUM(G438:G442)</f>
        <v>3806</v>
      </c>
      <c r="H443" s="71">
        <f>SUM(H438:H442)</f>
        <v>3206</v>
      </c>
      <c r="I443" s="131">
        <f>I442+1</f>
        <v>73</v>
      </c>
      <c r="J443" s="5" t="s">
        <v>36</v>
      </c>
      <c r="K443" s="176">
        <f>K442+1</f>
        <v>74</v>
      </c>
      <c r="L443" s="39">
        <f>L442-1</f>
        <v>1930</v>
      </c>
      <c r="M443" s="70">
        <v>885</v>
      </c>
      <c r="N443" s="70">
        <v>382</v>
      </c>
      <c r="O443" s="70">
        <v>503</v>
      </c>
    </row>
    <row r="444" spans="1:15" ht="12" customHeight="1">
      <c r="A444" s="3"/>
      <c r="B444" s="5"/>
      <c r="C444" s="34"/>
      <c r="D444" s="176"/>
      <c r="E444" s="39"/>
      <c r="F444" s="70"/>
      <c r="G444" s="70"/>
      <c r="H444" s="70"/>
      <c r="I444" s="131">
        <f>I443+1</f>
        <v>74</v>
      </c>
      <c r="J444" s="5" t="s">
        <v>36</v>
      </c>
      <c r="K444" s="176">
        <f>K443+1</f>
        <v>75</v>
      </c>
      <c r="L444" s="39">
        <f>L443-1</f>
        <v>1929</v>
      </c>
      <c r="M444" s="70">
        <v>846</v>
      </c>
      <c r="N444" s="70">
        <v>336</v>
      </c>
      <c r="O444" s="70">
        <v>510</v>
      </c>
    </row>
    <row r="445" spans="1:15" ht="12" customHeight="1">
      <c r="A445" s="3">
        <f>A442+1</f>
        <v>35</v>
      </c>
      <c r="B445" s="5" t="s">
        <v>36</v>
      </c>
      <c r="C445" s="34">
        <f>C442+1</f>
        <v>36</v>
      </c>
      <c r="D445" s="176"/>
      <c r="E445" s="39">
        <f>E442-1</f>
        <v>1968</v>
      </c>
      <c r="F445" s="70">
        <v>1578</v>
      </c>
      <c r="G445" s="70">
        <v>830</v>
      </c>
      <c r="H445" s="70">
        <v>748</v>
      </c>
      <c r="I445" s="186">
        <v>70</v>
      </c>
      <c r="J445" s="178" t="s">
        <v>36</v>
      </c>
      <c r="K445" s="177">
        <v>75</v>
      </c>
      <c r="L445" s="187"/>
      <c r="M445" s="71">
        <f>SUM(M440:M444)</f>
        <v>4340</v>
      </c>
      <c r="N445" s="71">
        <f>SUM(N440:N444)</f>
        <v>1867</v>
      </c>
      <c r="O445" s="71">
        <f>SUM(O440:O444)</f>
        <v>2473</v>
      </c>
    </row>
    <row r="446" spans="1:15" ht="12" customHeight="1">
      <c r="A446" s="3">
        <f>A445+1</f>
        <v>36</v>
      </c>
      <c r="B446" s="5" t="s">
        <v>36</v>
      </c>
      <c r="C446" s="34">
        <f>C445+1</f>
        <v>37</v>
      </c>
      <c r="D446" s="176"/>
      <c r="E446" s="39">
        <f>E445-1</f>
        <v>1967</v>
      </c>
      <c r="F446" s="70">
        <v>1626</v>
      </c>
      <c r="G446" s="70">
        <v>849</v>
      </c>
      <c r="H446" s="70">
        <v>777</v>
      </c>
      <c r="I446" s="131"/>
      <c r="J446" s="5"/>
      <c r="K446" s="176"/>
      <c r="L446" s="39"/>
      <c r="M446" s="70"/>
      <c r="N446" s="70"/>
      <c r="O446" s="70"/>
    </row>
    <row r="447" spans="1:15" ht="12" customHeight="1">
      <c r="A447" s="3">
        <f>A446+1</f>
        <v>37</v>
      </c>
      <c r="B447" s="5" t="s">
        <v>36</v>
      </c>
      <c r="C447" s="34">
        <f>C446+1</f>
        <v>38</v>
      </c>
      <c r="D447" s="176"/>
      <c r="E447" s="39">
        <f>E446-1</f>
        <v>1966</v>
      </c>
      <c r="F447" s="70">
        <v>1821</v>
      </c>
      <c r="G447" s="70">
        <v>961</v>
      </c>
      <c r="H447" s="70">
        <v>860</v>
      </c>
      <c r="I447" s="186">
        <v>75</v>
      </c>
      <c r="J447" s="178" t="s">
        <v>36</v>
      </c>
      <c r="K447" s="177">
        <v>80</v>
      </c>
      <c r="L447" s="39"/>
      <c r="M447" s="71">
        <v>3657</v>
      </c>
      <c r="N447" s="71">
        <v>1313</v>
      </c>
      <c r="O447" s="71">
        <v>2344</v>
      </c>
    </row>
    <row r="448" spans="1:15" ht="12" customHeight="1">
      <c r="A448" s="3">
        <f>A447+1</f>
        <v>38</v>
      </c>
      <c r="B448" s="5" t="s">
        <v>36</v>
      </c>
      <c r="C448" s="34">
        <f>C447+1</f>
        <v>39</v>
      </c>
      <c r="D448" s="176"/>
      <c r="E448" s="39">
        <f>E447-1</f>
        <v>1965</v>
      </c>
      <c r="F448" s="70">
        <v>1718</v>
      </c>
      <c r="G448" s="70">
        <v>853</v>
      </c>
      <c r="H448" s="70">
        <v>865</v>
      </c>
      <c r="I448" s="186">
        <v>80</v>
      </c>
      <c r="J448" s="178" t="s">
        <v>36</v>
      </c>
      <c r="K448" s="177">
        <v>85</v>
      </c>
      <c r="L448" s="39"/>
      <c r="M448" s="71">
        <v>2394</v>
      </c>
      <c r="N448" s="71">
        <v>653</v>
      </c>
      <c r="O448" s="71">
        <v>1741</v>
      </c>
    </row>
    <row r="449" spans="1:15" ht="12" customHeight="1">
      <c r="A449" s="3">
        <f>A448+1</f>
        <v>39</v>
      </c>
      <c r="B449" s="5" t="s">
        <v>36</v>
      </c>
      <c r="C449" s="34">
        <f>C448+1</f>
        <v>40</v>
      </c>
      <c r="D449" s="176"/>
      <c r="E449" s="39">
        <f>E448-1</f>
        <v>1964</v>
      </c>
      <c r="F449" s="70">
        <v>1908</v>
      </c>
      <c r="G449" s="70">
        <v>994</v>
      </c>
      <c r="H449" s="70">
        <v>914</v>
      </c>
      <c r="I449" s="190" t="s">
        <v>575</v>
      </c>
      <c r="J449" s="6"/>
      <c r="K449" s="6"/>
      <c r="L449" s="39"/>
      <c r="M449" s="71">
        <v>1430</v>
      </c>
      <c r="N449" s="71">
        <v>305</v>
      </c>
      <c r="O449" s="71">
        <v>1125</v>
      </c>
    </row>
    <row r="450" spans="1:15" ht="12" customHeight="1">
      <c r="A450" s="19">
        <v>35</v>
      </c>
      <c r="B450" s="178" t="s">
        <v>36</v>
      </c>
      <c r="C450" s="68">
        <v>40</v>
      </c>
      <c r="D450" s="177"/>
      <c r="E450" s="187"/>
      <c r="F450" s="71">
        <f>SUM(F445:F449)</f>
        <v>8651</v>
      </c>
      <c r="G450" s="71">
        <f>SUM(G445:G449)</f>
        <v>4487</v>
      </c>
      <c r="H450" s="71">
        <f>SUM(H445:H449)</f>
        <v>4164</v>
      </c>
      <c r="I450" s="190" t="s">
        <v>576</v>
      </c>
      <c r="J450" s="10"/>
      <c r="K450" s="3"/>
      <c r="L450" s="39"/>
      <c r="M450" s="71">
        <f>SUM(F404+F415+F420+F429+F436+F443+F450+M403+M410+M417+M424+M431+M438+M445+M447+M448+M449)</f>
        <v>111455</v>
      </c>
      <c r="N450" s="71">
        <f>SUM(G404+G415+G420+G429+G436+G443+G450+N403+N410+N417+N424+N431+N438+N445+N447+N448+N449)</f>
        <v>55625</v>
      </c>
      <c r="O450" s="71">
        <f>SUM(H404+H415+H420+H429+H436+H443+H450+O403+O410+O417+O424+O431+O438+O445+O447+O448+O449)</f>
        <v>55830</v>
      </c>
    </row>
    <row r="451" spans="1:15" ht="12" customHeight="1">
      <c r="A451" s="19"/>
      <c r="B451" s="178"/>
      <c r="C451" s="68"/>
      <c r="D451" s="177"/>
      <c r="E451" s="215"/>
      <c r="F451" s="8"/>
      <c r="G451" s="8"/>
      <c r="H451" s="8"/>
      <c r="I451" s="202"/>
      <c r="J451" s="10"/>
      <c r="K451" s="3"/>
      <c r="L451" s="8"/>
      <c r="M451" s="8"/>
      <c r="N451" s="8"/>
      <c r="O451" s="8"/>
    </row>
    <row r="452" spans="1:15" ht="12" customHeight="1">
      <c r="A452" s="19"/>
      <c r="B452" s="178"/>
      <c r="C452" s="68"/>
      <c r="D452" s="177"/>
      <c r="E452" s="215"/>
      <c r="F452" s="71"/>
      <c r="G452" s="71"/>
      <c r="H452" s="71"/>
      <c r="I452" s="202"/>
      <c r="J452" s="10"/>
      <c r="K452" s="3"/>
      <c r="L452" s="8"/>
      <c r="M452" s="71"/>
      <c r="N452" s="71"/>
      <c r="O452" s="71"/>
    </row>
    <row r="453" spans="1:15" ht="12" customHeight="1">
      <c r="A453" s="19"/>
      <c r="B453" s="178"/>
      <c r="C453" s="68"/>
      <c r="D453" s="177"/>
      <c r="E453" s="215"/>
      <c r="F453" s="71"/>
      <c r="G453" s="71"/>
      <c r="H453" s="71"/>
      <c r="I453" s="202"/>
      <c r="J453" s="10"/>
      <c r="K453" s="3"/>
      <c r="L453" s="8"/>
      <c r="M453" s="71"/>
      <c r="N453" s="71"/>
      <c r="O453" s="71"/>
    </row>
    <row r="454" spans="1:15" ht="12" customHeight="1">
      <c r="A454" s="19"/>
      <c r="B454" s="178"/>
      <c r="C454" s="68"/>
      <c r="D454" s="177"/>
      <c r="E454" s="215"/>
      <c r="F454" s="71"/>
      <c r="G454" s="71"/>
      <c r="H454" s="71"/>
      <c r="I454" s="202"/>
      <c r="J454" s="10"/>
      <c r="K454" s="3"/>
      <c r="L454" s="8"/>
      <c r="M454" s="71"/>
      <c r="N454" s="71"/>
      <c r="O454" s="71"/>
    </row>
    <row r="455" spans="1:15" ht="12" customHeight="1">
      <c r="A455" s="19"/>
      <c r="B455" s="178"/>
      <c r="C455" s="68"/>
      <c r="D455" s="177"/>
      <c r="E455" s="215"/>
      <c r="F455" s="71"/>
      <c r="G455" s="71"/>
      <c r="H455" s="71"/>
      <c r="I455" s="202"/>
      <c r="J455" s="10"/>
      <c r="K455" s="3"/>
      <c r="L455" s="8"/>
      <c r="M455" s="71"/>
      <c r="N455" s="71"/>
      <c r="O455" s="71"/>
    </row>
    <row r="456" spans="1:15" ht="12.75">
      <c r="A456" s="23" t="s">
        <v>577</v>
      </c>
      <c r="B456" s="23"/>
      <c r="C456" s="23"/>
      <c r="D456" s="23"/>
      <c r="E456" s="23"/>
      <c r="F456" s="191"/>
      <c r="G456" s="191"/>
      <c r="H456" s="191"/>
      <c r="I456" s="23"/>
      <c r="J456" s="23"/>
      <c r="K456" s="23"/>
      <c r="L456" s="23"/>
      <c r="M456" s="191"/>
      <c r="N456" s="191"/>
      <c r="O456" s="191"/>
    </row>
    <row r="457" spans="1:15" ht="12.75">
      <c r="A457" s="23" t="s">
        <v>584</v>
      </c>
      <c r="B457" s="23"/>
      <c r="C457" s="23"/>
      <c r="D457" s="23"/>
      <c r="E457" s="23"/>
      <c r="F457" s="191"/>
      <c r="G457" s="191"/>
      <c r="H457" s="191"/>
      <c r="I457" s="23"/>
      <c r="J457" s="23"/>
      <c r="K457" s="23"/>
      <c r="L457" s="23"/>
      <c r="M457" s="191"/>
      <c r="N457" s="191"/>
      <c r="O457" s="191"/>
    </row>
    <row r="458" spans="1:12" ht="12.75">
      <c r="A458" s="3"/>
      <c r="B458" s="3"/>
      <c r="C458" s="34"/>
      <c r="D458" s="3"/>
      <c r="E458" s="3"/>
      <c r="I458" s="3"/>
      <c r="J458" s="3"/>
      <c r="K458" s="3"/>
      <c r="L458" s="3"/>
    </row>
    <row r="459" spans="1:15" s="137" customFormat="1" ht="12.75">
      <c r="A459" s="15" t="s">
        <v>66</v>
      </c>
      <c r="B459" s="15"/>
      <c r="C459" s="15"/>
      <c r="D459" s="15"/>
      <c r="E459" s="181"/>
      <c r="F459" s="330" t="s">
        <v>5</v>
      </c>
      <c r="G459" s="303"/>
      <c r="H459" s="303"/>
      <c r="I459" s="161" t="s">
        <v>66</v>
      </c>
      <c r="J459" s="15"/>
      <c r="K459" s="15"/>
      <c r="L459" s="181"/>
      <c r="M459" s="330" t="s">
        <v>5</v>
      </c>
      <c r="N459" s="303"/>
      <c r="O459" s="303"/>
    </row>
    <row r="460" spans="1:15" ht="12.75">
      <c r="A460" s="10" t="s">
        <v>68</v>
      </c>
      <c r="B460" s="10"/>
      <c r="C460" s="10"/>
      <c r="D460" s="10"/>
      <c r="E460" s="182" t="s">
        <v>570</v>
      </c>
      <c r="F460" s="332"/>
      <c r="G460" s="304"/>
      <c r="H460" s="304"/>
      <c r="I460" s="183" t="s">
        <v>68</v>
      </c>
      <c r="J460" s="10"/>
      <c r="K460" s="10"/>
      <c r="L460" s="182" t="s">
        <v>570</v>
      </c>
      <c r="M460" s="332"/>
      <c r="N460" s="304"/>
      <c r="O460" s="304"/>
    </row>
    <row r="461" spans="1:15" ht="12.75">
      <c r="A461" s="20" t="s">
        <v>69</v>
      </c>
      <c r="B461" s="20"/>
      <c r="C461" s="20"/>
      <c r="D461" s="20"/>
      <c r="E461" s="184"/>
      <c r="F461" s="192" t="s">
        <v>20</v>
      </c>
      <c r="G461" s="193" t="s">
        <v>21</v>
      </c>
      <c r="H461" s="192" t="s">
        <v>22</v>
      </c>
      <c r="I461" s="185" t="s">
        <v>69</v>
      </c>
      <c r="J461" s="20"/>
      <c r="K461" s="20"/>
      <c r="L461" s="184"/>
      <c r="M461" s="192" t="s">
        <v>20</v>
      </c>
      <c r="N461" s="193" t="s">
        <v>21</v>
      </c>
      <c r="O461" s="192" t="s">
        <v>22</v>
      </c>
    </row>
    <row r="462" spans="1:12" ht="12.75">
      <c r="A462" s="3"/>
      <c r="B462" s="3"/>
      <c r="C462" s="34"/>
      <c r="D462" s="3"/>
      <c r="E462" s="9"/>
      <c r="I462" s="131"/>
      <c r="J462" s="3"/>
      <c r="K462" s="3"/>
      <c r="L462" s="9"/>
    </row>
    <row r="463" spans="1:15" ht="12" customHeight="1">
      <c r="A463" s="3">
        <v>0</v>
      </c>
      <c r="B463" s="5" t="s">
        <v>36</v>
      </c>
      <c r="C463" s="34">
        <v>1</v>
      </c>
      <c r="D463" s="176"/>
      <c r="E463" s="39">
        <v>2003</v>
      </c>
      <c r="F463" s="70">
        <v>619</v>
      </c>
      <c r="G463" s="70">
        <v>320</v>
      </c>
      <c r="H463" s="70">
        <v>299</v>
      </c>
      <c r="I463" s="131">
        <f>SUM(C514)</f>
        <v>40</v>
      </c>
      <c r="J463" s="5" t="s">
        <v>36</v>
      </c>
      <c r="K463" s="176">
        <f>SUM(I463+1)</f>
        <v>41</v>
      </c>
      <c r="L463" s="39">
        <f>SUM(E514-1)</f>
        <v>1963</v>
      </c>
      <c r="M463" s="70">
        <v>1656</v>
      </c>
      <c r="N463" s="70">
        <v>886</v>
      </c>
      <c r="O463" s="70">
        <v>770</v>
      </c>
    </row>
    <row r="464" spans="1:15" ht="12" customHeight="1">
      <c r="A464" s="3">
        <v>1</v>
      </c>
      <c r="B464" s="5" t="s">
        <v>36</v>
      </c>
      <c r="C464" s="34">
        <f>SUM(C463+1)</f>
        <v>2</v>
      </c>
      <c r="D464" s="176"/>
      <c r="E464" s="39">
        <f>SUM(E463-1)</f>
        <v>2002</v>
      </c>
      <c r="F464" s="70">
        <v>704</v>
      </c>
      <c r="G464" s="70">
        <v>365</v>
      </c>
      <c r="H464" s="70">
        <v>339</v>
      </c>
      <c r="I464" s="131">
        <f>I463+1</f>
        <v>41</v>
      </c>
      <c r="J464" s="5" t="s">
        <v>36</v>
      </c>
      <c r="K464" s="176">
        <f>K463+1</f>
        <v>42</v>
      </c>
      <c r="L464" s="39">
        <f>L463-1</f>
        <v>1962</v>
      </c>
      <c r="M464" s="70">
        <v>1658</v>
      </c>
      <c r="N464" s="70">
        <v>829</v>
      </c>
      <c r="O464" s="70">
        <v>829</v>
      </c>
    </row>
    <row r="465" spans="1:15" ht="12" customHeight="1">
      <c r="A465" s="3">
        <f>A464+1</f>
        <v>2</v>
      </c>
      <c r="B465" s="5" t="s">
        <v>36</v>
      </c>
      <c r="C465" s="34">
        <f>C464+1</f>
        <v>3</v>
      </c>
      <c r="D465" s="176"/>
      <c r="E465" s="39">
        <f>SUM(E464-1)</f>
        <v>2001</v>
      </c>
      <c r="F465" s="70">
        <v>669</v>
      </c>
      <c r="G465" s="70">
        <v>360</v>
      </c>
      <c r="H465" s="70">
        <v>309</v>
      </c>
      <c r="I465" s="131">
        <f>I464+1</f>
        <v>42</v>
      </c>
      <c r="J465" s="5" t="s">
        <v>36</v>
      </c>
      <c r="K465" s="176">
        <f>K464+1</f>
        <v>43</v>
      </c>
      <c r="L465" s="39">
        <f>L464-1</f>
        <v>1961</v>
      </c>
      <c r="M465" s="70">
        <v>1660</v>
      </c>
      <c r="N465" s="70">
        <v>843</v>
      </c>
      <c r="O465" s="70">
        <v>817</v>
      </c>
    </row>
    <row r="466" spans="1:15" ht="12" customHeight="1">
      <c r="A466" s="3">
        <f>A465+1</f>
        <v>3</v>
      </c>
      <c r="B466" s="5" t="s">
        <v>36</v>
      </c>
      <c r="C466" s="34">
        <f>C465+1</f>
        <v>4</v>
      </c>
      <c r="D466" s="176"/>
      <c r="E466" s="39">
        <f>E465-1</f>
        <v>2000</v>
      </c>
      <c r="F466" s="70">
        <v>654</v>
      </c>
      <c r="G466" s="70">
        <v>332</v>
      </c>
      <c r="H466" s="70">
        <v>322</v>
      </c>
      <c r="I466" s="131">
        <f>I465+1</f>
        <v>43</v>
      </c>
      <c r="J466" s="5" t="s">
        <v>36</v>
      </c>
      <c r="K466" s="176">
        <f>K465+1</f>
        <v>44</v>
      </c>
      <c r="L466" s="39">
        <f>L465-1</f>
        <v>1960</v>
      </c>
      <c r="M466" s="70">
        <v>1606</v>
      </c>
      <c r="N466" s="70">
        <v>806</v>
      </c>
      <c r="O466" s="70">
        <v>800</v>
      </c>
    </row>
    <row r="467" spans="1:15" ht="12" customHeight="1">
      <c r="A467" s="3">
        <f>A466+1</f>
        <v>4</v>
      </c>
      <c r="B467" s="5" t="s">
        <v>36</v>
      </c>
      <c r="C467" s="34">
        <f>C466+1</f>
        <v>5</v>
      </c>
      <c r="D467" s="176"/>
      <c r="E467" s="39">
        <f>E466-1</f>
        <v>1999</v>
      </c>
      <c r="F467" s="70">
        <v>658</v>
      </c>
      <c r="G467" s="70">
        <v>322</v>
      </c>
      <c r="H467" s="70">
        <v>336</v>
      </c>
      <c r="I467" s="131">
        <f>I466+1</f>
        <v>44</v>
      </c>
      <c r="J467" s="5" t="s">
        <v>36</v>
      </c>
      <c r="K467" s="176">
        <f>K466+1</f>
        <v>45</v>
      </c>
      <c r="L467" s="39">
        <f>L466-1</f>
        <v>1959</v>
      </c>
      <c r="M467" s="70">
        <v>1656</v>
      </c>
      <c r="N467" s="70">
        <v>847</v>
      </c>
      <c r="O467" s="70">
        <v>809</v>
      </c>
    </row>
    <row r="468" spans="1:15" ht="12" customHeight="1">
      <c r="A468" s="3">
        <f>A467+1</f>
        <v>5</v>
      </c>
      <c r="B468" s="5" t="s">
        <v>36</v>
      </c>
      <c r="C468" s="34">
        <f>C467+1</f>
        <v>6</v>
      </c>
      <c r="D468" s="176"/>
      <c r="E468" s="39">
        <f>E467-1</f>
        <v>1998</v>
      </c>
      <c r="F468" s="70">
        <v>701</v>
      </c>
      <c r="G468" s="70">
        <v>339</v>
      </c>
      <c r="H468" s="70">
        <v>362</v>
      </c>
      <c r="I468" s="186">
        <v>40</v>
      </c>
      <c r="J468" s="178" t="s">
        <v>36</v>
      </c>
      <c r="K468" s="177">
        <v>45</v>
      </c>
      <c r="L468" s="187"/>
      <c r="M468" s="71">
        <f>SUM(M463:M467)</f>
        <v>8236</v>
      </c>
      <c r="N468" s="71">
        <f>SUM(N463:N467)</f>
        <v>4211</v>
      </c>
      <c r="O468" s="71">
        <f>SUM(O463:O467)</f>
        <v>4025</v>
      </c>
    </row>
    <row r="469" spans="1:15" ht="12" customHeight="1">
      <c r="A469" s="19">
        <v>0</v>
      </c>
      <c r="B469" s="178" t="s">
        <v>36</v>
      </c>
      <c r="C469" s="68">
        <v>6</v>
      </c>
      <c r="D469" s="177"/>
      <c r="E469" s="187"/>
      <c r="F469" s="71">
        <f>SUM(F463:F468)</f>
        <v>4005</v>
      </c>
      <c r="G469" s="71">
        <f>SUM(G463:G468)</f>
        <v>2038</v>
      </c>
      <c r="H469" s="71">
        <f>SUM(H463:H468)</f>
        <v>1967</v>
      </c>
      <c r="I469" s="131"/>
      <c r="J469" s="5"/>
      <c r="K469" s="176"/>
      <c r="L469" s="39"/>
      <c r="M469" s="70"/>
      <c r="N469" s="70"/>
      <c r="O469" s="70"/>
    </row>
    <row r="470" spans="1:15" ht="12" customHeight="1">
      <c r="A470" s="3"/>
      <c r="B470" s="5"/>
      <c r="C470" s="34"/>
      <c r="D470" s="176"/>
      <c r="E470" s="39"/>
      <c r="F470" s="70"/>
      <c r="G470" s="70"/>
      <c r="H470" s="70"/>
      <c r="I470" s="131">
        <f>I467+1</f>
        <v>45</v>
      </c>
      <c r="J470" s="5" t="s">
        <v>36</v>
      </c>
      <c r="K470" s="176">
        <f>K467+1</f>
        <v>46</v>
      </c>
      <c r="L470" s="39">
        <f>L467-1</f>
        <v>1958</v>
      </c>
      <c r="M470" s="70">
        <v>1525</v>
      </c>
      <c r="N470" s="70">
        <v>789</v>
      </c>
      <c r="O470" s="70">
        <v>736</v>
      </c>
    </row>
    <row r="471" spans="1:15" ht="12" customHeight="1">
      <c r="A471" s="3">
        <f>A468+1</f>
        <v>6</v>
      </c>
      <c r="B471" s="5" t="s">
        <v>36</v>
      </c>
      <c r="C471" s="34">
        <f>C468+1</f>
        <v>7</v>
      </c>
      <c r="D471" s="176"/>
      <c r="E471" s="39">
        <f>E468-1</f>
        <v>1997</v>
      </c>
      <c r="F471" s="70">
        <v>704</v>
      </c>
      <c r="G471" s="70">
        <v>371</v>
      </c>
      <c r="H471" s="70">
        <v>333</v>
      </c>
      <c r="I471" s="131">
        <f>I470+1</f>
        <v>46</v>
      </c>
      <c r="J471" s="5" t="s">
        <v>36</v>
      </c>
      <c r="K471" s="176">
        <f>K470+1</f>
        <v>47</v>
      </c>
      <c r="L471" s="39">
        <f>L470-1</f>
        <v>1957</v>
      </c>
      <c r="M471" s="70">
        <v>1491</v>
      </c>
      <c r="N471" s="70">
        <v>799</v>
      </c>
      <c r="O471" s="70">
        <v>692</v>
      </c>
    </row>
    <row r="472" spans="1:15" ht="12" customHeight="1">
      <c r="A472" s="3">
        <f aca="true" t="shared" si="58" ref="A472:A479">A471+1</f>
        <v>7</v>
      </c>
      <c r="B472" s="5" t="s">
        <v>36</v>
      </c>
      <c r="C472" s="34">
        <f aca="true" t="shared" si="59" ref="C472:C479">C471+1</f>
        <v>8</v>
      </c>
      <c r="D472" s="176"/>
      <c r="E472" s="39">
        <f aca="true" t="shared" si="60" ref="E472:E479">E471-1</f>
        <v>1996</v>
      </c>
      <c r="F472" s="70">
        <v>606</v>
      </c>
      <c r="G472" s="70">
        <v>317</v>
      </c>
      <c r="H472" s="70">
        <v>289</v>
      </c>
      <c r="I472" s="131">
        <f>I471+1</f>
        <v>47</v>
      </c>
      <c r="J472" s="5" t="s">
        <v>36</v>
      </c>
      <c r="K472" s="176">
        <f>K471+1</f>
        <v>48</v>
      </c>
      <c r="L472" s="39">
        <f>L471-1</f>
        <v>1956</v>
      </c>
      <c r="M472" s="70">
        <v>1499</v>
      </c>
      <c r="N472" s="70">
        <v>778</v>
      </c>
      <c r="O472" s="70">
        <v>721</v>
      </c>
    </row>
    <row r="473" spans="1:15" ht="12" customHeight="1">
      <c r="A473" s="3">
        <f t="shared" si="58"/>
        <v>8</v>
      </c>
      <c r="B473" s="5" t="s">
        <v>36</v>
      </c>
      <c r="C473" s="34">
        <f t="shared" si="59"/>
        <v>9</v>
      </c>
      <c r="D473" s="176"/>
      <c r="E473" s="39">
        <f t="shared" si="60"/>
        <v>1995</v>
      </c>
      <c r="F473" s="70">
        <v>567</v>
      </c>
      <c r="G473" s="70">
        <v>307</v>
      </c>
      <c r="H473" s="70">
        <v>260</v>
      </c>
      <c r="I473" s="131">
        <f>I472+1</f>
        <v>48</v>
      </c>
      <c r="J473" s="5" t="s">
        <v>36</v>
      </c>
      <c r="K473" s="176">
        <f>K472+1</f>
        <v>49</v>
      </c>
      <c r="L473" s="39">
        <f>L472-1</f>
        <v>1955</v>
      </c>
      <c r="M473" s="70">
        <v>1540</v>
      </c>
      <c r="N473" s="70">
        <v>754</v>
      </c>
      <c r="O473" s="70">
        <v>786</v>
      </c>
    </row>
    <row r="474" spans="1:15" ht="12" customHeight="1">
      <c r="A474" s="3">
        <f t="shared" si="58"/>
        <v>9</v>
      </c>
      <c r="B474" s="5" t="s">
        <v>36</v>
      </c>
      <c r="C474" s="34">
        <f t="shared" si="59"/>
        <v>10</v>
      </c>
      <c r="D474" s="176"/>
      <c r="E474" s="39">
        <f t="shared" si="60"/>
        <v>1994</v>
      </c>
      <c r="F474" s="70">
        <v>521</v>
      </c>
      <c r="G474" s="70">
        <v>272</v>
      </c>
      <c r="H474" s="70">
        <v>249</v>
      </c>
      <c r="I474" s="131">
        <f>I473+1</f>
        <v>49</v>
      </c>
      <c r="J474" s="5" t="s">
        <v>36</v>
      </c>
      <c r="K474" s="176">
        <f>K473+1</f>
        <v>50</v>
      </c>
      <c r="L474" s="39">
        <f>L473-1</f>
        <v>1954</v>
      </c>
      <c r="M474" s="70">
        <v>1535</v>
      </c>
      <c r="N474" s="70">
        <v>797</v>
      </c>
      <c r="O474" s="70">
        <v>738</v>
      </c>
    </row>
    <row r="475" spans="1:15" ht="12" customHeight="1">
      <c r="A475" s="3">
        <f t="shared" si="58"/>
        <v>10</v>
      </c>
      <c r="B475" s="5" t="s">
        <v>36</v>
      </c>
      <c r="C475" s="34">
        <f t="shared" si="59"/>
        <v>11</v>
      </c>
      <c r="D475" s="176"/>
      <c r="E475" s="39">
        <f t="shared" si="60"/>
        <v>1993</v>
      </c>
      <c r="F475" s="70">
        <v>547</v>
      </c>
      <c r="G475" s="70">
        <v>276</v>
      </c>
      <c r="H475" s="70">
        <v>271</v>
      </c>
      <c r="I475" s="186">
        <v>45</v>
      </c>
      <c r="J475" s="178" t="s">
        <v>36</v>
      </c>
      <c r="K475" s="177">
        <v>50</v>
      </c>
      <c r="L475" s="187"/>
      <c r="M475" s="71">
        <f>SUM(M470:M474)</f>
        <v>7590</v>
      </c>
      <c r="N475" s="71">
        <f>SUM(N470:N474)</f>
        <v>3917</v>
      </c>
      <c r="O475" s="71">
        <f>SUM(O470:O474)</f>
        <v>3673</v>
      </c>
    </row>
    <row r="476" spans="1:15" ht="12" customHeight="1">
      <c r="A476" s="3">
        <f t="shared" si="58"/>
        <v>11</v>
      </c>
      <c r="B476" s="5" t="s">
        <v>36</v>
      </c>
      <c r="C476" s="34">
        <f t="shared" si="59"/>
        <v>12</v>
      </c>
      <c r="D476" s="176"/>
      <c r="E476" s="39">
        <f t="shared" si="60"/>
        <v>1992</v>
      </c>
      <c r="F476" s="70">
        <v>637</v>
      </c>
      <c r="G476" s="70">
        <v>321</v>
      </c>
      <c r="H476" s="70">
        <v>316</v>
      </c>
      <c r="I476" s="131"/>
      <c r="J476" s="5"/>
      <c r="K476" s="176"/>
      <c r="L476" s="39"/>
      <c r="M476" s="70"/>
      <c r="N476" s="70"/>
      <c r="O476" s="70"/>
    </row>
    <row r="477" spans="1:15" ht="12" customHeight="1">
      <c r="A477" s="3">
        <f t="shared" si="58"/>
        <v>12</v>
      </c>
      <c r="B477" s="5" t="s">
        <v>36</v>
      </c>
      <c r="C477" s="34">
        <f t="shared" si="59"/>
        <v>13</v>
      </c>
      <c r="D477" s="176"/>
      <c r="E477" s="39">
        <f t="shared" si="60"/>
        <v>1991</v>
      </c>
      <c r="F477" s="70">
        <v>717</v>
      </c>
      <c r="G477" s="70">
        <v>343</v>
      </c>
      <c r="H477" s="70">
        <v>374</v>
      </c>
      <c r="I477" s="131">
        <f>I474+1</f>
        <v>50</v>
      </c>
      <c r="J477" s="5" t="s">
        <v>36</v>
      </c>
      <c r="K477" s="176">
        <f>K474+1</f>
        <v>51</v>
      </c>
      <c r="L477" s="39">
        <f>L474-1</f>
        <v>1953</v>
      </c>
      <c r="M477" s="70">
        <v>1494</v>
      </c>
      <c r="N477" s="70">
        <v>738</v>
      </c>
      <c r="O477" s="70">
        <v>756</v>
      </c>
    </row>
    <row r="478" spans="1:15" ht="12" customHeight="1">
      <c r="A478" s="3">
        <f t="shared" si="58"/>
        <v>13</v>
      </c>
      <c r="B478" s="5" t="s">
        <v>36</v>
      </c>
      <c r="C478" s="34">
        <f t="shared" si="59"/>
        <v>14</v>
      </c>
      <c r="D478" s="176"/>
      <c r="E478" s="39">
        <f t="shared" si="60"/>
        <v>1990</v>
      </c>
      <c r="F478" s="70">
        <v>1146</v>
      </c>
      <c r="G478" s="70">
        <v>584</v>
      </c>
      <c r="H478" s="70">
        <v>562</v>
      </c>
      <c r="I478" s="131">
        <f>I477+1</f>
        <v>51</v>
      </c>
      <c r="J478" s="5" t="s">
        <v>36</v>
      </c>
      <c r="K478" s="176">
        <f>K477+1</f>
        <v>52</v>
      </c>
      <c r="L478" s="39">
        <f>L477-1</f>
        <v>1952</v>
      </c>
      <c r="M478" s="70">
        <v>1420</v>
      </c>
      <c r="N478" s="70">
        <v>706</v>
      </c>
      <c r="O478" s="70">
        <v>714</v>
      </c>
    </row>
    <row r="479" spans="1:15" ht="12" customHeight="1">
      <c r="A479" s="3">
        <f t="shared" si="58"/>
        <v>14</v>
      </c>
      <c r="B479" s="5" t="s">
        <v>36</v>
      </c>
      <c r="C479" s="34">
        <f t="shared" si="59"/>
        <v>15</v>
      </c>
      <c r="D479" s="176"/>
      <c r="E479" s="39">
        <f t="shared" si="60"/>
        <v>1989</v>
      </c>
      <c r="F479" s="70">
        <v>1230</v>
      </c>
      <c r="G479" s="70">
        <v>620</v>
      </c>
      <c r="H479" s="70">
        <v>610</v>
      </c>
      <c r="I479" s="131">
        <f>I478+1</f>
        <v>52</v>
      </c>
      <c r="J479" s="5" t="s">
        <v>36</v>
      </c>
      <c r="K479" s="176">
        <f>K478+1</f>
        <v>53</v>
      </c>
      <c r="L479" s="39">
        <f>L478-1</f>
        <v>1951</v>
      </c>
      <c r="M479" s="70">
        <v>1370</v>
      </c>
      <c r="N479" s="70">
        <v>710</v>
      </c>
      <c r="O479" s="70">
        <v>660</v>
      </c>
    </row>
    <row r="480" spans="1:15" ht="12" customHeight="1">
      <c r="A480" s="19">
        <v>6</v>
      </c>
      <c r="B480" s="178" t="s">
        <v>36</v>
      </c>
      <c r="C480" s="68">
        <v>15</v>
      </c>
      <c r="D480" s="177"/>
      <c r="E480" s="187"/>
      <c r="F480" s="71">
        <f>SUM(F471:F479)</f>
        <v>6675</v>
      </c>
      <c r="G480" s="71">
        <f>SUM(G471:G479)</f>
        <v>3411</v>
      </c>
      <c r="H480" s="71">
        <f>SUM(H471:H479)</f>
        <v>3264</v>
      </c>
      <c r="I480" s="131">
        <f>I479+1</f>
        <v>53</v>
      </c>
      <c r="J480" s="5" t="s">
        <v>36</v>
      </c>
      <c r="K480" s="176">
        <f>K479+1</f>
        <v>54</v>
      </c>
      <c r="L480" s="39">
        <f>L479-1</f>
        <v>1950</v>
      </c>
      <c r="M480" s="70">
        <v>1339</v>
      </c>
      <c r="N480" s="70">
        <v>690</v>
      </c>
      <c r="O480" s="70">
        <v>649</v>
      </c>
    </row>
    <row r="481" spans="1:15" ht="12" customHeight="1">
      <c r="A481" s="3"/>
      <c r="B481" s="5"/>
      <c r="C481" s="34"/>
      <c r="D481" s="176"/>
      <c r="E481" s="39"/>
      <c r="F481" s="70"/>
      <c r="G481" s="70"/>
      <c r="H481" s="70"/>
      <c r="I481" s="131">
        <f>I480+1</f>
        <v>54</v>
      </c>
      <c r="J481" s="5" t="s">
        <v>36</v>
      </c>
      <c r="K481" s="176">
        <f>K480+1</f>
        <v>55</v>
      </c>
      <c r="L481" s="39">
        <f>L480-1</f>
        <v>1949</v>
      </c>
      <c r="M481" s="70">
        <v>1245</v>
      </c>
      <c r="N481" s="70">
        <v>634</v>
      </c>
      <c r="O481" s="70">
        <v>611</v>
      </c>
    </row>
    <row r="482" spans="1:15" ht="12" customHeight="1">
      <c r="A482" s="3">
        <f>A479+1</f>
        <v>15</v>
      </c>
      <c r="B482" s="5" t="s">
        <v>36</v>
      </c>
      <c r="C482" s="34">
        <f>C479+1</f>
        <v>16</v>
      </c>
      <c r="D482" s="176"/>
      <c r="E482" s="39">
        <f>E479-1</f>
        <v>1988</v>
      </c>
      <c r="F482" s="70">
        <v>1314</v>
      </c>
      <c r="G482" s="70">
        <v>687</v>
      </c>
      <c r="H482" s="70">
        <v>627</v>
      </c>
      <c r="I482" s="186">
        <v>50</v>
      </c>
      <c r="J482" s="178" t="s">
        <v>36</v>
      </c>
      <c r="K482" s="177">
        <v>55</v>
      </c>
      <c r="L482" s="187"/>
      <c r="M482" s="71">
        <f>SUM(M477:M481)</f>
        <v>6868</v>
      </c>
      <c r="N482" s="71">
        <f>SUM(N477:N481)</f>
        <v>3478</v>
      </c>
      <c r="O482" s="71">
        <f>SUM(O477:O481)</f>
        <v>3390</v>
      </c>
    </row>
    <row r="483" spans="1:15" ht="12" customHeight="1">
      <c r="A483" s="3">
        <f>A482+1</f>
        <v>16</v>
      </c>
      <c r="B483" s="5" t="s">
        <v>36</v>
      </c>
      <c r="C483" s="34">
        <f>C482+1</f>
        <v>17</v>
      </c>
      <c r="D483" s="176"/>
      <c r="E483" s="39">
        <f>E482-1</f>
        <v>1987</v>
      </c>
      <c r="F483" s="70">
        <v>1366</v>
      </c>
      <c r="G483" s="70">
        <v>693</v>
      </c>
      <c r="H483" s="70">
        <v>673</v>
      </c>
      <c r="I483" s="131"/>
      <c r="J483" s="5"/>
      <c r="K483" s="176"/>
      <c r="L483" s="39"/>
      <c r="M483" s="70"/>
      <c r="N483" s="70"/>
      <c r="O483" s="70"/>
    </row>
    <row r="484" spans="1:15" ht="12" customHeight="1">
      <c r="A484" s="3">
        <f>A483+1</f>
        <v>17</v>
      </c>
      <c r="B484" s="5" t="s">
        <v>36</v>
      </c>
      <c r="C484" s="34">
        <f>C483+1</f>
        <v>18</v>
      </c>
      <c r="D484" s="176"/>
      <c r="E484" s="39">
        <f>E483-1</f>
        <v>1986</v>
      </c>
      <c r="F484" s="70">
        <v>1336</v>
      </c>
      <c r="G484" s="70">
        <v>733</v>
      </c>
      <c r="H484" s="70">
        <v>603</v>
      </c>
      <c r="I484" s="131">
        <f>I481+1</f>
        <v>55</v>
      </c>
      <c r="J484" s="5" t="s">
        <v>36</v>
      </c>
      <c r="K484" s="176">
        <f>K481+1</f>
        <v>56</v>
      </c>
      <c r="L484" s="39">
        <f>L481-1</f>
        <v>1948</v>
      </c>
      <c r="M484" s="70">
        <v>1130</v>
      </c>
      <c r="N484" s="70">
        <v>543</v>
      </c>
      <c r="O484" s="70">
        <v>587</v>
      </c>
    </row>
    <row r="485" spans="1:15" ht="12" customHeight="1">
      <c r="A485" s="19">
        <v>15</v>
      </c>
      <c r="B485" s="178" t="s">
        <v>36</v>
      </c>
      <c r="C485" s="68">
        <v>18</v>
      </c>
      <c r="D485" s="177"/>
      <c r="E485" s="187"/>
      <c r="F485" s="71">
        <f>SUM(F482:F484)</f>
        <v>4016</v>
      </c>
      <c r="G485" s="71">
        <f>SUM(G482:G484)</f>
        <v>2113</v>
      </c>
      <c r="H485" s="71">
        <f>SUM(H482:H484)</f>
        <v>1903</v>
      </c>
      <c r="I485" s="131">
        <f>I484+1</f>
        <v>56</v>
      </c>
      <c r="J485" s="5" t="s">
        <v>36</v>
      </c>
      <c r="K485" s="176">
        <f>K484+1</f>
        <v>57</v>
      </c>
      <c r="L485" s="39">
        <f>L484-1</f>
        <v>1947</v>
      </c>
      <c r="M485" s="70">
        <v>1040</v>
      </c>
      <c r="N485" s="70">
        <v>505</v>
      </c>
      <c r="O485" s="70">
        <v>535</v>
      </c>
    </row>
    <row r="486" spans="1:15" ht="12" customHeight="1">
      <c r="A486" s="3"/>
      <c r="B486" s="5"/>
      <c r="C486" s="34"/>
      <c r="D486" s="176"/>
      <c r="E486" s="39"/>
      <c r="F486" s="70"/>
      <c r="G486" s="70"/>
      <c r="H486" s="70"/>
      <c r="I486" s="131">
        <f>I485+1</f>
        <v>57</v>
      </c>
      <c r="J486" s="5" t="s">
        <v>36</v>
      </c>
      <c r="K486" s="176">
        <f>K485+1</f>
        <v>58</v>
      </c>
      <c r="L486" s="39">
        <f>L485-1</f>
        <v>1946</v>
      </c>
      <c r="M486" s="70">
        <v>945</v>
      </c>
      <c r="N486" s="70">
        <v>474</v>
      </c>
      <c r="O486" s="70">
        <v>471</v>
      </c>
    </row>
    <row r="487" spans="1:15" ht="12" customHeight="1">
      <c r="A487" s="3">
        <f>A484+1</f>
        <v>18</v>
      </c>
      <c r="B487" s="5" t="s">
        <v>36</v>
      </c>
      <c r="C487" s="34">
        <f>C484+1</f>
        <v>19</v>
      </c>
      <c r="D487" s="176"/>
      <c r="E487" s="39">
        <f>E484-1</f>
        <v>1985</v>
      </c>
      <c r="F487" s="70">
        <v>1318</v>
      </c>
      <c r="G487" s="70">
        <v>716</v>
      </c>
      <c r="H487" s="70">
        <v>602</v>
      </c>
      <c r="I487" s="131">
        <f>I486+1</f>
        <v>58</v>
      </c>
      <c r="J487" s="5" t="s">
        <v>36</v>
      </c>
      <c r="K487" s="176">
        <f>K486+1</f>
        <v>59</v>
      </c>
      <c r="L487" s="39">
        <f>L486-1</f>
        <v>1945</v>
      </c>
      <c r="M487" s="70">
        <v>855</v>
      </c>
      <c r="N487" s="70">
        <v>410</v>
      </c>
      <c r="O487" s="70">
        <v>445</v>
      </c>
    </row>
    <row r="488" spans="1:15" ht="12" customHeight="1">
      <c r="A488" s="3">
        <f aca="true" t="shared" si="61" ref="A488:A493">A487+1</f>
        <v>19</v>
      </c>
      <c r="B488" s="5" t="s">
        <v>36</v>
      </c>
      <c r="C488" s="34">
        <f aca="true" t="shared" si="62" ref="C488:C493">C487+1</f>
        <v>20</v>
      </c>
      <c r="D488" s="176"/>
      <c r="E488" s="39">
        <f aca="true" t="shared" si="63" ref="E488:E493">E487-1</f>
        <v>1984</v>
      </c>
      <c r="F488" s="70">
        <v>1257</v>
      </c>
      <c r="G488" s="70">
        <v>688</v>
      </c>
      <c r="H488" s="70">
        <v>569</v>
      </c>
      <c r="I488" s="131">
        <f>I487+1</f>
        <v>59</v>
      </c>
      <c r="J488" s="5" t="s">
        <v>36</v>
      </c>
      <c r="K488" s="176">
        <f>K487+1</f>
        <v>60</v>
      </c>
      <c r="L488" s="39">
        <f>L487-1</f>
        <v>1944</v>
      </c>
      <c r="M488" s="70">
        <v>1317</v>
      </c>
      <c r="N488" s="70">
        <v>628</v>
      </c>
      <c r="O488" s="70">
        <v>689</v>
      </c>
    </row>
    <row r="489" spans="1:15" ht="12" customHeight="1">
      <c r="A489" s="3">
        <f t="shared" si="61"/>
        <v>20</v>
      </c>
      <c r="B489" s="5" t="s">
        <v>36</v>
      </c>
      <c r="C489" s="34">
        <f t="shared" si="62"/>
        <v>21</v>
      </c>
      <c r="D489" s="176"/>
      <c r="E489" s="39">
        <f t="shared" si="63"/>
        <v>1983</v>
      </c>
      <c r="F489" s="70">
        <v>1187</v>
      </c>
      <c r="G489" s="70">
        <v>647</v>
      </c>
      <c r="H489" s="70">
        <v>540</v>
      </c>
      <c r="I489" s="186">
        <v>55</v>
      </c>
      <c r="J489" s="178" t="s">
        <v>36</v>
      </c>
      <c r="K489" s="177">
        <v>60</v>
      </c>
      <c r="L489" s="187"/>
      <c r="M489" s="71">
        <f>SUM(M484:M488)</f>
        <v>5287</v>
      </c>
      <c r="N489" s="71">
        <f>SUM(N484:N488)</f>
        <v>2560</v>
      </c>
      <c r="O489" s="71">
        <f>SUM(O484:O488)</f>
        <v>2727</v>
      </c>
    </row>
    <row r="490" spans="1:15" ht="12" customHeight="1">
      <c r="A490" s="3">
        <f t="shared" si="61"/>
        <v>21</v>
      </c>
      <c r="B490" s="5" t="s">
        <v>36</v>
      </c>
      <c r="C490" s="34">
        <f t="shared" si="62"/>
        <v>22</v>
      </c>
      <c r="D490" s="176"/>
      <c r="E490" s="39">
        <f t="shared" si="63"/>
        <v>1982</v>
      </c>
      <c r="F490" s="70">
        <v>1341</v>
      </c>
      <c r="G490" s="70">
        <v>736</v>
      </c>
      <c r="H490" s="70">
        <v>605</v>
      </c>
      <c r="I490" s="131"/>
      <c r="J490" s="5"/>
      <c r="K490" s="176"/>
      <c r="L490" s="39"/>
      <c r="M490" s="70"/>
      <c r="N490" s="70"/>
      <c r="O490" s="70"/>
    </row>
    <row r="491" spans="1:15" ht="12" customHeight="1">
      <c r="A491" s="3">
        <f t="shared" si="61"/>
        <v>22</v>
      </c>
      <c r="B491" s="5" t="s">
        <v>36</v>
      </c>
      <c r="C491" s="34">
        <f t="shared" si="62"/>
        <v>23</v>
      </c>
      <c r="D491" s="176"/>
      <c r="E491" s="39">
        <f t="shared" si="63"/>
        <v>1981</v>
      </c>
      <c r="F491" s="70">
        <v>1231</v>
      </c>
      <c r="G491" s="70">
        <v>642</v>
      </c>
      <c r="H491" s="70">
        <v>589</v>
      </c>
      <c r="I491" s="131">
        <f>I488+1</f>
        <v>60</v>
      </c>
      <c r="J491" s="5" t="s">
        <v>36</v>
      </c>
      <c r="K491" s="176">
        <f>K488+1</f>
        <v>61</v>
      </c>
      <c r="L491" s="39">
        <f>L488-1</f>
        <v>1943</v>
      </c>
      <c r="M491" s="70">
        <v>1307</v>
      </c>
      <c r="N491" s="70">
        <v>672</v>
      </c>
      <c r="O491" s="70">
        <v>635</v>
      </c>
    </row>
    <row r="492" spans="1:15" ht="12" customHeight="1">
      <c r="A492" s="3">
        <f t="shared" si="61"/>
        <v>23</v>
      </c>
      <c r="B492" s="5" t="s">
        <v>36</v>
      </c>
      <c r="C492" s="34">
        <f t="shared" si="62"/>
        <v>24</v>
      </c>
      <c r="D492" s="176"/>
      <c r="E492" s="39">
        <f t="shared" si="63"/>
        <v>1980</v>
      </c>
      <c r="F492" s="70">
        <v>1307</v>
      </c>
      <c r="G492" s="70">
        <v>739</v>
      </c>
      <c r="H492" s="70">
        <v>568</v>
      </c>
      <c r="I492" s="131">
        <f>I491+1</f>
        <v>61</v>
      </c>
      <c r="J492" s="5" t="s">
        <v>36</v>
      </c>
      <c r="K492" s="176">
        <f>K491+1</f>
        <v>62</v>
      </c>
      <c r="L492" s="39">
        <f>L491-1</f>
        <v>1942</v>
      </c>
      <c r="M492" s="70">
        <v>1200</v>
      </c>
      <c r="N492" s="70">
        <v>599</v>
      </c>
      <c r="O492" s="70">
        <v>601</v>
      </c>
    </row>
    <row r="493" spans="1:15" ht="12" customHeight="1">
      <c r="A493" s="3">
        <f t="shared" si="61"/>
        <v>24</v>
      </c>
      <c r="B493" s="5" t="s">
        <v>36</v>
      </c>
      <c r="C493" s="34">
        <f t="shared" si="62"/>
        <v>25</v>
      </c>
      <c r="D493" s="176"/>
      <c r="E493" s="39">
        <f t="shared" si="63"/>
        <v>1979</v>
      </c>
      <c r="F493" s="70">
        <v>1112</v>
      </c>
      <c r="G493" s="70">
        <v>628</v>
      </c>
      <c r="H493" s="70">
        <v>484</v>
      </c>
      <c r="I493" s="131">
        <f>I492+1</f>
        <v>62</v>
      </c>
      <c r="J493" s="5" t="s">
        <v>36</v>
      </c>
      <c r="K493" s="176">
        <f>K492+1</f>
        <v>63</v>
      </c>
      <c r="L493" s="39">
        <f>L492-1</f>
        <v>1941</v>
      </c>
      <c r="M493" s="70">
        <v>1556</v>
      </c>
      <c r="N493" s="70">
        <v>766</v>
      </c>
      <c r="O493" s="70">
        <v>790</v>
      </c>
    </row>
    <row r="494" spans="1:15" ht="12" customHeight="1">
      <c r="A494" s="19">
        <v>18</v>
      </c>
      <c r="B494" s="178" t="s">
        <v>36</v>
      </c>
      <c r="C494" s="68">
        <v>25</v>
      </c>
      <c r="D494" s="177"/>
      <c r="E494" s="187"/>
      <c r="F494" s="71">
        <f>SUM(F487:F493)</f>
        <v>8753</v>
      </c>
      <c r="G494" s="71">
        <f>SUM(G487:G493)</f>
        <v>4796</v>
      </c>
      <c r="H494" s="71">
        <f>SUM(H487:H493)</f>
        <v>3957</v>
      </c>
      <c r="I494" s="131">
        <f>I493+1</f>
        <v>63</v>
      </c>
      <c r="J494" s="5" t="s">
        <v>36</v>
      </c>
      <c r="K494" s="176">
        <f>K493+1</f>
        <v>64</v>
      </c>
      <c r="L494" s="39">
        <f>L493-1</f>
        <v>1940</v>
      </c>
      <c r="M494" s="70">
        <v>1644</v>
      </c>
      <c r="N494" s="70">
        <v>762</v>
      </c>
      <c r="O494" s="70">
        <v>882</v>
      </c>
    </row>
    <row r="495" spans="1:15" ht="12" customHeight="1">
      <c r="A495" s="3"/>
      <c r="B495" s="5"/>
      <c r="C495" s="34"/>
      <c r="D495" s="176"/>
      <c r="E495" s="39"/>
      <c r="F495" s="70"/>
      <c r="G495" s="70"/>
      <c r="H495" s="70"/>
      <c r="I495" s="131">
        <f>I494+1</f>
        <v>64</v>
      </c>
      <c r="J495" s="5" t="s">
        <v>36</v>
      </c>
      <c r="K495" s="176">
        <f>K494+1</f>
        <v>65</v>
      </c>
      <c r="L495" s="39">
        <f>L494-1</f>
        <v>1939</v>
      </c>
      <c r="M495" s="70">
        <v>1573</v>
      </c>
      <c r="N495" s="70">
        <v>785</v>
      </c>
      <c r="O495" s="70">
        <v>788</v>
      </c>
    </row>
    <row r="496" spans="1:15" ht="12" customHeight="1">
      <c r="A496" s="3">
        <f>A493+1</f>
        <v>25</v>
      </c>
      <c r="B496" s="5" t="s">
        <v>36</v>
      </c>
      <c r="C496" s="34">
        <f>C493+1</f>
        <v>26</v>
      </c>
      <c r="D496" s="176"/>
      <c r="E496" s="39">
        <f>E493-1</f>
        <v>1978</v>
      </c>
      <c r="F496" s="70">
        <v>1125</v>
      </c>
      <c r="G496" s="70">
        <v>589</v>
      </c>
      <c r="H496" s="70">
        <v>536</v>
      </c>
      <c r="I496" s="186">
        <v>60</v>
      </c>
      <c r="J496" s="178" t="s">
        <v>36</v>
      </c>
      <c r="K496" s="177">
        <v>65</v>
      </c>
      <c r="L496" s="187"/>
      <c r="M496" s="71">
        <f>SUM(M491:M495)</f>
        <v>7280</v>
      </c>
      <c r="N496" s="71">
        <f>SUM(N491:N495)</f>
        <v>3584</v>
      </c>
      <c r="O496" s="71">
        <f>SUM(O491:O495)</f>
        <v>3696</v>
      </c>
    </row>
    <row r="497" spans="1:15" ht="12" customHeight="1">
      <c r="A497" s="3">
        <f>A496+1</f>
        <v>26</v>
      </c>
      <c r="B497" s="5" t="s">
        <v>36</v>
      </c>
      <c r="C497" s="34">
        <f>C496+1</f>
        <v>27</v>
      </c>
      <c r="D497" s="176"/>
      <c r="E497" s="39">
        <f>E496-1</f>
        <v>1977</v>
      </c>
      <c r="F497" s="70">
        <v>1048</v>
      </c>
      <c r="G497" s="70">
        <v>583</v>
      </c>
      <c r="H497" s="70">
        <v>465</v>
      </c>
      <c r="I497" s="131"/>
      <c r="J497" s="5"/>
      <c r="K497" s="176"/>
      <c r="L497" s="39"/>
      <c r="M497" s="70"/>
      <c r="N497" s="70"/>
      <c r="O497" s="70"/>
    </row>
    <row r="498" spans="1:15" ht="12" customHeight="1">
      <c r="A498" s="3">
        <f>A497+1</f>
        <v>27</v>
      </c>
      <c r="B498" s="5" t="s">
        <v>36</v>
      </c>
      <c r="C498" s="34">
        <f>C497+1</f>
        <v>28</v>
      </c>
      <c r="D498" s="176"/>
      <c r="E498" s="39">
        <f>E497-1</f>
        <v>1976</v>
      </c>
      <c r="F498" s="70">
        <v>871</v>
      </c>
      <c r="G498" s="70">
        <v>486</v>
      </c>
      <c r="H498" s="70">
        <v>385</v>
      </c>
      <c r="I498" s="131">
        <f>I495+1</f>
        <v>65</v>
      </c>
      <c r="J498" s="5" t="s">
        <v>36</v>
      </c>
      <c r="K498" s="176">
        <f>K495+1</f>
        <v>66</v>
      </c>
      <c r="L498" s="39">
        <f>L495-1</f>
        <v>1938</v>
      </c>
      <c r="M498" s="70">
        <v>1491</v>
      </c>
      <c r="N498" s="70">
        <v>691</v>
      </c>
      <c r="O498" s="70">
        <v>800</v>
      </c>
    </row>
    <row r="499" spans="1:15" ht="12" customHeight="1">
      <c r="A499" s="3">
        <f>A498+1</f>
        <v>28</v>
      </c>
      <c r="B499" s="5" t="s">
        <v>36</v>
      </c>
      <c r="C499" s="34">
        <f>C498+1</f>
        <v>29</v>
      </c>
      <c r="D499" s="176"/>
      <c r="E499" s="39">
        <f>E498-1</f>
        <v>1975</v>
      </c>
      <c r="F499" s="70">
        <v>825</v>
      </c>
      <c r="G499" s="70">
        <v>470</v>
      </c>
      <c r="H499" s="70">
        <v>355</v>
      </c>
      <c r="I499" s="131">
        <f>I498+1</f>
        <v>66</v>
      </c>
      <c r="J499" s="5" t="s">
        <v>36</v>
      </c>
      <c r="K499" s="176">
        <f>K498+1</f>
        <v>67</v>
      </c>
      <c r="L499" s="39">
        <f>L498-1</f>
        <v>1937</v>
      </c>
      <c r="M499" s="70">
        <v>1372</v>
      </c>
      <c r="N499" s="70">
        <v>653</v>
      </c>
      <c r="O499" s="70">
        <v>719</v>
      </c>
    </row>
    <row r="500" spans="1:15" ht="12" customHeight="1">
      <c r="A500" s="3">
        <f>A499+1</f>
        <v>29</v>
      </c>
      <c r="B500" s="5" t="s">
        <v>36</v>
      </c>
      <c r="C500" s="34">
        <f>C499+1</f>
        <v>30</v>
      </c>
      <c r="D500" s="176"/>
      <c r="E500" s="39">
        <f>E499-1</f>
        <v>1974</v>
      </c>
      <c r="F500" s="70">
        <v>875</v>
      </c>
      <c r="G500" s="70">
        <v>498</v>
      </c>
      <c r="H500" s="70">
        <v>377</v>
      </c>
      <c r="I500" s="131">
        <f>I499+1</f>
        <v>67</v>
      </c>
      <c r="J500" s="5" t="s">
        <v>36</v>
      </c>
      <c r="K500" s="176">
        <f>K499+1</f>
        <v>68</v>
      </c>
      <c r="L500" s="39">
        <f>L499-1</f>
        <v>1936</v>
      </c>
      <c r="M500" s="70">
        <v>1249</v>
      </c>
      <c r="N500" s="70">
        <v>576</v>
      </c>
      <c r="O500" s="70">
        <v>673</v>
      </c>
    </row>
    <row r="501" spans="1:15" ht="12" customHeight="1">
      <c r="A501" s="19">
        <v>25</v>
      </c>
      <c r="B501" s="178" t="s">
        <v>36</v>
      </c>
      <c r="C501" s="68">
        <v>30</v>
      </c>
      <c r="D501" s="177"/>
      <c r="E501" s="187"/>
      <c r="F501" s="71">
        <f>SUM(F496:F500)</f>
        <v>4744</v>
      </c>
      <c r="G501" s="71">
        <f>SUM(G496:G500)</f>
        <v>2626</v>
      </c>
      <c r="H501" s="71">
        <f>SUM(H496:H500)</f>
        <v>2118</v>
      </c>
      <c r="I501" s="131">
        <f>I500+1</f>
        <v>68</v>
      </c>
      <c r="J501" s="5" t="s">
        <v>36</v>
      </c>
      <c r="K501" s="176">
        <f>K500+1</f>
        <v>69</v>
      </c>
      <c r="L501" s="39">
        <f>L500-1</f>
        <v>1935</v>
      </c>
      <c r="M501" s="70">
        <v>1234</v>
      </c>
      <c r="N501" s="70">
        <v>549</v>
      </c>
      <c r="O501" s="70">
        <v>685</v>
      </c>
    </row>
    <row r="502" spans="1:15" ht="12" customHeight="1">
      <c r="A502" s="3"/>
      <c r="B502" s="5"/>
      <c r="C502" s="34"/>
      <c r="D502" s="176"/>
      <c r="E502" s="39"/>
      <c r="F502" s="70"/>
      <c r="G502" s="70"/>
      <c r="H502" s="70"/>
      <c r="I502" s="131">
        <f>I501+1</f>
        <v>69</v>
      </c>
      <c r="J502" s="5" t="s">
        <v>36</v>
      </c>
      <c r="K502" s="176">
        <f>K501+1</f>
        <v>70</v>
      </c>
      <c r="L502" s="39">
        <f>L501-1</f>
        <v>1934</v>
      </c>
      <c r="M502" s="70">
        <v>1187</v>
      </c>
      <c r="N502" s="70">
        <v>543</v>
      </c>
      <c r="O502" s="70">
        <v>644</v>
      </c>
    </row>
    <row r="503" spans="1:15" ht="12" customHeight="1">
      <c r="A503" s="3">
        <f>A500+1</f>
        <v>30</v>
      </c>
      <c r="B503" s="5" t="s">
        <v>36</v>
      </c>
      <c r="C503" s="34">
        <f>C500+1</f>
        <v>31</v>
      </c>
      <c r="D503" s="176"/>
      <c r="E503" s="39">
        <f>E500-1</f>
        <v>1973</v>
      </c>
      <c r="F503" s="70">
        <v>919</v>
      </c>
      <c r="G503" s="70">
        <v>491</v>
      </c>
      <c r="H503" s="70">
        <v>428</v>
      </c>
      <c r="I503" s="186">
        <v>65</v>
      </c>
      <c r="J503" s="178" t="s">
        <v>36</v>
      </c>
      <c r="K503" s="177">
        <v>70</v>
      </c>
      <c r="L503" s="187"/>
      <c r="M503" s="71">
        <f>SUM(M498:M502)</f>
        <v>6533</v>
      </c>
      <c r="N503" s="71">
        <f>SUM(N498:N502)</f>
        <v>3012</v>
      </c>
      <c r="O503" s="71">
        <f>SUM(O498:O502)</f>
        <v>3521</v>
      </c>
    </row>
    <row r="504" spans="1:15" ht="12" customHeight="1">
      <c r="A504" s="3">
        <f>A503+1</f>
        <v>31</v>
      </c>
      <c r="B504" s="5" t="s">
        <v>36</v>
      </c>
      <c r="C504" s="34">
        <f>C503+1</f>
        <v>32</v>
      </c>
      <c r="D504" s="176"/>
      <c r="E504" s="39">
        <f>E503-1</f>
        <v>1972</v>
      </c>
      <c r="F504" s="70">
        <v>1103</v>
      </c>
      <c r="G504" s="70">
        <v>576</v>
      </c>
      <c r="H504" s="70">
        <v>527</v>
      </c>
      <c r="I504" s="131"/>
      <c r="J504" s="5"/>
      <c r="K504" s="176"/>
      <c r="L504" s="39"/>
      <c r="M504" s="70"/>
      <c r="N504" s="70"/>
      <c r="O504" s="70"/>
    </row>
    <row r="505" spans="1:15" ht="12" customHeight="1">
      <c r="A505" s="3">
        <f>A504+1</f>
        <v>32</v>
      </c>
      <c r="B505" s="5" t="s">
        <v>36</v>
      </c>
      <c r="C505" s="34">
        <f>C504+1</f>
        <v>33</v>
      </c>
      <c r="D505" s="176"/>
      <c r="E505" s="39">
        <f>E504-1</f>
        <v>1971</v>
      </c>
      <c r="F505" s="70">
        <v>1243</v>
      </c>
      <c r="G505" s="70">
        <v>651</v>
      </c>
      <c r="H505" s="70">
        <v>592</v>
      </c>
      <c r="I505" s="131">
        <f>I502+1</f>
        <v>70</v>
      </c>
      <c r="J505" s="5" t="s">
        <v>36</v>
      </c>
      <c r="K505" s="176">
        <f>K502+1</f>
        <v>71</v>
      </c>
      <c r="L505" s="39">
        <f>L502-1</f>
        <v>1933</v>
      </c>
      <c r="M505" s="70">
        <v>935</v>
      </c>
      <c r="N505" s="70">
        <v>414</v>
      </c>
      <c r="O505" s="70">
        <v>521</v>
      </c>
    </row>
    <row r="506" spans="1:15" ht="12" customHeight="1">
      <c r="A506" s="3">
        <f>A505+1</f>
        <v>33</v>
      </c>
      <c r="B506" s="5" t="s">
        <v>36</v>
      </c>
      <c r="C506" s="34">
        <f>C505+1</f>
        <v>34</v>
      </c>
      <c r="D506" s="176"/>
      <c r="E506" s="39">
        <f>E505-1</f>
        <v>1970</v>
      </c>
      <c r="F506" s="70">
        <v>1325</v>
      </c>
      <c r="G506" s="70">
        <v>707</v>
      </c>
      <c r="H506" s="70">
        <v>618</v>
      </c>
      <c r="I506" s="131">
        <f>I505+1</f>
        <v>71</v>
      </c>
      <c r="J506" s="5" t="s">
        <v>36</v>
      </c>
      <c r="K506" s="176">
        <f>K505+1</f>
        <v>72</v>
      </c>
      <c r="L506" s="39">
        <f>L505-1</f>
        <v>1932</v>
      </c>
      <c r="M506" s="70">
        <v>930</v>
      </c>
      <c r="N506" s="70">
        <v>400</v>
      </c>
      <c r="O506" s="70">
        <v>530</v>
      </c>
    </row>
    <row r="507" spans="1:15" ht="12" customHeight="1">
      <c r="A507" s="3">
        <f>A506+1</f>
        <v>34</v>
      </c>
      <c r="B507" s="5" t="s">
        <v>36</v>
      </c>
      <c r="C507" s="34">
        <f>C506+1</f>
        <v>35</v>
      </c>
      <c r="D507" s="176"/>
      <c r="E507" s="39">
        <f>E506-1</f>
        <v>1969</v>
      </c>
      <c r="F507" s="70">
        <v>1300</v>
      </c>
      <c r="G507" s="70">
        <v>670</v>
      </c>
      <c r="H507" s="70">
        <v>630</v>
      </c>
      <c r="I507" s="131">
        <f>I506+1</f>
        <v>72</v>
      </c>
      <c r="J507" s="5" t="s">
        <v>36</v>
      </c>
      <c r="K507" s="176">
        <f>K506+1</f>
        <v>73</v>
      </c>
      <c r="L507" s="39">
        <f>L506-1</f>
        <v>1931</v>
      </c>
      <c r="M507" s="70">
        <v>955</v>
      </c>
      <c r="N507" s="70">
        <v>418</v>
      </c>
      <c r="O507" s="70">
        <v>537</v>
      </c>
    </row>
    <row r="508" spans="1:15" ht="12" customHeight="1">
      <c r="A508" s="19">
        <v>30</v>
      </c>
      <c r="B508" s="178" t="s">
        <v>36</v>
      </c>
      <c r="C508" s="68">
        <v>35</v>
      </c>
      <c r="D508" s="177"/>
      <c r="E508" s="187"/>
      <c r="F508" s="71">
        <f>SUM(F503:F507)</f>
        <v>5890</v>
      </c>
      <c r="G508" s="71">
        <f>SUM(G503:G507)</f>
        <v>3095</v>
      </c>
      <c r="H508" s="71">
        <f>SUM(H503:H507)</f>
        <v>2795</v>
      </c>
      <c r="I508" s="131">
        <f>I507+1</f>
        <v>73</v>
      </c>
      <c r="J508" s="5" t="s">
        <v>36</v>
      </c>
      <c r="K508" s="176">
        <f>K507+1</f>
        <v>74</v>
      </c>
      <c r="L508" s="39">
        <f>L507-1</f>
        <v>1930</v>
      </c>
      <c r="M508" s="70">
        <v>944</v>
      </c>
      <c r="N508" s="70">
        <v>404</v>
      </c>
      <c r="O508" s="70">
        <v>540</v>
      </c>
    </row>
    <row r="509" spans="1:15" ht="11.25" customHeight="1">
      <c r="A509" s="3"/>
      <c r="B509" s="5"/>
      <c r="C509" s="34"/>
      <c r="D509" s="176"/>
      <c r="E509" s="39"/>
      <c r="F509" s="70"/>
      <c r="G509" s="70"/>
      <c r="H509" s="70"/>
      <c r="I509" s="131">
        <f>I508+1</f>
        <v>74</v>
      </c>
      <c r="J509" s="5" t="s">
        <v>36</v>
      </c>
      <c r="K509" s="176">
        <f>K508+1</f>
        <v>75</v>
      </c>
      <c r="L509" s="39">
        <f>L508-1</f>
        <v>1929</v>
      </c>
      <c r="M509" s="70">
        <v>963</v>
      </c>
      <c r="N509" s="70">
        <v>386</v>
      </c>
      <c r="O509" s="70">
        <v>577</v>
      </c>
    </row>
    <row r="510" spans="1:15" ht="12" customHeight="1">
      <c r="A510" s="3">
        <f>A507+1</f>
        <v>35</v>
      </c>
      <c r="B510" s="5" t="s">
        <v>36</v>
      </c>
      <c r="C510" s="34">
        <f>C507+1</f>
        <v>36</v>
      </c>
      <c r="D510" s="176"/>
      <c r="E510" s="39">
        <f>E507-1</f>
        <v>1968</v>
      </c>
      <c r="F510" s="70">
        <v>1350</v>
      </c>
      <c r="G510" s="70">
        <v>708</v>
      </c>
      <c r="H510" s="70">
        <v>642</v>
      </c>
      <c r="I510" s="186">
        <v>70</v>
      </c>
      <c r="J510" s="178" t="s">
        <v>36</v>
      </c>
      <c r="K510" s="177">
        <v>75</v>
      </c>
      <c r="L510" s="187"/>
      <c r="M510" s="71">
        <f>SUM(M505:M509)</f>
        <v>4727</v>
      </c>
      <c r="N510" s="71">
        <f>SUM(N505:N509)</f>
        <v>2022</v>
      </c>
      <c r="O510" s="71">
        <f>SUM(O505:O509)</f>
        <v>2705</v>
      </c>
    </row>
    <row r="511" spans="1:15" ht="12" customHeight="1">
      <c r="A511" s="3">
        <f>A510+1</f>
        <v>36</v>
      </c>
      <c r="B511" s="5" t="s">
        <v>36</v>
      </c>
      <c r="C511" s="34">
        <f>C510+1</f>
        <v>37</v>
      </c>
      <c r="D511" s="176"/>
      <c r="E511" s="39">
        <f>E510-1</f>
        <v>1967</v>
      </c>
      <c r="F511" s="70">
        <v>1466</v>
      </c>
      <c r="G511" s="70">
        <v>755</v>
      </c>
      <c r="H511" s="70">
        <v>711</v>
      </c>
      <c r="I511" s="131"/>
      <c r="J511" s="5"/>
      <c r="K511" s="176"/>
      <c r="L511" s="39"/>
      <c r="M511" s="70"/>
      <c r="N511" s="70"/>
      <c r="O511" s="70"/>
    </row>
    <row r="512" spans="1:15" ht="12" customHeight="1">
      <c r="A512" s="3">
        <f>A511+1</f>
        <v>37</v>
      </c>
      <c r="B512" s="5" t="s">
        <v>36</v>
      </c>
      <c r="C512" s="34">
        <f>C511+1</f>
        <v>38</v>
      </c>
      <c r="D512" s="176"/>
      <c r="E512" s="39">
        <f>E511-1</f>
        <v>1966</v>
      </c>
      <c r="F512" s="70">
        <v>1472</v>
      </c>
      <c r="G512" s="70">
        <v>783</v>
      </c>
      <c r="H512" s="70">
        <v>689</v>
      </c>
      <c r="I512" s="186">
        <v>75</v>
      </c>
      <c r="J512" s="178" t="s">
        <v>36</v>
      </c>
      <c r="K512" s="177">
        <v>80</v>
      </c>
      <c r="L512" s="39"/>
      <c r="M512" s="71">
        <v>3588</v>
      </c>
      <c r="N512" s="71">
        <v>1267</v>
      </c>
      <c r="O512" s="71">
        <v>2321</v>
      </c>
    </row>
    <row r="513" spans="1:15" ht="12" customHeight="1">
      <c r="A513" s="3">
        <f>A512+1</f>
        <v>38</v>
      </c>
      <c r="B513" s="5" t="s">
        <v>36</v>
      </c>
      <c r="C513" s="34">
        <f>C512+1</f>
        <v>39</v>
      </c>
      <c r="D513" s="176"/>
      <c r="E513" s="39">
        <f>E512-1</f>
        <v>1965</v>
      </c>
      <c r="F513" s="70">
        <v>1511</v>
      </c>
      <c r="G513" s="70">
        <v>756</v>
      </c>
      <c r="H513" s="70">
        <v>755</v>
      </c>
      <c r="I513" s="186">
        <v>80</v>
      </c>
      <c r="J513" s="178" t="s">
        <v>36</v>
      </c>
      <c r="K513" s="177">
        <v>85</v>
      </c>
      <c r="L513" s="39"/>
      <c r="M513" s="71">
        <v>2510</v>
      </c>
      <c r="N513" s="71">
        <v>687</v>
      </c>
      <c r="O513" s="71">
        <v>1823</v>
      </c>
    </row>
    <row r="514" spans="1:15" ht="12" customHeight="1">
      <c r="A514" s="3">
        <f>A513+1</f>
        <v>39</v>
      </c>
      <c r="B514" s="5" t="s">
        <v>36</v>
      </c>
      <c r="C514" s="34">
        <f>C513+1</f>
        <v>40</v>
      </c>
      <c r="D514" s="176"/>
      <c r="E514" s="39">
        <f>E513-1</f>
        <v>1964</v>
      </c>
      <c r="F514" s="70">
        <v>1623</v>
      </c>
      <c r="G514" s="70">
        <v>852</v>
      </c>
      <c r="H514" s="70">
        <v>771</v>
      </c>
      <c r="I514" s="190" t="s">
        <v>575</v>
      </c>
      <c r="J514" s="6"/>
      <c r="K514" s="6"/>
      <c r="L514" s="39"/>
      <c r="M514" s="71">
        <v>1496</v>
      </c>
      <c r="N514" s="71">
        <v>367</v>
      </c>
      <c r="O514" s="71">
        <v>1129</v>
      </c>
    </row>
    <row r="515" spans="1:15" ht="12" customHeight="1">
      <c r="A515" s="19">
        <v>35</v>
      </c>
      <c r="B515" s="178" t="s">
        <v>36</v>
      </c>
      <c r="C515" s="68">
        <v>40</v>
      </c>
      <c r="D515" s="177"/>
      <c r="E515" s="187"/>
      <c r="F515" s="71">
        <f>SUM(F510:F514)</f>
        <v>7422</v>
      </c>
      <c r="G515" s="71">
        <f>SUM(G510:G514)</f>
        <v>3854</v>
      </c>
      <c r="H515" s="71">
        <f>SUM(H510:H514)</f>
        <v>3568</v>
      </c>
      <c r="I515" s="190" t="s">
        <v>576</v>
      </c>
      <c r="J515" s="10"/>
      <c r="K515" s="3"/>
      <c r="L515" s="39"/>
      <c r="M515" s="71">
        <f>SUM(F469+F480+F485+F494+F501+F508+F515+M468+M475+M482+M489+M496+M503+M510+M512+M513+M514)</f>
        <v>95620</v>
      </c>
      <c r="N515" s="71">
        <f>SUM(G469+G480+G485+G494+G501+G508+G515+N468+N475+N482+N489+N496+N503+N510+N512+N513+N514)</f>
        <v>47038</v>
      </c>
      <c r="O515" s="71">
        <f>SUM(H469+H480+H485+H494+H501+H508+H515+O468+O475+O482+O489+O496+O503+O510+O512+O513+O514)</f>
        <v>48582</v>
      </c>
    </row>
    <row r="516" ht="12" customHeight="1"/>
    <row r="517" ht="12" customHeight="1"/>
    <row r="518" ht="12" customHeight="1"/>
    <row r="519" ht="12" customHeight="1"/>
    <row r="520" ht="12" customHeight="1"/>
    <row r="521" spans="1:15" ht="12.75">
      <c r="A521" s="23" t="s">
        <v>577</v>
      </c>
      <c r="B521" s="23"/>
      <c r="C521" s="23"/>
      <c r="D521" s="23"/>
      <c r="E521" s="23"/>
      <c r="F521" s="191"/>
      <c r="G521" s="191"/>
      <c r="H521" s="191"/>
      <c r="I521" s="23"/>
      <c r="J521" s="23"/>
      <c r="K521" s="23"/>
      <c r="L521" s="23"/>
      <c r="M521" s="191"/>
      <c r="N521" s="191"/>
      <c r="O521" s="191"/>
    </row>
    <row r="522" spans="1:15" ht="12.75">
      <c r="A522" s="23" t="s">
        <v>585</v>
      </c>
      <c r="B522" s="23"/>
      <c r="C522" s="23"/>
      <c r="D522" s="23"/>
      <c r="E522" s="23"/>
      <c r="F522" s="191"/>
      <c r="G522" s="191"/>
      <c r="H522" s="191"/>
      <c r="I522" s="23"/>
      <c r="J522" s="23"/>
      <c r="K522" s="23"/>
      <c r="L522" s="23"/>
      <c r="M522" s="191"/>
      <c r="N522" s="191"/>
      <c r="O522" s="191"/>
    </row>
    <row r="523" spans="1:12" ht="12.75">
      <c r="A523" s="3"/>
      <c r="B523" s="3"/>
      <c r="C523" s="34"/>
      <c r="D523" s="3"/>
      <c r="E523" s="3"/>
      <c r="I523" s="3"/>
      <c r="J523" s="3"/>
      <c r="K523" s="3"/>
      <c r="L523" s="3"/>
    </row>
    <row r="524" spans="1:15" s="137" customFormat="1" ht="12.75">
      <c r="A524" s="15" t="s">
        <v>66</v>
      </c>
      <c r="B524" s="15"/>
      <c r="C524" s="15"/>
      <c r="D524" s="15"/>
      <c r="E524" s="181"/>
      <c r="F524" s="330" t="s">
        <v>5</v>
      </c>
      <c r="G524" s="303"/>
      <c r="H524" s="303"/>
      <c r="I524" s="161" t="s">
        <v>66</v>
      </c>
      <c r="J524" s="15"/>
      <c r="K524" s="15"/>
      <c r="L524" s="181"/>
      <c r="M524" s="330" t="s">
        <v>5</v>
      </c>
      <c r="N524" s="303"/>
      <c r="O524" s="303"/>
    </row>
    <row r="525" spans="1:15" ht="12.75">
      <c r="A525" s="10" t="s">
        <v>68</v>
      </c>
      <c r="B525" s="10"/>
      <c r="C525" s="10"/>
      <c r="D525" s="10"/>
      <c r="E525" s="182" t="s">
        <v>570</v>
      </c>
      <c r="F525" s="332"/>
      <c r="G525" s="304"/>
      <c r="H525" s="304"/>
      <c r="I525" s="183" t="s">
        <v>68</v>
      </c>
      <c r="J525" s="10"/>
      <c r="K525" s="10"/>
      <c r="L525" s="182" t="s">
        <v>570</v>
      </c>
      <c r="M525" s="332"/>
      <c r="N525" s="304"/>
      <c r="O525" s="304"/>
    </row>
    <row r="526" spans="1:15" ht="12.75">
      <c r="A526" s="20" t="s">
        <v>69</v>
      </c>
      <c r="B526" s="20"/>
      <c r="C526" s="20"/>
      <c r="D526" s="20"/>
      <c r="E526" s="184"/>
      <c r="F526" s="192" t="s">
        <v>20</v>
      </c>
      <c r="G526" s="193" t="s">
        <v>21</v>
      </c>
      <c r="H526" s="192" t="s">
        <v>22</v>
      </c>
      <c r="I526" s="185" t="s">
        <v>69</v>
      </c>
      <c r="J526" s="20"/>
      <c r="K526" s="20"/>
      <c r="L526" s="184"/>
      <c r="M526" s="192" t="s">
        <v>20</v>
      </c>
      <c r="N526" s="193" t="s">
        <v>21</v>
      </c>
      <c r="O526" s="192" t="s">
        <v>22</v>
      </c>
    </row>
    <row r="527" spans="1:12" ht="12.75">
      <c r="A527" s="3"/>
      <c r="B527" s="3"/>
      <c r="C527" s="34"/>
      <c r="D527" s="3"/>
      <c r="E527" s="9"/>
      <c r="I527" s="131"/>
      <c r="J527" s="3"/>
      <c r="K527" s="3"/>
      <c r="L527" s="9"/>
    </row>
    <row r="528" spans="1:15" ht="12.75">
      <c r="A528" s="3">
        <v>0</v>
      </c>
      <c r="B528" s="5" t="s">
        <v>36</v>
      </c>
      <c r="C528" s="34">
        <v>1</v>
      </c>
      <c r="D528" s="176"/>
      <c r="E528" s="39">
        <v>2003</v>
      </c>
      <c r="F528" s="70">
        <v>1063</v>
      </c>
      <c r="G528" s="70">
        <v>527</v>
      </c>
      <c r="H528" s="70">
        <v>536</v>
      </c>
      <c r="I528" s="131">
        <f>SUM(C579)</f>
        <v>40</v>
      </c>
      <c r="J528" s="5" t="s">
        <v>36</v>
      </c>
      <c r="K528" s="176">
        <f>SUM(I528+1)</f>
        <v>41</v>
      </c>
      <c r="L528" s="39">
        <f>SUM(E579-1)</f>
        <v>1963</v>
      </c>
      <c r="M528" s="70">
        <v>2570</v>
      </c>
      <c r="N528" s="70">
        <v>1303</v>
      </c>
      <c r="O528" s="70">
        <v>1267</v>
      </c>
    </row>
    <row r="529" spans="1:15" ht="12.75">
      <c r="A529" s="3">
        <v>1</v>
      </c>
      <c r="B529" s="5" t="s">
        <v>36</v>
      </c>
      <c r="C529" s="34">
        <f>SUM(C528+1)</f>
        <v>2</v>
      </c>
      <c r="D529" s="176"/>
      <c r="E529" s="39">
        <f>SUM(E528-1)</f>
        <v>2002</v>
      </c>
      <c r="F529" s="70">
        <v>1005</v>
      </c>
      <c r="G529" s="70">
        <v>524</v>
      </c>
      <c r="H529" s="70">
        <v>481</v>
      </c>
      <c r="I529" s="131">
        <f>I528+1</f>
        <v>41</v>
      </c>
      <c r="J529" s="5" t="s">
        <v>36</v>
      </c>
      <c r="K529" s="176">
        <f>K528+1</f>
        <v>42</v>
      </c>
      <c r="L529" s="39">
        <f>L528-1</f>
        <v>1962</v>
      </c>
      <c r="M529" s="70">
        <v>2567</v>
      </c>
      <c r="N529" s="70">
        <v>1361</v>
      </c>
      <c r="O529" s="70">
        <v>1206</v>
      </c>
    </row>
    <row r="530" spans="1:15" ht="12.75">
      <c r="A530" s="3">
        <f>A529+1</f>
        <v>2</v>
      </c>
      <c r="B530" s="5" t="s">
        <v>36</v>
      </c>
      <c r="C530" s="34">
        <f>C529+1</f>
        <v>3</v>
      </c>
      <c r="D530" s="176"/>
      <c r="E530" s="39">
        <f>SUM(E529-1)</f>
        <v>2001</v>
      </c>
      <c r="F530" s="70">
        <v>1030</v>
      </c>
      <c r="G530" s="70">
        <v>530</v>
      </c>
      <c r="H530" s="70">
        <v>500</v>
      </c>
      <c r="I530" s="131">
        <f>I529+1</f>
        <v>42</v>
      </c>
      <c r="J530" s="5" t="s">
        <v>36</v>
      </c>
      <c r="K530" s="176">
        <f>K529+1</f>
        <v>43</v>
      </c>
      <c r="L530" s="39">
        <f>L529-1</f>
        <v>1961</v>
      </c>
      <c r="M530" s="70">
        <v>2657</v>
      </c>
      <c r="N530" s="70">
        <v>1366</v>
      </c>
      <c r="O530" s="70">
        <v>1291</v>
      </c>
    </row>
    <row r="531" spans="1:15" ht="12" customHeight="1">
      <c r="A531" s="3">
        <f>A530+1</f>
        <v>3</v>
      </c>
      <c r="B531" s="5" t="s">
        <v>36</v>
      </c>
      <c r="C531" s="34">
        <f>C530+1</f>
        <v>4</v>
      </c>
      <c r="D531" s="176"/>
      <c r="E531" s="39">
        <f>E530-1</f>
        <v>2000</v>
      </c>
      <c r="F531" s="70">
        <v>1104</v>
      </c>
      <c r="G531" s="70">
        <v>571</v>
      </c>
      <c r="H531" s="70">
        <v>533</v>
      </c>
      <c r="I531" s="131">
        <f>I530+1</f>
        <v>43</v>
      </c>
      <c r="J531" s="5" t="s">
        <v>36</v>
      </c>
      <c r="K531" s="176">
        <f>K530+1</f>
        <v>44</v>
      </c>
      <c r="L531" s="39">
        <f>L530-1</f>
        <v>1960</v>
      </c>
      <c r="M531" s="70">
        <v>2473</v>
      </c>
      <c r="N531" s="70">
        <v>1270</v>
      </c>
      <c r="O531" s="70">
        <v>1203</v>
      </c>
    </row>
    <row r="532" spans="1:15" ht="12" customHeight="1">
      <c r="A532" s="3">
        <f>A531+1</f>
        <v>4</v>
      </c>
      <c r="B532" s="5" t="s">
        <v>36</v>
      </c>
      <c r="C532" s="34">
        <f>C531+1</f>
        <v>5</v>
      </c>
      <c r="D532" s="176"/>
      <c r="E532" s="39">
        <f>E531-1</f>
        <v>1999</v>
      </c>
      <c r="F532" s="70">
        <v>962</v>
      </c>
      <c r="G532" s="70">
        <v>499</v>
      </c>
      <c r="H532" s="70">
        <v>463</v>
      </c>
      <c r="I532" s="131">
        <f>I531+1</f>
        <v>44</v>
      </c>
      <c r="J532" s="5" t="s">
        <v>36</v>
      </c>
      <c r="K532" s="176">
        <f>K531+1</f>
        <v>45</v>
      </c>
      <c r="L532" s="39">
        <f>L531-1</f>
        <v>1959</v>
      </c>
      <c r="M532" s="70">
        <v>2579</v>
      </c>
      <c r="N532" s="70">
        <v>1350</v>
      </c>
      <c r="O532" s="70">
        <v>1229</v>
      </c>
    </row>
    <row r="533" spans="1:15" ht="12" customHeight="1">
      <c r="A533" s="3">
        <f>A532+1</f>
        <v>5</v>
      </c>
      <c r="B533" s="5" t="s">
        <v>36</v>
      </c>
      <c r="C533" s="34">
        <f>C532+1</f>
        <v>6</v>
      </c>
      <c r="D533" s="176"/>
      <c r="E533" s="39">
        <f>E532-1</f>
        <v>1998</v>
      </c>
      <c r="F533" s="70">
        <v>999</v>
      </c>
      <c r="G533" s="70">
        <v>485</v>
      </c>
      <c r="H533" s="70">
        <v>514</v>
      </c>
      <c r="I533" s="186">
        <v>40</v>
      </c>
      <c r="J533" s="178" t="s">
        <v>36</v>
      </c>
      <c r="K533" s="177">
        <v>45</v>
      </c>
      <c r="L533" s="187"/>
      <c r="M533" s="71">
        <f>SUM(M528:M532)</f>
        <v>12846</v>
      </c>
      <c r="N533" s="71">
        <f>SUM(N528:N532)</f>
        <v>6650</v>
      </c>
      <c r="O533" s="71">
        <f>SUM(O528:O532)</f>
        <v>6196</v>
      </c>
    </row>
    <row r="534" spans="1:15" ht="12" customHeight="1">
      <c r="A534" s="19">
        <v>0</v>
      </c>
      <c r="B534" s="178" t="s">
        <v>36</v>
      </c>
      <c r="C534" s="68">
        <v>6</v>
      </c>
      <c r="D534" s="177"/>
      <c r="E534" s="187"/>
      <c r="F534" s="71">
        <f>SUM(F528:F533)</f>
        <v>6163</v>
      </c>
      <c r="G534" s="71">
        <f>SUM(G528:G533)</f>
        <v>3136</v>
      </c>
      <c r="H534" s="71">
        <f>SUM(H528:H533)</f>
        <v>3027</v>
      </c>
      <c r="I534" s="131"/>
      <c r="J534" s="5"/>
      <c r="K534" s="176"/>
      <c r="L534" s="39"/>
      <c r="M534" s="70"/>
      <c r="N534" s="70"/>
      <c r="O534" s="70"/>
    </row>
    <row r="535" spans="1:15" ht="12" customHeight="1">
      <c r="A535" s="3"/>
      <c r="B535" s="5"/>
      <c r="C535" s="34"/>
      <c r="D535" s="176"/>
      <c r="E535" s="39"/>
      <c r="F535" s="70"/>
      <c r="G535" s="70"/>
      <c r="H535" s="70"/>
      <c r="I535" s="131">
        <f>I532+1</f>
        <v>45</v>
      </c>
      <c r="J535" s="5" t="s">
        <v>36</v>
      </c>
      <c r="K535" s="176">
        <f>K532+1</f>
        <v>46</v>
      </c>
      <c r="L535" s="39">
        <f>L532-1</f>
        <v>1958</v>
      </c>
      <c r="M535" s="70">
        <v>2379</v>
      </c>
      <c r="N535" s="70">
        <v>1269</v>
      </c>
      <c r="O535" s="70">
        <v>1110</v>
      </c>
    </row>
    <row r="536" spans="1:15" ht="12" customHeight="1">
      <c r="A536" s="3">
        <f>A533+1</f>
        <v>6</v>
      </c>
      <c r="B536" s="5" t="s">
        <v>36</v>
      </c>
      <c r="C536" s="34">
        <f>C533+1</f>
        <v>7</v>
      </c>
      <c r="D536" s="176"/>
      <c r="E536" s="39">
        <f>E533-1</f>
        <v>1997</v>
      </c>
      <c r="F536" s="70">
        <v>978</v>
      </c>
      <c r="G536" s="70">
        <v>525</v>
      </c>
      <c r="H536" s="70">
        <v>453</v>
      </c>
      <c r="I536" s="131">
        <f>I535+1</f>
        <v>46</v>
      </c>
      <c r="J536" s="5" t="s">
        <v>36</v>
      </c>
      <c r="K536" s="176">
        <f>K535+1</f>
        <v>47</v>
      </c>
      <c r="L536" s="39">
        <f>L535-1</f>
        <v>1957</v>
      </c>
      <c r="M536" s="70">
        <v>2359</v>
      </c>
      <c r="N536" s="70">
        <v>1220</v>
      </c>
      <c r="O536" s="70">
        <v>1139</v>
      </c>
    </row>
    <row r="537" spans="1:15" ht="12" customHeight="1">
      <c r="A537" s="3">
        <f aca="true" t="shared" si="64" ref="A537:A544">A536+1</f>
        <v>7</v>
      </c>
      <c r="B537" s="5" t="s">
        <v>36</v>
      </c>
      <c r="C537" s="34">
        <f aca="true" t="shared" si="65" ref="C537:C544">C536+1</f>
        <v>8</v>
      </c>
      <c r="D537" s="176"/>
      <c r="E537" s="39">
        <f aca="true" t="shared" si="66" ref="E537:E544">E536-1</f>
        <v>1996</v>
      </c>
      <c r="F537" s="70">
        <v>905</v>
      </c>
      <c r="G537" s="70">
        <v>471</v>
      </c>
      <c r="H537" s="70">
        <v>434</v>
      </c>
      <c r="I537" s="131">
        <f>I536+1</f>
        <v>47</v>
      </c>
      <c r="J537" s="5" t="s">
        <v>36</v>
      </c>
      <c r="K537" s="176">
        <f>K536+1</f>
        <v>48</v>
      </c>
      <c r="L537" s="39">
        <f>L536-1</f>
        <v>1956</v>
      </c>
      <c r="M537" s="70">
        <v>2407</v>
      </c>
      <c r="N537" s="70">
        <v>1281</v>
      </c>
      <c r="O537" s="70">
        <v>1126</v>
      </c>
    </row>
    <row r="538" spans="1:15" ht="12" customHeight="1">
      <c r="A538" s="3">
        <f t="shared" si="64"/>
        <v>8</v>
      </c>
      <c r="B538" s="5" t="s">
        <v>36</v>
      </c>
      <c r="C538" s="34">
        <f t="shared" si="65"/>
        <v>9</v>
      </c>
      <c r="D538" s="176"/>
      <c r="E538" s="39">
        <f t="shared" si="66"/>
        <v>1995</v>
      </c>
      <c r="F538" s="70">
        <v>887</v>
      </c>
      <c r="G538" s="70">
        <v>458</v>
      </c>
      <c r="H538" s="70">
        <v>429</v>
      </c>
      <c r="I538" s="131">
        <f>I537+1</f>
        <v>48</v>
      </c>
      <c r="J538" s="5" t="s">
        <v>36</v>
      </c>
      <c r="K538" s="176">
        <f>K537+1</f>
        <v>49</v>
      </c>
      <c r="L538" s="39">
        <f>L537-1</f>
        <v>1955</v>
      </c>
      <c r="M538" s="70">
        <v>2217</v>
      </c>
      <c r="N538" s="70">
        <v>1176</v>
      </c>
      <c r="O538" s="70">
        <v>1041</v>
      </c>
    </row>
    <row r="539" spans="1:15" ht="12" customHeight="1">
      <c r="A539" s="3">
        <f t="shared" si="64"/>
        <v>9</v>
      </c>
      <c r="B539" s="5" t="s">
        <v>36</v>
      </c>
      <c r="C539" s="34">
        <f t="shared" si="65"/>
        <v>10</v>
      </c>
      <c r="D539" s="176"/>
      <c r="E539" s="39">
        <f t="shared" si="66"/>
        <v>1994</v>
      </c>
      <c r="F539" s="70">
        <v>818</v>
      </c>
      <c r="G539" s="70">
        <v>399</v>
      </c>
      <c r="H539" s="70">
        <v>419</v>
      </c>
      <c r="I539" s="131">
        <f>I538+1</f>
        <v>49</v>
      </c>
      <c r="J539" s="5" t="s">
        <v>36</v>
      </c>
      <c r="K539" s="176">
        <f>K538+1</f>
        <v>50</v>
      </c>
      <c r="L539" s="39">
        <f>L538-1</f>
        <v>1954</v>
      </c>
      <c r="M539" s="70">
        <v>2247</v>
      </c>
      <c r="N539" s="70">
        <v>1142</v>
      </c>
      <c r="O539" s="70">
        <v>1105</v>
      </c>
    </row>
    <row r="540" spans="1:15" ht="12" customHeight="1">
      <c r="A540" s="3">
        <f t="shared" si="64"/>
        <v>10</v>
      </c>
      <c r="B540" s="5" t="s">
        <v>36</v>
      </c>
      <c r="C540" s="34">
        <f t="shared" si="65"/>
        <v>11</v>
      </c>
      <c r="D540" s="176"/>
      <c r="E540" s="39">
        <f t="shared" si="66"/>
        <v>1993</v>
      </c>
      <c r="F540" s="70">
        <v>789</v>
      </c>
      <c r="G540" s="70">
        <v>398</v>
      </c>
      <c r="H540" s="70">
        <v>391</v>
      </c>
      <c r="I540" s="186">
        <v>45</v>
      </c>
      <c r="J540" s="178" t="s">
        <v>36</v>
      </c>
      <c r="K540" s="177">
        <v>50</v>
      </c>
      <c r="L540" s="187"/>
      <c r="M540" s="71">
        <f>SUM(M535:M539)</f>
        <v>11609</v>
      </c>
      <c r="N540" s="71">
        <f>SUM(N535:N539)</f>
        <v>6088</v>
      </c>
      <c r="O540" s="71">
        <f>SUM(O535:O539)</f>
        <v>5521</v>
      </c>
    </row>
    <row r="541" spans="1:15" ht="12" customHeight="1">
      <c r="A541" s="3">
        <f t="shared" si="64"/>
        <v>11</v>
      </c>
      <c r="B541" s="5" t="s">
        <v>36</v>
      </c>
      <c r="C541" s="34">
        <f t="shared" si="65"/>
        <v>12</v>
      </c>
      <c r="D541" s="176"/>
      <c r="E541" s="39">
        <f t="shared" si="66"/>
        <v>1992</v>
      </c>
      <c r="F541" s="70">
        <v>945</v>
      </c>
      <c r="G541" s="70">
        <v>495</v>
      </c>
      <c r="H541" s="70">
        <v>450</v>
      </c>
      <c r="I541" s="131"/>
      <c r="J541" s="5"/>
      <c r="K541" s="176"/>
      <c r="L541" s="39"/>
      <c r="M541" s="70"/>
      <c r="N541" s="70"/>
      <c r="O541" s="70"/>
    </row>
    <row r="542" spans="1:15" ht="12" customHeight="1">
      <c r="A542" s="3">
        <f t="shared" si="64"/>
        <v>12</v>
      </c>
      <c r="B542" s="5" t="s">
        <v>36</v>
      </c>
      <c r="C542" s="34">
        <f t="shared" si="65"/>
        <v>13</v>
      </c>
      <c r="D542" s="176"/>
      <c r="E542" s="39">
        <f t="shared" si="66"/>
        <v>1991</v>
      </c>
      <c r="F542" s="70">
        <v>1109</v>
      </c>
      <c r="G542" s="70">
        <v>581</v>
      </c>
      <c r="H542" s="70">
        <v>528</v>
      </c>
      <c r="I542" s="131">
        <f>I539+1</f>
        <v>50</v>
      </c>
      <c r="J542" s="5" t="s">
        <v>36</v>
      </c>
      <c r="K542" s="176">
        <f>K539+1</f>
        <v>51</v>
      </c>
      <c r="L542" s="39">
        <f>L539-1</f>
        <v>1953</v>
      </c>
      <c r="M542" s="70">
        <v>2224</v>
      </c>
      <c r="N542" s="70">
        <v>1146</v>
      </c>
      <c r="O542" s="70">
        <v>1078</v>
      </c>
    </row>
    <row r="543" spans="1:15" ht="12" customHeight="1">
      <c r="A543" s="3">
        <f t="shared" si="64"/>
        <v>13</v>
      </c>
      <c r="B543" s="5" t="s">
        <v>36</v>
      </c>
      <c r="C543" s="34">
        <f t="shared" si="65"/>
        <v>14</v>
      </c>
      <c r="D543" s="176"/>
      <c r="E543" s="39">
        <f t="shared" si="66"/>
        <v>1990</v>
      </c>
      <c r="F543" s="70">
        <v>1718</v>
      </c>
      <c r="G543" s="70">
        <v>900</v>
      </c>
      <c r="H543" s="70">
        <v>818</v>
      </c>
      <c r="I543" s="131">
        <f>I542+1</f>
        <v>51</v>
      </c>
      <c r="J543" s="5" t="s">
        <v>36</v>
      </c>
      <c r="K543" s="176">
        <f>K542+1</f>
        <v>52</v>
      </c>
      <c r="L543" s="39">
        <f>L542-1</f>
        <v>1952</v>
      </c>
      <c r="M543" s="70">
        <v>2121</v>
      </c>
      <c r="N543" s="70">
        <v>1120</v>
      </c>
      <c r="O543" s="70">
        <v>1001</v>
      </c>
    </row>
    <row r="544" spans="1:15" ht="12" customHeight="1">
      <c r="A544" s="3">
        <f t="shared" si="64"/>
        <v>14</v>
      </c>
      <c r="B544" s="5" t="s">
        <v>36</v>
      </c>
      <c r="C544" s="34">
        <f t="shared" si="65"/>
        <v>15</v>
      </c>
      <c r="D544" s="176"/>
      <c r="E544" s="39">
        <f t="shared" si="66"/>
        <v>1989</v>
      </c>
      <c r="F544" s="70">
        <v>1858</v>
      </c>
      <c r="G544" s="70">
        <v>971</v>
      </c>
      <c r="H544" s="70">
        <v>887</v>
      </c>
      <c r="I544" s="131">
        <f>I543+1</f>
        <v>52</v>
      </c>
      <c r="J544" s="5" t="s">
        <v>36</v>
      </c>
      <c r="K544" s="176">
        <f>K543+1</f>
        <v>53</v>
      </c>
      <c r="L544" s="39">
        <f>L543-1</f>
        <v>1951</v>
      </c>
      <c r="M544" s="70">
        <v>2296</v>
      </c>
      <c r="N544" s="70">
        <v>1166</v>
      </c>
      <c r="O544" s="70">
        <v>1130</v>
      </c>
    </row>
    <row r="545" spans="1:15" ht="12" customHeight="1">
      <c r="A545" s="19">
        <v>6</v>
      </c>
      <c r="B545" s="178" t="s">
        <v>36</v>
      </c>
      <c r="C545" s="68">
        <v>15</v>
      </c>
      <c r="D545" s="177"/>
      <c r="E545" s="187"/>
      <c r="F545" s="71">
        <f>SUM(F536:F544)</f>
        <v>10007</v>
      </c>
      <c r="G545" s="71">
        <f>SUM(G536:G544)</f>
        <v>5198</v>
      </c>
      <c r="H545" s="71">
        <f>SUM(H536:H544)</f>
        <v>4809</v>
      </c>
      <c r="I545" s="131">
        <f>I544+1</f>
        <v>53</v>
      </c>
      <c r="J545" s="5" t="s">
        <v>36</v>
      </c>
      <c r="K545" s="176">
        <f>K544+1</f>
        <v>54</v>
      </c>
      <c r="L545" s="39">
        <f>L544-1</f>
        <v>1950</v>
      </c>
      <c r="M545" s="70">
        <v>2105</v>
      </c>
      <c r="N545" s="70">
        <v>1074</v>
      </c>
      <c r="O545" s="70">
        <v>1031</v>
      </c>
    </row>
    <row r="546" spans="1:15" ht="12" customHeight="1">
      <c r="A546" s="3"/>
      <c r="B546" s="5"/>
      <c r="C546" s="34"/>
      <c r="D546" s="176"/>
      <c r="E546" s="39"/>
      <c r="F546" s="70"/>
      <c r="G546" s="70"/>
      <c r="H546" s="70"/>
      <c r="I546" s="131">
        <f>I545+1</f>
        <v>54</v>
      </c>
      <c r="J546" s="5" t="s">
        <v>36</v>
      </c>
      <c r="K546" s="176">
        <f>K545+1</f>
        <v>55</v>
      </c>
      <c r="L546" s="39">
        <f>L545-1</f>
        <v>1949</v>
      </c>
      <c r="M546" s="70">
        <v>1926</v>
      </c>
      <c r="N546" s="70">
        <v>996</v>
      </c>
      <c r="O546" s="70">
        <v>930</v>
      </c>
    </row>
    <row r="547" spans="1:15" ht="12" customHeight="1">
      <c r="A547" s="3">
        <f>A544+1</f>
        <v>15</v>
      </c>
      <c r="B547" s="5" t="s">
        <v>36</v>
      </c>
      <c r="C547" s="34">
        <f>C544+1</f>
        <v>16</v>
      </c>
      <c r="D547" s="176"/>
      <c r="E547" s="39">
        <f>E544-1</f>
        <v>1988</v>
      </c>
      <c r="F547" s="70">
        <v>2066</v>
      </c>
      <c r="G547" s="70">
        <v>1050</v>
      </c>
      <c r="H547" s="70">
        <v>1016</v>
      </c>
      <c r="I547" s="186">
        <v>50</v>
      </c>
      <c r="J547" s="178" t="s">
        <v>36</v>
      </c>
      <c r="K547" s="177">
        <v>55</v>
      </c>
      <c r="L547" s="187"/>
      <c r="M547" s="71">
        <f>SUM(M542:M546)</f>
        <v>10672</v>
      </c>
      <c r="N547" s="71">
        <f>SUM(N542:N546)</f>
        <v>5502</v>
      </c>
      <c r="O547" s="71">
        <f>SUM(O542:O546)</f>
        <v>5170</v>
      </c>
    </row>
    <row r="548" spans="1:15" ht="12" customHeight="1">
      <c r="A548" s="3">
        <f>A547+1</f>
        <v>16</v>
      </c>
      <c r="B548" s="5" t="s">
        <v>36</v>
      </c>
      <c r="C548" s="34">
        <f>C547+1</f>
        <v>17</v>
      </c>
      <c r="D548" s="176"/>
      <c r="E548" s="39">
        <f>E547-1</f>
        <v>1987</v>
      </c>
      <c r="F548" s="70">
        <v>2025</v>
      </c>
      <c r="G548" s="70">
        <v>1031</v>
      </c>
      <c r="H548" s="70">
        <v>994</v>
      </c>
      <c r="I548" s="131"/>
      <c r="J548" s="5"/>
      <c r="K548" s="176"/>
      <c r="L548" s="39"/>
      <c r="M548" s="70"/>
      <c r="N548" s="70"/>
      <c r="O548" s="70"/>
    </row>
    <row r="549" spans="1:15" ht="12" customHeight="1">
      <c r="A549" s="3">
        <f>A548+1</f>
        <v>17</v>
      </c>
      <c r="B549" s="5" t="s">
        <v>36</v>
      </c>
      <c r="C549" s="34">
        <f>C548+1</f>
        <v>18</v>
      </c>
      <c r="D549" s="176"/>
      <c r="E549" s="39">
        <f>E548-1</f>
        <v>1986</v>
      </c>
      <c r="F549" s="70">
        <v>2012</v>
      </c>
      <c r="G549" s="70">
        <v>1028</v>
      </c>
      <c r="H549" s="70">
        <v>984</v>
      </c>
      <c r="I549" s="131">
        <f>I546+1</f>
        <v>55</v>
      </c>
      <c r="J549" s="5" t="s">
        <v>36</v>
      </c>
      <c r="K549" s="176">
        <f>K546+1</f>
        <v>56</v>
      </c>
      <c r="L549" s="39">
        <f>L546-1</f>
        <v>1948</v>
      </c>
      <c r="M549" s="70">
        <v>1708</v>
      </c>
      <c r="N549" s="70">
        <v>879</v>
      </c>
      <c r="O549" s="70">
        <v>829</v>
      </c>
    </row>
    <row r="550" spans="1:15" ht="12" customHeight="1">
      <c r="A550" s="19">
        <v>15</v>
      </c>
      <c r="B550" s="178" t="s">
        <v>36</v>
      </c>
      <c r="C550" s="68">
        <v>18</v>
      </c>
      <c r="D550" s="177"/>
      <c r="E550" s="187"/>
      <c r="F550" s="71">
        <f>SUM(F547:F549)</f>
        <v>6103</v>
      </c>
      <c r="G550" s="71">
        <f>SUM(G547:G549)</f>
        <v>3109</v>
      </c>
      <c r="H550" s="71">
        <f>SUM(H547:H549)</f>
        <v>2994</v>
      </c>
      <c r="I550" s="131">
        <f>I549+1</f>
        <v>56</v>
      </c>
      <c r="J550" s="5" t="s">
        <v>36</v>
      </c>
      <c r="K550" s="176">
        <f>K549+1</f>
        <v>57</v>
      </c>
      <c r="L550" s="39">
        <f>L549-1</f>
        <v>1947</v>
      </c>
      <c r="M550" s="70">
        <v>1545</v>
      </c>
      <c r="N550" s="70">
        <v>793</v>
      </c>
      <c r="O550" s="70">
        <v>752</v>
      </c>
    </row>
    <row r="551" spans="1:15" ht="12" customHeight="1">
      <c r="A551" s="3"/>
      <c r="B551" s="5"/>
      <c r="C551" s="34"/>
      <c r="D551" s="176"/>
      <c r="E551" s="39"/>
      <c r="F551" s="70"/>
      <c r="G551" s="70"/>
      <c r="H551" s="70"/>
      <c r="I551" s="131">
        <f>I550+1</f>
        <v>57</v>
      </c>
      <c r="J551" s="5" t="s">
        <v>36</v>
      </c>
      <c r="K551" s="176">
        <f>K550+1</f>
        <v>58</v>
      </c>
      <c r="L551" s="39">
        <f>L550-1</f>
        <v>1946</v>
      </c>
      <c r="M551" s="70">
        <v>1169</v>
      </c>
      <c r="N551" s="70">
        <v>571</v>
      </c>
      <c r="O551" s="70">
        <v>598</v>
      </c>
    </row>
    <row r="552" spans="1:15" ht="12" customHeight="1">
      <c r="A552" s="3">
        <f>A549+1</f>
        <v>18</v>
      </c>
      <c r="B552" s="5" t="s">
        <v>36</v>
      </c>
      <c r="C552" s="34">
        <f>C549+1</f>
        <v>19</v>
      </c>
      <c r="D552" s="176"/>
      <c r="E552" s="39">
        <f>E549-1</f>
        <v>1985</v>
      </c>
      <c r="F552" s="70">
        <v>1948</v>
      </c>
      <c r="G552" s="70">
        <v>1037</v>
      </c>
      <c r="H552" s="70">
        <v>911</v>
      </c>
      <c r="I552" s="131">
        <f>I551+1</f>
        <v>58</v>
      </c>
      <c r="J552" s="5" t="s">
        <v>36</v>
      </c>
      <c r="K552" s="176">
        <f>K551+1</f>
        <v>59</v>
      </c>
      <c r="L552" s="39">
        <f>L551-1</f>
        <v>1945</v>
      </c>
      <c r="M552" s="70">
        <v>1141</v>
      </c>
      <c r="N552" s="70">
        <v>586</v>
      </c>
      <c r="O552" s="70">
        <v>555</v>
      </c>
    </row>
    <row r="553" spans="1:15" ht="12" customHeight="1">
      <c r="A553" s="3">
        <f aca="true" t="shared" si="67" ref="A553:A558">A552+1</f>
        <v>19</v>
      </c>
      <c r="B553" s="5" t="s">
        <v>36</v>
      </c>
      <c r="C553" s="34">
        <f aca="true" t="shared" si="68" ref="C553:C558">C552+1</f>
        <v>20</v>
      </c>
      <c r="D553" s="176"/>
      <c r="E553" s="39">
        <f aca="true" t="shared" si="69" ref="E553:E558">E552-1</f>
        <v>1984</v>
      </c>
      <c r="F553" s="70">
        <v>1887</v>
      </c>
      <c r="G553" s="70">
        <v>1025</v>
      </c>
      <c r="H553" s="70">
        <v>862</v>
      </c>
      <c r="I553" s="131">
        <f>I552+1</f>
        <v>59</v>
      </c>
      <c r="J553" s="5" t="s">
        <v>36</v>
      </c>
      <c r="K553" s="176">
        <f>K552+1</f>
        <v>60</v>
      </c>
      <c r="L553" s="39">
        <f>L552-1</f>
        <v>1944</v>
      </c>
      <c r="M553" s="70">
        <v>1566</v>
      </c>
      <c r="N553" s="70">
        <v>770</v>
      </c>
      <c r="O553" s="70">
        <v>796</v>
      </c>
    </row>
    <row r="554" spans="1:15" ht="12" customHeight="1">
      <c r="A554" s="3">
        <f t="shared" si="67"/>
        <v>20</v>
      </c>
      <c r="B554" s="5" t="s">
        <v>36</v>
      </c>
      <c r="C554" s="34">
        <f t="shared" si="68"/>
        <v>21</v>
      </c>
      <c r="D554" s="176"/>
      <c r="E554" s="39">
        <f t="shared" si="69"/>
        <v>1983</v>
      </c>
      <c r="F554" s="70">
        <v>1921</v>
      </c>
      <c r="G554" s="70">
        <v>1023</v>
      </c>
      <c r="H554" s="70">
        <v>898</v>
      </c>
      <c r="I554" s="186">
        <v>55</v>
      </c>
      <c r="J554" s="178" t="s">
        <v>36</v>
      </c>
      <c r="K554" s="177">
        <v>60</v>
      </c>
      <c r="L554" s="187"/>
      <c r="M554" s="71">
        <f>SUM(M549:M553)</f>
        <v>7129</v>
      </c>
      <c r="N554" s="71">
        <f>SUM(N549:N553)</f>
        <v>3599</v>
      </c>
      <c r="O554" s="71">
        <f>SUM(O549:O553)</f>
        <v>3530</v>
      </c>
    </row>
    <row r="555" spans="1:15" ht="12" customHeight="1">
      <c r="A555" s="3">
        <f t="shared" si="67"/>
        <v>21</v>
      </c>
      <c r="B555" s="5" t="s">
        <v>36</v>
      </c>
      <c r="C555" s="34">
        <f t="shared" si="68"/>
        <v>22</v>
      </c>
      <c r="D555" s="176"/>
      <c r="E555" s="39">
        <f t="shared" si="69"/>
        <v>1982</v>
      </c>
      <c r="F555" s="70">
        <v>1937</v>
      </c>
      <c r="G555" s="70">
        <v>1056</v>
      </c>
      <c r="H555" s="70">
        <v>881</v>
      </c>
      <c r="I555" s="131"/>
      <c r="J555" s="5"/>
      <c r="K555" s="176"/>
      <c r="L555" s="39"/>
      <c r="M555" s="70"/>
      <c r="N555" s="70"/>
      <c r="O555" s="70"/>
    </row>
    <row r="556" spans="1:15" ht="12" customHeight="1">
      <c r="A556" s="3">
        <f t="shared" si="67"/>
        <v>22</v>
      </c>
      <c r="B556" s="5" t="s">
        <v>36</v>
      </c>
      <c r="C556" s="34">
        <f t="shared" si="68"/>
        <v>23</v>
      </c>
      <c r="D556" s="176"/>
      <c r="E556" s="39">
        <f t="shared" si="69"/>
        <v>1981</v>
      </c>
      <c r="F556" s="70">
        <v>1937</v>
      </c>
      <c r="G556" s="70">
        <v>1050</v>
      </c>
      <c r="H556" s="70">
        <v>887</v>
      </c>
      <c r="I556" s="131">
        <f>I553+1</f>
        <v>60</v>
      </c>
      <c r="J556" s="5" t="s">
        <v>36</v>
      </c>
      <c r="K556" s="176">
        <f>K553+1</f>
        <v>61</v>
      </c>
      <c r="L556" s="39">
        <f>L553-1</f>
        <v>1943</v>
      </c>
      <c r="M556" s="70">
        <v>1568</v>
      </c>
      <c r="N556" s="70">
        <v>786</v>
      </c>
      <c r="O556" s="70">
        <v>782</v>
      </c>
    </row>
    <row r="557" spans="1:15" ht="12" customHeight="1">
      <c r="A557" s="3">
        <f t="shared" si="67"/>
        <v>23</v>
      </c>
      <c r="B557" s="5" t="s">
        <v>36</v>
      </c>
      <c r="C557" s="34">
        <f t="shared" si="68"/>
        <v>24</v>
      </c>
      <c r="D557" s="176"/>
      <c r="E557" s="39">
        <f t="shared" si="69"/>
        <v>1980</v>
      </c>
      <c r="F557" s="70">
        <v>1904</v>
      </c>
      <c r="G557" s="70">
        <v>1068</v>
      </c>
      <c r="H557" s="70">
        <v>836</v>
      </c>
      <c r="I557" s="131">
        <f>I556+1</f>
        <v>61</v>
      </c>
      <c r="J557" s="5" t="s">
        <v>36</v>
      </c>
      <c r="K557" s="176">
        <f>K556+1</f>
        <v>62</v>
      </c>
      <c r="L557" s="39">
        <f>L556-1</f>
        <v>1942</v>
      </c>
      <c r="M557" s="70">
        <v>1589</v>
      </c>
      <c r="N557" s="70">
        <v>745</v>
      </c>
      <c r="O557" s="70">
        <v>844</v>
      </c>
    </row>
    <row r="558" spans="1:15" ht="12" customHeight="1">
      <c r="A558" s="3">
        <f t="shared" si="67"/>
        <v>24</v>
      </c>
      <c r="B558" s="5" t="s">
        <v>36</v>
      </c>
      <c r="C558" s="34">
        <f t="shared" si="68"/>
        <v>25</v>
      </c>
      <c r="D558" s="176"/>
      <c r="E558" s="39">
        <f t="shared" si="69"/>
        <v>1979</v>
      </c>
      <c r="F558" s="70">
        <v>1807</v>
      </c>
      <c r="G558" s="70">
        <v>987</v>
      </c>
      <c r="H558" s="70">
        <v>820</v>
      </c>
      <c r="I558" s="131">
        <f>I557+1</f>
        <v>62</v>
      </c>
      <c r="J558" s="5" t="s">
        <v>36</v>
      </c>
      <c r="K558" s="176">
        <f>K557+1</f>
        <v>63</v>
      </c>
      <c r="L558" s="39">
        <f>L557-1</f>
        <v>1941</v>
      </c>
      <c r="M558" s="70">
        <v>2076</v>
      </c>
      <c r="N558" s="70">
        <v>1006</v>
      </c>
      <c r="O558" s="70">
        <v>1070</v>
      </c>
    </row>
    <row r="559" spans="1:15" ht="12" customHeight="1">
      <c r="A559" s="19">
        <v>18</v>
      </c>
      <c r="B559" s="178" t="s">
        <v>36</v>
      </c>
      <c r="C559" s="68">
        <v>25</v>
      </c>
      <c r="D559" s="177"/>
      <c r="E559" s="187"/>
      <c r="F559" s="71">
        <f>SUM(F552:F558)</f>
        <v>13341</v>
      </c>
      <c r="G559" s="71">
        <f>SUM(G552:G558)</f>
        <v>7246</v>
      </c>
      <c r="H559" s="71">
        <f>SUM(H552:H558)</f>
        <v>6095</v>
      </c>
      <c r="I559" s="131">
        <f>I558+1</f>
        <v>63</v>
      </c>
      <c r="J559" s="5" t="s">
        <v>36</v>
      </c>
      <c r="K559" s="176">
        <f>K558+1</f>
        <v>64</v>
      </c>
      <c r="L559" s="39">
        <f>L558-1</f>
        <v>1940</v>
      </c>
      <c r="M559" s="70">
        <v>2299</v>
      </c>
      <c r="N559" s="70">
        <v>1104</v>
      </c>
      <c r="O559" s="70">
        <v>1195</v>
      </c>
    </row>
    <row r="560" spans="1:15" ht="12" customHeight="1">
      <c r="A560" s="3"/>
      <c r="B560" s="5"/>
      <c r="C560" s="34"/>
      <c r="D560" s="176"/>
      <c r="E560" s="39"/>
      <c r="F560" s="70"/>
      <c r="G560" s="70"/>
      <c r="H560" s="70"/>
      <c r="I560" s="131">
        <f>I559+1</f>
        <v>64</v>
      </c>
      <c r="J560" s="5" t="s">
        <v>36</v>
      </c>
      <c r="K560" s="176">
        <f>K559+1</f>
        <v>65</v>
      </c>
      <c r="L560" s="39">
        <f>L559-1</f>
        <v>1939</v>
      </c>
      <c r="M560" s="70">
        <v>2331</v>
      </c>
      <c r="N560" s="70">
        <v>1110</v>
      </c>
      <c r="O560" s="70">
        <v>1221</v>
      </c>
    </row>
    <row r="561" spans="1:15" ht="12" customHeight="1">
      <c r="A561" s="3">
        <f>A558+1</f>
        <v>25</v>
      </c>
      <c r="B561" s="5" t="s">
        <v>36</v>
      </c>
      <c r="C561" s="34">
        <f>C558+1</f>
        <v>26</v>
      </c>
      <c r="D561" s="176"/>
      <c r="E561" s="39">
        <f>E558-1</f>
        <v>1978</v>
      </c>
      <c r="F561" s="70">
        <v>1614</v>
      </c>
      <c r="G561" s="70">
        <v>877</v>
      </c>
      <c r="H561" s="70">
        <v>737</v>
      </c>
      <c r="I561" s="186">
        <v>60</v>
      </c>
      <c r="J561" s="178" t="s">
        <v>36</v>
      </c>
      <c r="K561" s="177">
        <v>65</v>
      </c>
      <c r="L561" s="187"/>
      <c r="M561" s="71">
        <f>SUM(M556:M560)</f>
        <v>9863</v>
      </c>
      <c r="N561" s="71">
        <f>SUM(N556:N560)</f>
        <v>4751</v>
      </c>
      <c r="O561" s="71">
        <f>SUM(O556:O560)</f>
        <v>5112</v>
      </c>
    </row>
    <row r="562" spans="1:15" ht="12" customHeight="1">
      <c r="A562" s="3">
        <f>A561+1</f>
        <v>26</v>
      </c>
      <c r="B562" s="5" t="s">
        <v>36</v>
      </c>
      <c r="C562" s="34">
        <f>C561+1</f>
        <v>27</v>
      </c>
      <c r="D562" s="176"/>
      <c r="E562" s="39">
        <f>E561-1</f>
        <v>1977</v>
      </c>
      <c r="F562" s="70">
        <v>1582</v>
      </c>
      <c r="G562" s="70">
        <v>869</v>
      </c>
      <c r="H562" s="70">
        <v>713</v>
      </c>
      <c r="I562" s="131"/>
      <c r="J562" s="5"/>
      <c r="K562" s="176"/>
      <c r="L562" s="39"/>
      <c r="M562" s="70"/>
      <c r="N562" s="70"/>
      <c r="O562" s="70"/>
    </row>
    <row r="563" spans="1:15" ht="12" customHeight="1">
      <c r="A563" s="3">
        <f>A562+1</f>
        <v>27</v>
      </c>
      <c r="B563" s="5" t="s">
        <v>36</v>
      </c>
      <c r="C563" s="34">
        <f>C562+1</f>
        <v>28</v>
      </c>
      <c r="D563" s="176"/>
      <c r="E563" s="39">
        <f>E562-1</f>
        <v>1976</v>
      </c>
      <c r="F563" s="70">
        <v>1466</v>
      </c>
      <c r="G563" s="70">
        <v>789</v>
      </c>
      <c r="H563" s="70">
        <v>677</v>
      </c>
      <c r="I563" s="131">
        <f>I560+1</f>
        <v>65</v>
      </c>
      <c r="J563" s="5" t="s">
        <v>36</v>
      </c>
      <c r="K563" s="176">
        <f>K560+1</f>
        <v>66</v>
      </c>
      <c r="L563" s="39">
        <f>L560-1</f>
        <v>1938</v>
      </c>
      <c r="M563" s="70">
        <v>2141</v>
      </c>
      <c r="N563" s="70">
        <v>1037</v>
      </c>
      <c r="O563" s="70">
        <v>1104</v>
      </c>
    </row>
    <row r="564" spans="1:15" ht="12" customHeight="1">
      <c r="A564" s="3">
        <f>A563+1</f>
        <v>28</v>
      </c>
      <c r="B564" s="5" t="s">
        <v>36</v>
      </c>
      <c r="C564" s="34">
        <f>C563+1</f>
        <v>29</v>
      </c>
      <c r="D564" s="176"/>
      <c r="E564" s="39">
        <f>E563-1</f>
        <v>1975</v>
      </c>
      <c r="F564" s="70">
        <v>1406</v>
      </c>
      <c r="G564" s="70">
        <v>763</v>
      </c>
      <c r="H564" s="70">
        <v>643</v>
      </c>
      <c r="I564" s="131">
        <f>I563+1</f>
        <v>66</v>
      </c>
      <c r="J564" s="5" t="s">
        <v>36</v>
      </c>
      <c r="K564" s="176">
        <f>K563+1</f>
        <v>67</v>
      </c>
      <c r="L564" s="39">
        <f>L563-1</f>
        <v>1937</v>
      </c>
      <c r="M564" s="70">
        <v>1927</v>
      </c>
      <c r="N564" s="70">
        <v>902</v>
      </c>
      <c r="O564" s="70">
        <v>1025</v>
      </c>
    </row>
    <row r="565" spans="1:15" ht="12" customHeight="1">
      <c r="A565" s="3">
        <f>A564+1</f>
        <v>29</v>
      </c>
      <c r="B565" s="5" t="s">
        <v>36</v>
      </c>
      <c r="C565" s="34">
        <f>C564+1</f>
        <v>30</v>
      </c>
      <c r="D565" s="176"/>
      <c r="E565" s="39">
        <f>E564-1</f>
        <v>1974</v>
      </c>
      <c r="F565" s="70">
        <v>1393</v>
      </c>
      <c r="G565" s="70">
        <v>769</v>
      </c>
      <c r="H565" s="70">
        <v>624</v>
      </c>
      <c r="I565" s="131">
        <f>I564+1</f>
        <v>67</v>
      </c>
      <c r="J565" s="5" t="s">
        <v>36</v>
      </c>
      <c r="K565" s="176">
        <f>K564+1</f>
        <v>68</v>
      </c>
      <c r="L565" s="39">
        <f>L564-1</f>
        <v>1936</v>
      </c>
      <c r="M565" s="70">
        <v>1864</v>
      </c>
      <c r="N565" s="70">
        <v>869</v>
      </c>
      <c r="O565" s="70">
        <v>995</v>
      </c>
    </row>
    <row r="566" spans="1:15" ht="12" customHeight="1">
      <c r="A566" s="19">
        <v>25</v>
      </c>
      <c r="B566" s="178" t="s">
        <v>36</v>
      </c>
      <c r="C566" s="68">
        <v>30</v>
      </c>
      <c r="D566" s="177"/>
      <c r="E566" s="187"/>
      <c r="F566" s="71">
        <f>SUM(F561:F565)</f>
        <v>7461</v>
      </c>
      <c r="G566" s="71">
        <f>SUM(G561:G565)</f>
        <v>4067</v>
      </c>
      <c r="H566" s="71">
        <f>SUM(H561:H565)</f>
        <v>3394</v>
      </c>
      <c r="I566" s="131">
        <f>I565+1</f>
        <v>68</v>
      </c>
      <c r="J566" s="5" t="s">
        <v>36</v>
      </c>
      <c r="K566" s="176">
        <f>K565+1</f>
        <v>69</v>
      </c>
      <c r="L566" s="39">
        <f>L565-1</f>
        <v>1935</v>
      </c>
      <c r="M566" s="70">
        <v>1785</v>
      </c>
      <c r="N566" s="70">
        <v>863</v>
      </c>
      <c r="O566" s="70">
        <v>922</v>
      </c>
    </row>
    <row r="567" spans="1:15" ht="12" customHeight="1">
      <c r="A567" s="3"/>
      <c r="B567" s="5"/>
      <c r="C567" s="34"/>
      <c r="D567" s="176"/>
      <c r="E567" s="39"/>
      <c r="F567" s="70"/>
      <c r="G567" s="70"/>
      <c r="H567" s="70"/>
      <c r="I567" s="131">
        <f>I566+1</f>
        <v>69</v>
      </c>
      <c r="J567" s="5" t="s">
        <v>36</v>
      </c>
      <c r="K567" s="176">
        <f>K566+1</f>
        <v>70</v>
      </c>
      <c r="L567" s="39">
        <f>L566-1</f>
        <v>1934</v>
      </c>
      <c r="M567" s="70">
        <v>1616</v>
      </c>
      <c r="N567" s="70">
        <v>756</v>
      </c>
      <c r="O567" s="70">
        <v>860</v>
      </c>
    </row>
    <row r="568" spans="1:15" ht="12" customHeight="1">
      <c r="A568" s="3">
        <f>A565+1</f>
        <v>30</v>
      </c>
      <c r="B568" s="5" t="s">
        <v>36</v>
      </c>
      <c r="C568" s="34">
        <f>C565+1</f>
        <v>31</v>
      </c>
      <c r="D568" s="176"/>
      <c r="E568" s="39">
        <f>E565-1</f>
        <v>1973</v>
      </c>
      <c r="F568" s="70">
        <v>1477</v>
      </c>
      <c r="G568" s="70">
        <v>792</v>
      </c>
      <c r="H568" s="70">
        <v>685</v>
      </c>
      <c r="I568" s="186">
        <v>65</v>
      </c>
      <c r="J568" s="178" t="s">
        <v>36</v>
      </c>
      <c r="K568" s="177">
        <v>70</v>
      </c>
      <c r="L568" s="187"/>
      <c r="M568" s="71">
        <f>SUM(M563:M567)</f>
        <v>9333</v>
      </c>
      <c r="N568" s="71">
        <f>SUM(N563:N567)</f>
        <v>4427</v>
      </c>
      <c r="O568" s="71">
        <f>SUM(O563:O567)</f>
        <v>4906</v>
      </c>
    </row>
    <row r="569" spans="1:15" ht="12" customHeight="1">
      <c r="A569" s="3">
        <f>A568+1</f>
        <v>31</v>
      </c>
      <c r="B569" s="5" t="s">
        <v>36</v>
      </c>
      <c r="C569" s="34">
        <f>C568+1</f>
        <v>32</v>
      </c>
      <c r="D569" s="176"/>
      <c r="E569" s="39">
        <f>E568-1</f>
        <v>1972</v>
      </c>
      <c r="F569" s="70">
        <v>1692</v>
      </c>
      <c r="G569" s="70">
        <v>950</v>
      </c>
      <c r="H569" s="70">
        <v>742</v>
      </c>
      <c r="I569" s="131"/>
      <c r="J569" s="5"/>
      <c r="K569" s="176"/>
      <c r="L569" s="39"/>
      <c r="M569" s="70"/>
      <c r="N569" s="70"/>
      <c r="O569" s="70"/>
    </row>
    <row r="570" spans="1:15" ht="12" customHeight="1">
      <c r="A570" s="3">
        <f>A569+1</f>
        <v>32</v>
      </c>
      <c r="B570" s="5" t="s">
        <v>36</v>
      </c>
      <c r="C570" s="34">
        <f>C569+1</f>
        <v>33</v>
      </c>
      <c r="D570" s="176"/>
      <c r="E570" s="39">
        <f>E569-1</f>
        <v>1971</v>
      </c>
      <c r="F570" s="70">
        <v>1792</v>
      </c>
      <c r="G570" s="70">
        <v>968</v>
      </c>
      <c r="H570" s="70">
        <v>824</v>
      </c>
      <c r="I570" s="131">
        <f>I567+1</f>
        <v>70</v>
      </c>
      <c r="J570" s="5" t="s">
        <v>36</v>
      </c>
      <c r="K570" s="176">
        <f>K567+1</f>
        <v>71</v>
      </c>
      <c r="L570" s="39">
        <f>L567-1</f>
        <v>1933</v>
      </c>
      <c r="M570" s="70">
        <v>1263</v>
      </c>
      <c r="N570" s="70">
        <v>597</v>
      </c>
      <c r="O570" s="70">
        <v>666</v>
      </c>
    </row>
    <row r="571" spans="1:15" ht="12" customHeight="1">
      <c r="A571" s="3">
        <f>A570+1</f>
        <v>33</v>
      </c>
      <c r="B571" s="5" t="s">
        <v>36</v>
      </c>
      <c r="C571" s="34">
        <f>C570+1</f>
        <v>34</v>
      </c>
      <c r="D571" s="176"/>
      <c r="E571" s="39">
        <f>E570-1</f>
        <v>1970</v>
      </c>
      <c r="F571" s="70">
        <v>1973</v>
      </c>
      <c r="G571" s="70">
        <v>1062</v>
      </c>
      <c r="H571" s="70">
        <v>911</v>
      </c>
      <c r="I571" s="131">
        <f>I570+1</f>
        <v>71</v>
      </c>
      <c r="J571" s="5" t="s">
        <v>36</v>
      </c>
      <c r="K571" s="176">
        <f>K570+1</f>
        <v>72</v>
      </c>
      <c r="L571" s="39">
        <f>L570-1</f>
        <v>1932</v>
      </c>
      <c r="M571" s="70">
        <v>1294</v>
      </c>
      <c r="N571" s="70">
        <v>588</v>
      </c>
      <c r="O571" s="70">
        <v>706</v>
      </c>
    </row>
    <row r="572" spans="1:15" ht="12" customHeight="1">
      <c r="A572" s="3">
        <f>A571+1</f>
        <v>34</v>
      </c>
      <c r="B572" s="5" t="s">
        <v>36</v>
      </c>
      <c r="C572" s="34">
        <f>C571+1</f>
        <v>35</v>
      </c>
      <c r="D572" s="176"/>
      <c r="E572" s="39">
        <f>E571-1</f>
        <v>1969</v>
      </c>
      <c r="F572" s="70">
        <v>1932</v>
      </c>
      <c r="G572" s="70">
        <v>1020</v>
      </c>
      <c r="H572" s="70">
        <v>912</v>
      </c>
      <c r="I572" s="131">
        <f>I571+1</f>
        <v>72</v>
      </c>
      <c r="J572" s="5" t="s">
        <v>36</v>
      </c>
      <c r="K572" s="176">
        <f>K571+1</f>
        <v>73</v>
      </c>
      <c r="L572" s="39">
        <f>L571-1</f>
        <v>1931</v>
      </c>
      <c r="M572" s="70">
        <v>1248</v>
      </c>
      <c r="N572" s="70">
        <v>518</v>
      </c>
      <c r="O572" s="70">
        <v>730</v>
      </c>
    </row>
    <row r="573" spans="1:15" ht="12" customHeight="1">
      <c r="A573" s="19">
        <v>30</v>
      </c>
      <c r="B573" s="178" t="s">
        <v>36</v>
      </c>
      <c r="C573" s="68">
        <v>35</v>
      </c>
      <c r="D573" s="177"/>
      <c r="E573" s="187"/>
      <c r="F573" s="71">
        <f>SUM(F568:F572)</f>
        <v>8866</v>
      </c>
      <c r="G573" s="71">
        <f>SUM(G568:G572)</f>
        <v>4792</v>
      </c>
      <c r="H573" s="71">
        <f>SUM(H568:H572)</f>
        <v>4074</v>
      </c>
      <c r="I573" s="131">
        <f>I572+1</f>
        <v>73</v>
      </c>
      <c r="J573" s="5" t="s">
        <v>36</v>
      </c>
      <c r="K573" s="176">
        <f>K572+1</f>
        <v>74</v>
      </c>
      <c r="L573" s="39">
        <f>L572-1</f>
        <v>1930</v>
      </c>
      <c r="M573" s="70">
        <v>1377</v>
      </c>
      <c r="N573" s="70">
        <v>590</v>
      </c>
      <c r="O573" s="70">
        <v>787</v>
      </c>
    </row>
    <row r="574" spans="1:15" ht="12" customHeight="1">
      <c r="A574" s="3"/>
      <c r="B574" s="5"/>
      <c r="C574" s="34"/>
      <c r="D574" s="176"/>
      <c r="E574" s="39"/>
      <c r="F574" s="70"/>
      <c r="G574" s="70"/>
      <c r="H574" s="70"/>
      <c r="I574" s="131">
        <f>I573+1</f>
        <v>74</v>
      </c>
      <c r="J574" s="5" t="s">
        <v>36</v>
      </c>
      <c r="K574" s="176">
        <f>K573+1</f>
        <v>75</v>
      </c>
      <c r="L574" s="39">
        <f>L573-1</f>
        <v>1929</v>
      </c>
      <c r="M574" s="70">
        <v>1224</v>
      </c>
      <c r="N574" s="70">
        <v>522</v>
      </c>
      <c r="O574" s="70">
        <v>702</v>
      </c>
    </row>
    <row r="575" spans="1:15" ht="12" customHeight="1">
      <c r="A575" s="3">
        <f>A572+1</f>
        <v>35</v>
      </c>
      <c r="B575" s="5" t="s">
        <v>36</v>
      </c>
      <c r="C575" s="34">
        <f>C572+1</f>
        <v>36</v>
      </c>
      <c r="D575" s="176"/>
      <c r="E575" s="39">
        <f>E572-1</f>
        <v>1968</v>
      </c>
      <c r="F575" s="70">
        <v>1949</v>
      </c>
      <c r="G575" s="70">
        <v>1052</v>
      </c>
      <c r="H575" s="70">
        <v>897</v>
      </c>
      <c r="I575" s="186">
        <v>70</v>
      </c>
      <c r="J575" s="178" t="s">
        <v>36</v>
      </c>
      <c r="K575" s="177">
        <v>75</v>
      </c>
      <c r="L575" s="187"/>
      <c r="M575" s="71">
        <f>SUM(M570:M574)</f>
        <v>6406</v>
      </c>
      <c r="N575" s="71">
        <f>SUM(N570:N574)</f>
        <v>2815</v>
      </c>
      <c r="O575" s="71">
        <f>SUM(O570:O574)</f>
        <v>3591</v>
      </c>
    </row>
    <row r="576" spans="1:15" ht="12" customHeight="1">
      <c r="A576" s="3">
        <f>A575+1</f>
        <v>36</v>
      </c>
      <c r="B576" s="5" t="s">
        <v>36</v>
      </c>
      <c r="C576" s="34">
        <f>C575+1</f>
        <v>37</v>
      </c>
      <c r="D576" s="176"/>
      <c r="E576" s="39">
        <f>E575-1</f>
        <v>1967</v>
      </c>
      <c r="F576" s="70">
        <v>1989</v>
      </c>
      <c r="G576" s="70">
        <v>1046</v>
      </c>
      <c r="H576" s="70">
        <v>943</v>
      </c>
      <c r="I576" s="131"/>
      <c r="J576" s="5"/>
      <c r="K576" s="176"/>
      <c r="L576" s="39"/>
      <c r="M576" s="70"/>
      <c r="N576" s="70"/>
      <c r="O576" s="70"/>
    </row>
    <row r="577" spans="1:15" ht="12" customHeight="1">
      <c r="A577" s="3">
        <f>A576+1</f>
        <v>37</v>
      </c>
      <c r="B577" s="5" t="s">
        <v>36</v>
      </c>
      <c r="C577" s="34">
        <f>C576+1</f>
        <v>38</v>
      </c>
      <c r="D577" s="176"/>
      <c r="E577" s="39">
        <f>E576-1</f>
        <v>1966</v>
      </c>
      <c r="F577" s="70">
        <v>2189</v>
      </c>
      <c r="G577" s="70">
        <v>1156</v>
      </c>
      <c r="H577" s="70">
        <v>1033</v>
      </c>
      <c r="I577" s="186">
        <v>75</v>
      </c>
      <c r="J577" s="178" t="s">
        <v>36</v>
      </c>
      <c r="K577" s="177">
        <v>80</v>
      </c>
      <c r="L577" s="39"/>
      <c r="M577" s="71">
        <v>5246</v>
      </c>
      <c r="N577" s="71">
        <v>1936</v>
      </c>
      <c r="O577" s="71">
        <v>3310</v>
      </c>
    </row>
    <row r="578" spans="1:15" ht="12" customHeight="1">
      <c r="A578" s="3">
        <f>A577+1</f>
        <v>38</v>
      </c>
      <c r="B578" s="5" t="s">
        <v>36</v>
      </c>
      <c r="C578" s="34">
        <f>C577+1</f>
        <v>39</v>
      </c>
      <c r="D578" s="176"/>
      <c r="E578" s="39">
        <f>E577-1</f>
        <v>1965</v>
      </c>
      <c r="F578" s="70">
        <v>2298</v>
      </c>
      <c r="G578" s="70">
        <v>1185</v>
      </c>
      <c r="H578" s="70">
        <v>1113</v>
      </c>
      <c r="I578" s="186">
        <v>80</v>
      </c>
      <c r="J578" s="178" t="s">
        <v>36</v>
      </c>
      <c r="K578" s="177">
        <v>85</v>
      </c>
      <c r="L578" s="39"/>
      <c r="M578" s="71">
        <v>3463</v>
      </c>
      <c r="N578" s="71">
        <v>969</v>
      </c>
      <c r="O578" s="71">
        <v>2494</v>
      </c>
    </row>
    <row r="579" spans="1:15" ht="12" customHeight="1">
      <c r="A579" s="3">
        <f>A578+1</f>
        <v>39</v>
      </c>
      <c r="B579" s="5" t="s">
        <v>36</v>
      </c>
      <c r="C579" s="34">
        <f>C578+1</f>
        <v>40</v>
      </c>
      <c r="D579" s="176"/>
      <c r="E579" s="39">
        <f>E578-1</f>
        <v>1964</v>
      </c>
      <c r="F579" s="70">
        <v>2435</v>
      </c>
      <c r="G579" s="70">
        <v>1259</v>
      </c>
      <c r="H579" s="70">
        <v>1176</v>
      </c>
      <c r="I579" s="190" t="s">
        <v>575</v>
      </c>
      <c r="J579" s="6"/>
      <c r="K579" s="6"/>
      <c r="L579" s="39"/>
      <c r="M579" s="71">
        <v>1633</v>
      </c>
      <c r="N579" s="71">
        <v>409</v>
      </c>
      <c r="O579" s="71">
        <v>1224</v>
      </c>
    </row>
    <row r="580" spans="1:15" ht="12" customHeight="1">
      <c r="A580" s="19">
        <v>35</v>
      </c>
      <c r="B580" s="178" t="s">
        <v>36</v>
      </c>
      <c r="C580" s="68">
        <v>40</v>
      </c>
      <c r="D580" s="177"/>
      <c r="E580" s="187"/>
      <c r="F580" s="71">
        <f>SUM(F575:F579)</f>
        <v>10860</v>
      </c>
      <c r="G580" s="71">
        <f>SUM(G575:G579)</f>
        <v>5698</v>
      </c>
      <c r="H580" s="71">
        <f>SUM(H575:H579)</f>
        <v>5162</v>
      </c>
      <c r="I580" s="190" t="s">
        <v>576</v>
      </c>
      <c r="J580" s="10"/>
      <c r="K580" s="3"/>
      <c r="L580" s="39"/>
      <c r="M580" s="71">
        <f>SUM(F534+F545+F550+F559+F566+F573+F580+M533+M540+M547+M554+M561+M568+M575+M577+M578+M579)</f>
        <v>141001</v>
      </c>
      <c r="N580" s="71">
        <f>SUM(G534+G545+G550+G559+G566+G573+G580+N533+N540+N547+N554+N561+N568+N575+N577+N578+N579)</f>
        <v>70392</v>
      </c>
      <c r="O580" s="71">
        <f>SUM(H534+H545+H550+H559+H566+H573+H580+O533+O540+O547+O554+O561+O568+O575+O577+O578+O579)</f>
        <v>70609</v>
      </c>
    </row>
    <row r="581" spans="1:15" ht="12" customHeight="1">
      <c r="A581" s="19"/>
      <c r="B581" s="178"/>
      <c r="C581" s="68"/>
      <c r="D581" s="177"/>
      <c r="E581" s="215"/>
      <c r="F581" s="71"/>
      <c r="G581" s="71"/>
      <c r="H581" s="71"/>
      <c r="I581" s="202"/>
      <c r="J581" s="10"/>
      <c r="K581" s="3"/>
      <c r="L581" s="8"/>
      <c r="M581" s="8"/>
      <c r="N581" s="8"/>
      <c r="O581" s="8"/>
    </row>
    <row r="582" spans="1:15" ht="12" customHeight="1">
      <c r="A582" s="19"/>
      <c r="B582" s="178"/>
      <c r="C582" s="68"/>
      <c r="D582" s="177"/>
      <c r="E582" s="215"/>
      <c r="F582" s="71"/>
      <c r="G582" s="71"/>
      <c r="H582" s="71"/>
      <c r="I582" s="202"/>
      <c r="J582" s="10"/>
      <c r="K582" s="3"/>
      <c r="L582" s="8"/>
      <c r="M582" s="71"/>
      <c r="N582" s="71"/>
      <c r="O582" s="71"/>
    </row>
    <row r="583" spans="1:15" ht="12" customHeight="1">
      <c r="A583" s="19"/>
      <c r="B583" s="178"/>
      <c r="C583" s="68"/>
      <c r="D583" s="177"/>
      <c r="E583" s="215"/>
      <c r="F583" s="71"/>
      <c r="G583" s="71"/>
      <c r="H583" s="71"/>
      <c r="I583" s="202"/>
      <c r="J583" s="10"/>
      <c r="K583" s="3"/>
      <c r="L583" s="8"/>
      <c r="M583" s="71"/>
      <c r="N583" s="71"/>
      <c r="O583" s="71"/>
    </row>
    <row r="584" spans="1:15" ht="12" customHeight="1">
      <c r="A584" s="19"/>
      <c r="B584" s="178"/>
      <c r="C584" s="68"/>
      <c r="D584" s="177"/>
      <c r="E584" s="215"/>
      <c r="F584" s="71"/>
      <c r="G584" s="71"/>
      <c r="H584" s="71"/>
      <c r="I584" s="202"/>
      <c r="J584" s="10"/>
      <c r="K584" s="3"/>
      <c r="L584" s="8"/>
      <c r="M584" s="71"/>
      <c r="N584" s="71"/>
      <c r="O584" s="71"/>
    </row>
    <row r="585" spans="1:15" ht="12" customHeight="1">
      <c r="A585" s="19"/>
      <c r="B585" s="178"/>
      <c r="C585" s="68"/>
      <c r="D585" s="177"/>
      <c r="E585" s="215"/>
      <c r="F585" s="71"/>
      <c r="G585" s="71"/>
      <c r="H585" s="71"/>
      <c r="I585" s="202"/>
      <c r="J585" s="10"/>
      <c r="K585" s="3"/>
      <c r="L585" s="8"/>
      <c r="M585" s="71"/>
      <c r="N585" s="71"/>
      <c r="O585" s="71"/>
    </row>
    <row r="586" spans="1:15" ht="12.75">
      <c r="A586" s="23" t="s">
        <v>577</v>
      </c>
      <c r="B586" s="23"/>
      <c r="C586" s="23"/>
      <c r="D586" s="23"/>
      <c r="E586" s="23"/>
      <c r="F586" s="191"/>
      <c r="G586" s="191"/>
      <c r="H586" s="191"/>
      <c r="I586" s="23"/>
      <c r="J586" s="23"/>
      <c r="K586" s="23"/>
      <c r="L586" s="23"/>
      <c r="M586" s="191"/>
      <c r="N586" s="191"/>
      <c r="O586" s="191"/>
    </row>
    <row r="587" spans="1:15" ht="12.75">
      <c r="A587" s="23" t="s">
        <v>586</v>
      </c>
      <c r="B587" s="23"/>
      <c r="C587" s="23"/>
      <c r="D587" s="23"/>
      <c r="E587" s="23"/>
      <c r="F587" s="191"/>
      <c r="G587" s="191"/>
      <c r="H587" s="191"/>
      <c r="I587" s="23"/>
      <c r="J587" s="23"/>
      <c r="K587" s="23"/>
      <c r="L587" s="23"/>
      <c r="M587" s="191"/>
      <c r="N587" s="191"/>
      <c r="O587" s="191"/>
    </row>
    <row r="588" spans="1:12" ht="12.75">
      <c r="A588" s="3"/>
      <c r="B588" s="3"/>
      <c r="C588" s="34"/>
      <c r="D588" s="3"/>
      <c r="E588" s="3"/>
      <c r="I588" s="3"/>
      <c r="J588" s="3"/>
      <c r="K588" s="3"/>
      <c r="L588" s="3"/>
    </row>
    <row r="589" spans="1:15" s="137" customFormat="1" ht="12.75">
      <c r="A589" s="15" t="s">
        <v>66</v>
      </c>
      <c r="B589" s="15"/>
      <c r="C589" s="15"/>
      <c r="D589" s="15"/>
      <c r="E589" s="181"/>
      <c r="F589" s="330" t="s">
        <v>5</v>
      </c>
      <c r="G589" s="303"/>
      <c r="H589" s="303"/>
      <c r="I589" s="161" t="s">
        <v>66</v>
      </c>
      <c r="J589" s="15"/>
      <c r="K589" s="15"/>
      <c r="L589" s="181"/>
      <c r="M589" s="330" t="s">
        <v>5</v>
      </c>
      <c r="N589" s="303"/>
      <c r="O589" s="303"/>
    </row>
    <row r="590" spans="1:15" ht="12.75">
      <c r="A590" s="10" t="s">
        <v>68</v>
      </c>
      <c r="B590" s="10"/>
      <c r="C590" s="10"/>
      <c r="D590" s="10"/>
      <c r="E590" s="182" t="s">
        <v>570</v>
      </c>
      <c r="F590" s="332"/>
      <c r="G590" s="304"/>
      <c r="H590" s="304"/>
      <c r="I590" s="183" t="s">
        <v>68</v>
      </c>
      <c r="J590" s="10"/>
      <c r="K590" s="10"/>
      <c r="L590" s="182" t="s">
        <v>570</v>
      </c>
      <c r="M590" s="332"/>
      <c r="N590" s="304"/>
      <c r="O590" s="304"/>
    </row>
    <row r="591" spans="1:15" ht="12.75">
      <c r="A591" s="20" t="s">
        <v>69</v>
      </c>
      <c r="B591" s="20"/>
      <c r="C591" s="20"/>
      <c r="D591" s="20"/>
      <c r="E591" s="184"/>
      <c r="F591" s="192" t="s">
        <v>20</v>
      </c>
      <c r="G591" s="193" t="s">
        <v>21</v>
      </c>
      <c r="H591" s="192" t="s">
        <v>22</v>
      </c>
      <c r="I591" s="185" t="s">
        <v>69</v>
      </c>
      <c r="J591" s="20"/>
      <c r="K591" s="20"/>
      <c r="L591" s="184"/>
      <c r="M591" s="192" t="s">
        <v>20</v>
      </c>
      <c r="N591" s="193" t="s">
        <v>21</v>
      </c>
      <c r="O591" s="192" t="s">
        <v>22</v>
      </c>
    </row>
    <row r="592" spans="1:12" ht="12.75">
      <c r="A592" s="3"/>
      <c r="B592" s="3"/>
      <c r="C592" s="34"/>
      <c r="D592" s="3"/>
      <c r="E592" s="9"/>
      <c r="I592" s="131"/>
      <c r="J592" s="3"/>
      <c r="K592" s="3"/>
      <c r="L592" s="9"/>
    </row>
    <row r="593" spans="1:15" ht="12.75">
      <c r="A593" s="3">
        <v>0</v>
      </c>
      <c r="B593" s="5" t="s">
        <v>36</v>
      </c>
      <c r="C593" s="34">
        <v>1</v>
      </c>
      <c r="D593" s="176"/>
      <c r="E593" s="39">
        <v>2003</v>
      </c>
      <c r="F593" s="70">
        <v>910</v>
      </c>
      <c r="G593" s="70">
        <v>462</v>
      </c>
      <c r="H593" s="70">
        <v>448</v>
      </c>
      <c r="I593" s="131">
        <f>SUM(C644)</f>
        <v>40</v>
      </c>
      <c r="J593" s="5" t="s">
        <v>36</v>
      </c>
      <c r="K593" s="176">
        <f>SUM(I593+1)</f>
        <v>41</v>
      </c>
      <c r="L593" s="39">
        <f>SUM(E644-1)</f>
        <v>1963</v>
      </c>
      <c r="M593" s="70">
        <v>2047</v>
      </c>
      <c r="N593" s="70">
        <v>1053</v>
      </c>
      <c r="O593" s="70">
        <v>994</v>
      </c>
    </row>
    <row r="594" spans="1:15" ht="12.75">
      <c r="A594" s="3">
        <v>1</v>
      </c>
      <c r="B594" s="5" t="s">
        <v>36</v>
      </c>
      <c r="C594" s="34">
        <f>SUM(C593+1)</f>
        <v>2</v>
      </c>
      <c r="D594" s="176"/>
      <c r="E594" s="39">
        <f>SUM(E593-1)</f>
        <v>2002</v>
      </c>
      <c r="F594" s="70">
        <v>870</v>
      </c>
      <c r="G594" s="70">
        <v>442</v>
      </c>
      <c r="H594" s="70">
        <v>428</v>
      </c>
      <c r="I594" s="131">
        <f>I593+1</f>
        <v>41</v>
      </c>
      <c r="J594" s="5" t="s">
        <v>36</v>
      </c>
      <c r="K594" s="176">
        <f>K593+1</f>
        <v>42</v>
      </c>
      <c r="L594" s="39">
        <f>L593-1</f>
        <v>1962</v>
      </c>
      <c r="M594" s="70">
        <v>2019</v>
      </c>
      <c r="N594" s="70">
        <v>1034</v>
      </c>
      <c r="O594" s="70">
        <v>985</v>
      </c>
    </row>
    <row r="595" spans="1:15" ht="12.75">
      <c r="A595" s="3">
        <f>A594+1</f>
        <v>2</v>
      </c>
      <c r="B595" s="5" t="s">
        <v>36</v>
      </c>
      <c r="C595" s="34">
        <f>C594+1</f>
        <v>3</v>
      </c>
      <c r="D595" s="176"/>
      <c r="E595" s="39">
        <f>SUM(E594-1)</f>
        <v>2001</v>
      </c>
      <c r="F595" s="70">
        <v>913</v>
      </c>
      <c r="G595" s="70">
        <v>462</v>
      </c>
      <c r="H595" s="70">
        <v>451</v>
      </c>
      <c r="I595" s="131">
        <f>I594+1</f>
        <v>42</v>
      </c>
      <c r="J595" s="5" t="s">
        <v>36</v>
      </c>
      <c r="K595" s="176">
        <f>K594+1</f>
        <v>43</v>
      </c>
      <c r="L595" s="39">
        <f>L594-1</f>
        <v>1961</v>
      </c>
      <c r="M595" s="70">
        <v>2054</v>
      </c>
      <c r="N595" s="70">
        <v>1069</v>
      </c>
      <c r="O595" s="70">
        <v>985</v>
      </c>
    </row>
    <row r="596" spans="1:15" ht="12" customHeight="1">
      <c r="A596" s="3">
        <f>A595+1</f>
        <v>3</v>
      </c>
      <c r="B596" s="5" t="s">
        <v>36</v>
      </c>
      <c r="C596" s="34">
        <f>C595+1</f>
        <v>4</v>
      </c>
      <c r="D596" s="176"/>
      <c r="E596" s="39">
        <f>E595-1</f>
        <v>2000</v>
      </c>
      <c r="F596" s="70">
        <v>876</v>
      </c>
      <c r="G596" s="70">
        <v>476</v>
      </c>
      <c r="H596" s="70">
        <v>400</v>
      </c>
      <c r="I596" s="131">
        <f>I595+1</f>
        <v>43</v>
      </c>
      <c r="J596" s="5" t="s">
        <v>36</v>
      </c>
      <c r="K596" s="176">
        <f>K595+1</f>
        <v>44</v>
      </c>
      <c r="L596" s="39">
        <f>L595-1</f>
        <v>1960</v>
      </c>
      <c r="M596" s="70">
        <v>2062</v>
      </c>
      <c r="N596" s="70">
        <v>1064</v>
      </c>
      <c r="O596" s="70">
        <v>998</v>
      </c>
    </row>
    <row r="597" spans="1:15" ht="12" customHeight="1">
      <c r="A597" s="3">
        <f>A596+1</f>
        <v>4</v>
      </c>
      <c r="B597" s="5" t="s">
        <v>36</v>
      </c>
      <c r="C597" s="34">
        <f>C596+1</f>
        <v>5</v>
      </c>
      <c r="D597" s="176"/>
      <c r="E597" s="39">
        <f>E596-1</f>
        <v>1999</v>
      </c>
      <c r="F597" s="70">
        <v>904</v>
      </c>
      <c r="G597" s="70">
        <v>460</v>
      </c>
      <c r="H597" s="70">
        <v>444</v>
      </c>
      <c r="I597" s="131">
        <f>I596+1</f>
        <v>44</v>
      </c>
      <c r="J597" s="5" t="s">
        <v>36</v>
      </c>
      <c r="K597" s="176">
        <f>K596+1</f>
        <v>45</v>
      </c>
      <c r="L597" s="39">
        <f>L596-1</f>
        <v>1959</v>
      </c>
      <c r="M597" s="70">
        <v>2064</v>
      </c>
      <c r="N597" s="70">
        <v>1058</v>
      </c>
      <c r="O597" s="70">
        <v>1006</v>
      </c>
    </row>
    <row r="598" spans="1:15" ht="12" customHeight="1">
      <c r="A598" s="3">
        <f>A597+1</f>
        <v>5</v>
      </c>
      <c r="B598" s="5" t="s">
        <v>36</v>
      </c>
      <c r="C598" s="34">
        <f>C597+1</f>
        <v>6</v>
      </c>
      <c r="D598" s="176"/>
      <c r="E598" s="39">
        <f>E597-1</f>
        <v>1998</v>
      </c>
      <c r="F598" s="70">
        <v>887</v>
      </c>
      <c r="G598" s="70">
        <v>443</v>
      </c>
      <c r="H598" s="70">
        <v>444</v>
      </c>
      <c r="I598" s="186">
        <v>40</v>
      </c>
      <c r="J598" s="178" t="s">
        <v>36</v>
      </c>
      <c r="K598" s="177">
        <v>45</v>
      </c>
      <c r="L598" s="187"/>
      <c r="M598" s="71">
        <f>SUM(M593:M597)</f>
        <v>10246</v>
      </c>
      <c r="N598" s="71">
        <f>SUM(N593:N597)</f>
        <v>5278</v>
      </c>
      <c r="O598" s="71">
        <f>SUM(O593:O597)</f>
        <v>4968</v>
      </c>
    </row>
    <row r="599" spans="1:15" ht="12" customHeight="1">
      <c r="A599" s="19">
        <v>0</v>
      </c>
      <c r="B599" s="178" t="s">
        <v>36</v>
      </c>
      <c r="C599" s="68">
        <v>6</v>
      </c>
      <c r="D599" s="177"/>
      <c r="E599" s="187"/>
      <c r="F599" s="71">
        <f>SUM(F593:F598)</f>
        <v>5360</v>
      </c>
      <c r="G599" s="71">
        <f>SUM(G593:G598)</f>
        <v>2745</v>
      </c>
      <c r="H599" s="71">
        <f>SUM(H593:H598)</f>
        <v>2615</v>
      </c>
      <c r="I599" s="131"/>
      <c r="J599" s="5"/>
      <c r="K599" s="176"/>
      <c r="L599" s="39"/>
      <c r="M599" s="70"/>
      <c r="N599" s="70"/>
      <c r="O599" s="70"/>
    </row>
    <row r="600" spans="1:15" ht="12" customHeight="1">
      <c r="A600" s="3"/>
      <c r="B600" s="5"/>
      <c r="C600" s="34"/>
      <c r="D600" s="176"/>
      <c r="E600" s="39"/>
      <c r="F600" s="70"/>
      <c r="G600" s="70"/>
      <c r="H600" s="70"/>
      <c r="I600" s="131">
        <f>I597+1</f>
        <v>45</v>
      </c>
      <c r="J600" s="5" t="s">
        <v>36</v>
      </c>
      <c r="K600" s="176">
        <f>K597+1</f>
        <v>46</v>
      </c>
      <c r="L600" s="39">
        <f>L597-1</f>
        <v>1958</v>
      </c>
      <c r="M600" s="70">
        <v>1862</v>
      </c>
      <c r="N600" s="70">
        <v>962</v>
      </c>
      <c r="O600" s="70">
        <v>900</v>
      </c>
    </row>
    <row r="601" spans="1:15" ht="12" customHeight="1">
      <c r="A601" s="3">
        <f>A598+1</f>
        <v>6</v>
      </c>
      <c r="B601" s="5" t="s">
        <v>36</v>
      </c>
      <c r="C601" s="34">
        <f>C598+1</f>
        <v>7</v>
      </c>
      <c r="D601" s="176"/>
      <c r="E601" s="39">
        <f>E598-1</f>
        <v>1997</v>
      </c>
      <c r="F601" s="70">
        <v>866</v>
      </c>
      <c r="G601" s="70">
        <v>452</v>
      </c>
      <c r="H601" s="70">
        <v>414</v>
      </c>
      <c r="I601" s="131">
        <f>I600+1</f>
        <v>46</v>
      </c>
      <c r="J601" s="5" t="s">
        <v>36</v>
      </c>
      <c r="K601" s="176">
        <f>K600+1</f>
        <v>47</v>
      </c>
      <c r="L601" s="39">
        <f>L600-1</f>
        <v>1957</v>
      </c>
      <c r="M601" s="70">
        <v>1866</v>
      </c>
      <c r="N601" s="70">
        <v>974</v>
      </c>
      <c r="O601" s="70">
        <v>892</v>
      </c>
    </row>
    <row r="602" spans="1:15" ht="12" customHeight="1">
      <c r="A602" s="3">
        <f aca="true" t="shared" si="70" ref="A602:A609">A601+1</f>
        <v>7</v>
      </c>
      <c r="B602" s="5" t="s">
        <v>36</v>
      </c>
      <c r="C602" s="34">
        <f aca="true" t="shared" si="71" ref="C602:C609">C601+1</f>
        <v>8</v>
      </c>
      <c r="D602" s="176"/>
      <c r="E602" s="39">
        <f aca="true" t="shared" si="72" ref="E602:E609">E601-1</f>
        <v>1996</v>
      </c>
      <c r="F602" s="70">
        <v>862</v>
      </c>
      <c r="G602" s="70">
        <v>427</v>
      </c>
      <c r="H602" s="70">
        <v>435</v>
      </c>
      <c r="I602" s="131">
        <f>I601+1</f>
        <v>47</v>
      </c>
      <c r="J602" s="5" t="s">
        <v>36</v>
      </c>
      <c r="K602" s="176">
        <f>K601+1</f>
        <v>48</v>
      </c>
      <c r="L602" s="39">
        <f>L601-1</f>
        <v>1956</v>
      </c>
      <c r="M602" s="70">
        <v>1839</v>
      </c>
      <c r="N602" s="70">
        <v>885</v>
      </c>
      <c r="O602" s="70">
        <v>954</v>
      </c>
    </row>
    <row r="603" spans="1:15" ht="12" customHeight="1">
      <c r="A603" s="3">
        <f t="shared" si="70"/>
        <v>8</v>
      </c>
      <c r="B603" s="5" t="s">
        <v>36</v>
      </c>
      <c r="C603" s="34">
        <f t="shared" si="71"/>
        <v>9</v>
      </c>
      <c r="D603" s="176"/>
      <c r="E603" s="39">
        <f t="shared" si="72"/>
        <v>1995</v>
      </c>
      <c r="F603" s="70">
        <v>781</v>
      </c>
      <c r="G603" s="70">
        <v>401</v>
      </c>
      <c r="H603" s="70">
        <v>380</v>
      </c>
      <c r="I603" s="131">
        <f>I602+1</f>
        <v>48</v>
      </c>
      <c r="J603" s="5" t="s">
        <v>36</v>
      </c>
      <c r="K603" s="176">
        <f>K602+1</f>
        <v>49</v>
      </c>
      <c r="L603" s="39">
        <f>L602-1</f>
        <v>1955</v>
      </c>
      <c r="M603" s="70">
        <v>1833</v>
      </c>
      <c r="N603" s="70">
        <v>939</v>
      </c>
      <c r="O603" s="70">
        <v>894</v>
      </c>
    </row>
    <row r="604" spans="1:15" ht="12" customHeight="1">
      <c r="A604" s="3">
        <f t="shared" si="70"/>
        <v>9</v>
      </c>
      <c r="B604" s="5" t="s">
        <v>36</v>
      </c>
      <c r="C604" s="34">
        <f t="shared" si="71"/>
        <v>10</v>
      </c>
      <c r="D604" s="176"/>
      <c r="E604" s="39">
        <f t="shared" si="72"/>
        <v>1994</v>
      </c>
      <c r="F604" s="70">
        <v>751</v>
      </c>
      <c r="G604" s="70">
        <v>389</v>
      </c>
      <c r="H604" s="70">
        <v>362</v>
      </c>
      <c r="I604" s="131">
        <f>I603+1</f>
        <v>49</v>
      </c>
      <c r="J604" s="5" t="s">
        <v>36</v>
      </c>
      <c r="K604" s="176">
        <f>K603+1</f>
        <v>50</v>
      </c>
      <c r="L604" s="39">
        <f>L603-1</f>
        <v>1954</v>
      </c>
      <c r="M604" s="70">
        <v>1837</v>
      </c>
      <c r="N604" s="70">
        <v>944</v>
      </c>
      <c r="O604" s="70">
        <v>893</v>
      </c>
    </row>
    <row r="605" spans="1:15" ht="12" customHeight="1">
      <c r="A605" s="3">
        <f t="shared" si="70"/>
        <v>10</v>
      </c>
      <c r="B605" s="5" t="s">
        <v>36</v>
      </c>
      <c r="C605" s="34">
        <f t="shared" si="71"/>
        <v>11</v>
      </c>
      <c r="D605" s="176"/>
      <c r="E605" s="39">
        <f t="shared" si="72"/>
        <v>1993</v>
      </c>
      <c r="F605" s="70">
        <v>818</v>
      </c>
      <c r="G605" s="70">
        <v>412</v>
      </c>
      <c r="H605" s="70">
        <v>406</v>
      </c>
      <c r="I605" s="186">
        <v>45</v>
      </c>
      <c r="J605" s="178" t="s">
        <v>36</v>
      </c>
      <c r="K605" s="177">
        <v>50</v>
      </c>
      <c r="L605" s="187"/>
      <c r="M605" s="71">
        <f>SUM(M600:M604)</f>
        <v>9237</v>
      </c>
      <c r="N605" s="71">
        <f>SUM(N600:N604)</f>
        <v>4704</v>
      </c>
      <c r="O605" s="71">
        <f>SUM(O600:O604)</f>
        <v>4533</v>
      </c>
    </row>
    <row r="606" spans="1:15" ht="12" customHeight="1">
      <c r="A606" s="3">
        <f t="shared" si="70"/>
        <v>11</v>
      </c>
      <c r="B606" s="5" t="s">
        <v>36</v>
      </c>
      <c r="C606" s="34">
        <f t="shared" si="71"/>
        <v>12</v>
      </c>
      <c r="D606" s="176"/>
      <c r="E606" s="39">
        <f t="shared" si="72"/>
        <v>1992</v>
      </c>
      <c r="F606" s="70">
        <v>885</v>
      </c>
      <c r="G606" s="70">
        <v>424</v>
      </c>
      <c r="H606" s="70">
        <v>461</v>
      </c>
      <c r="I606" s="131"/>
      <c r="J606" s="5"/>
      <c r="K606" s="176"/>
      <c r="L606" s="39"/>
      <c r="M606" s="70"/>
      <c r="N606" s="70"/>
      <c r="O606" s="70"/>
    </row>
    <row r="607" spans="1:15" ht="12" customHeight="1">
      <c r="A607" s="3">
        <f t="shared" si="70"/>
        <v>12</v>
      </c>
      <c r="B607" s="5" t="s">
        <v>36</v>
      </c>
      <c r="C607" s="34">
        <f t="shared" si="71"/>
        <v>13</v>
      </c>
      <c r="D607" s="176"/>
      <c r="E607" s="39">
        <f t="shared" si="72"/>
        <v>1991</v>
      </c>
      <c r="F607" s="70">
        <v>946</v>
      </c>
      <c r="G607" s="70">
        <v>487</v>
      </c>
      <c r="H607" s="70">
        <v>459</v>
      </c>
      <c r="I607" s="131">
        <f>I604+1</f>
        <v>50</v>
      </c>
      <c r="J607" s="5" t="s">
        <v>36</v>
      </c>
      <c r="K607" s="176">
        <f>K604+1</f>
        <v>51</v>
      </c>
      <c r="L607" s="39">
        <f>L604-1</f>
        <v>1953</v>
      </c>
      <c r="M607" s="70">
        <v>1854</v>
      </c>
      <c r="N607" s="70">
        <v>969</v>
      </c>
      <c r="O607" s="70">
        <v>885</v>
      </c>
    </row>
    <row r="608" spans="1:15" ht="12" customHeight="1">
      <c r="A608" s="3">
        <f t="shared" si="70"/>
        <v>13</v>
      </c>
      <c r="B608" s="5" t="s">
        <v>36</v>
      </c>
      <c r="C608" s="34">
        <f t="shared" si="71"/>
        <v>14</v>
      </c>
      <c r="D608" s="176"/>
      <c r="E608" s="39">
        <f t="shared" si="72"/>
        <v>1990</v>
      </c>
      <c r="F608" s="70">
        <v>1414</v>
      </c>
      <c r="G608" s="70">
        <v>725</v>
      </c>
      <c r="H608" s="70">
        <v>689</v>
      </c>
      <c r="I608" s="131">
        <f>I607+1</f>
        <v>51</v>
      </c>
      <c r="J608" s="5" t="s">
        <v>36</v>
      </c>
      <c r="K608" s="176">
        <f>K607+1</f>
        <v>52</v>
      </c>
      <c r="L608" s="39">
        <f>L607-1</f>
        <v>1952</v>
      </c>
      <c r="M608" s="70">
        <v>1786</v>
      </c>
      <c r="N608" s="70">
        <v>930</v>
      </c>
      <c r="O608" s="70">
        <v>856</v>
      </c>
    </row>
    <row r="609" spans="1:15" ht="12" customHeight="1">
      <c r="A609" s="3">
        <f t="shared" si="70"/>
        <v>14</v>
      </c>
      <c r="B609" s="5" t="s">
        <v>36</v>
      </c>
      <c r="C609" s="34">
        <f t="shared" si="71"/>
        <v>15</v>
      </c>
      <c r="D609" s="176"/>
      <c r="E609" s="39">
        <f t="shared" si="72"/>
        <v>1989</v>
      </c>
      <c r="F609" s="70">
        <v>1502</v>
      </c>
      <c r="G609" s="70">
        <v>755</v>
      </c>
      <c r="H609" s="70">
        <v>747</v>
      </c>
      <c r="I609" s="131">
        <f>I608+1</f>
        <v>52</v>
      </c>
      <c r="J609" s="5" t="s">
        <v>36</v>
      </c>
      <c r="K609" s="176">
        <f>K608+1</f>
        <v>53</v>
      </c>
      <c r="L609" s="39">
        <f>L608-1</f>
        <v>1951</v>
      </c>
      <c r="M609" s="70">
        <v>1763</v>
      </c>
      <c r="N609" s="70">
        <v>919</v>
      </c>
      <c r="O609" s="70">
        <v>844</v>
      </c>
    </row>
    <row r="610" spans="1:15" ht="12" customHeight="1">
      <c r="A610" s="19">
        <v>6</v>
      </c>
      <c r="B610" s="178" t="s">
        <v>36</v>
      </c>
      <c r="C610" s="68">
        <v>15</v>
      </c>
      <c r="D610" s="177"/>
      <c r="E610" s="187"/>
      <c r="F610" s="71">
        <f>SUM(F601:F609)</f>
        <v>8825</v>
      </c>
      <c r="G610" s="71">
        <f>SUM(G601:G609)</f>
        <v>4472</v>
      </c>
      <c r="H610" s="71">
        <f>SUM(H601:H609)</f>
        <v>4353</v>
      </c>
      <c r="I610" s="131">
        <f>I609+1</f>
        <v>53</v>
      </c>
      <c r="J610" s="5" t="s">
        <v>36</v>
      </c>
      <c r="K610" s="176">
        <f>K609+1</f>
        <v>54</v>
      </c>
      <c r="L610" s="39">
        <f>L609-1</f>
        <v>1950</v>
      </c>
      <c r="M610" s="70">
        <v>1602</v>
      </c>
      <c r="N610" s="70">
        <v>823</v>
      </c>
      <c r="O610" s="70">
        <v>779</v>
      </c>
    </row>
    <row r="611" spans="1:15" ht="12" customHeight="1">
      <c r="A611" s="3"/>
      <c r="B611" s="5"/>
      <c r="C611" s="34"/>
      <c r="D611" s="176"/>
      <c r="E611" s="39"/>
      <c r="F611" s="70"/>
      <c r="G611" s="70"/>
      <c r="H611" s="70"/>
      <c r="I611" s="131">
        <f>I610+1</f>
        <v>54</v>
      </c>
      <c r="J611" s="5" t="s">
        <v>36</v>
      </c>
      <c r="K611" s="176">
        <f>K610+1</f>
        <v>55</v>
      </c>
      <c r="L611" s="39">
        <f>L610-1</f>
        <v>1949</v>
      </c>
      <c r="M611" s="70">
        <v>1407</v>
      </c>
      <c r="N611" s="70">
        <v>719</v>
      </c>
      <c r="O611" s="70">
        <v>688</v>
      </c>
    </row>
    <row r="612" spans="1:15" ht="12" customHeight="1">
      <c r="A612" s="3">
        <f>A609+1</f>
        <v>15</v>
      </c>
      <c r="B612" s="5" t="s">
        <v>36</v>
      </c>
      <c r="C612" s="34">
        <f>C609+1</f>
        <v>16</v>
      </c>
      <c r="D612" s="176"/>
      <c r="E612" s="39">
        <f>E609-1</f>
        <v>1988</v>
      </c>
      <c r="F612" s="70">
        <v>1646</v>
      </c>
      <c r="G612" s="70">
        <v>861</v>
      </c>
      <c r="H612" s="70">
        <v>785</v>
      </c>
      <c r="I612" s="186">
        <v>50</v>
      </c>
      <c r="J612" s="178" t="s">
        <v>36</v>
      </c>
      <c r="K612" s="177">
        <v>55</v>
      </c>
      <c r="L612" s="187"/>
      <c r="M612" s="71">
        <f>SUM(M607:M611)</f>
        <v>8412</v>
      </c>
      <c r="N612" s="71">
        <f>SUM(N607:N611)</f>
        <v>4360</v>
      </c>
      <c r="O612" s="71">
        <f>SUM(O607:O611)</f>
        <v>4052</v>
      </c>
    </row>
    <row r="613" spans="1:15" ht="12" customHeight="1">
      <c r="A613" s="3">
        <f>A612+1</f>
        <v>16</v>
      </c>
      <c r="B613" s="5" t="s">
        <v>36</v>
      </c>
      <c r="C613" s="34">
        <f>C612+1</f>
        <v>17</v>
      </c>
      <c r="D613" s="176"/>
      <c r="E613" s="39">
        <f>E612-1</f>
        <v>1987</v>
      </c>
      <c r="F613" s="70">
        <v>1675</v>
      </c>
      <c r="G613" s="70">
        <v>858</v>
      </c>
      <c r="H613" s="70">
        <v>817</v>
      </c>
      <c r="I613" s="131"/>
      <c r="J613" s="5"/>
      <c r="K613" s="176"/>
      <c r="L613" s="39"/>
      <c r="M613" s="70"/>
      <c r="N613" s="70"/>
      <c r="O613" s="70"/>
    </row>
    <row r="614" spans="1:15" ht="12" customHeight="1">
      <c r="A614" s="3">
        <f>A613+1</f>
        <v>17</v>
      </c>
      <c r="B614" s="5" t="s">
        <v>36</v>
      </c>
      <c r="C614" s="34">
        <f>C613+1</f>
        <v>18</v>
      </c>
      <c r="D614" s="176"/>
      <c r="E614" s="39">
        <f>E613-1</f>
        <v>1986</v>
      </c>
      <c r="F614" s="70">
        <v>1655</v>
      </c>
      <c r="G614" s="70">
        <v>876</v>
      </c>
      <c r="H614" s="70">
        <v>779</v>
      </c>
      <c r="I614" s="131">
        <f>I611+1</f>
        <v>55</v>
      </c>
      <c r="J614" s="5" t="s">
        <v>36</v>
      </c>
      <c r="K614" s="176">
        <f>K611+1</f>
        <v>56</v>
      </c>
      <c r="L614" s="39">
        <f>L611-1</f>
        <v>1948</v>
      </c>
      <c r="M614" s="70">
        <v>1328</v>
      </c>
      <c r="N614" s="70">
        <v>696</v>
      </c>
      <c r="O614" s="70">
        <v>632</v>
      </c>
    </row>
    <row r="615" spans="1:15" ht="12" customHeight="1">
      <c r="A615" s="19">
        <v>15</v>
      </c>
      <c r="B615" s="178" t="s">
        <v>36</v>
      </c>
      <c r="C615" s="68">
        <v>18</v>
      </c>
      <c r="D615" s="177"/>
      <c r="E615" s="187"/>
      <c r="F615" s="71">
        <f>SUM(F612:F614)</f>
        <v>4976</v>
      </c>
      <c r="G615" s="71">
        <f>SUM(G612:G614)</f>
        <v>2595</v>
      </c>
      <c r="H615" s="71">
        <f>SUM(H612:H614)</f>
        <v>2381</v>
      </c>
      <c r="I615" s="131">
        <f>I614+1</f>
        <v>56</v>
      </c>
      <c r="J615" s="5" t="s">
        <v>36</v>
      </c>
      <c r="K615" s="176">
        <f>K614+1</f>
        <v>57</v>
      </c>
      <c r="L615" s="39">
        <f>L614-1</f>
        <v>1947</v>
      </c>
      <c r="M615" s="70">
        <v>1194</v>
      </c>
      <c r="N615" s="70">
        <v>593</v>
      </c>
      <c r="O615" s="70">
        <v>601</v>
      </c>
    </row>
    <row r="616" spans="1:15" ht="12" customHeight="1">
      <c r="A616" s="3"/>
      <c r="B616" s="5"/>
      <c r="C616" s="34"/>
      <c r="D616" s="176"/>
      <c r="E616" s="39"/>
      <c r="F616" s="70"/>
      <c r="G616" s="70"/>
      <c r="H616" s="70"/>
      <c r="I616" s="131">
        <f>I615+1</f>
        <v>57</v>
      </c>
      <c r="J616" s="5" t="s">
        <v>36</v>
      </c>
      <c r="K616" s="176">
        <f>K615+1</f>
        <v>58</v>
      </c>
      <c r="L616" s="39">
        <f>L615-1</f>
        <v>1946</v>
      </c>
      <c r="M616" s="70">
        <v>982</v>
      </c>
      <c r="N616" s="70">
        <v>457</v>
      </c>
      <c r="O616" s="70">
        <v>525</v>
      </c>
    </row>
    <row r="617" spans="1:15" ht="12" customHeight="1">
      <c r="A617" s="3">
        <f>A614+1</f>
        <v>18</v>
      </c>
      <c r="B617" s="5" t="s">
        <v>36</v>
      </c>
      <c r="C617" s="34">
        <f>C614+1</f>
        <v>19</v>
      </c>
      <c r="D617" s="176"/>
      <c r="E617" s="39">
        <f>E614-1</f>
        <v>1985</v>
      </c>
      <c r="F617" s="70">
        <v>1628</v>
      </c>
      <c r="G617" s="70">
        <v>856</v>
      </c>
      <c r="H617" s="70">
        <v>772</v>
      </c>
      <c r="I617" s="131">
        <f>I616+1</f>
        <v>58</v>
      </c>
      <c r="J617" s="5" t="s">
        <v>36</v>
      </c>
      <c r="K617" s="176">
        <f>K616+1</f>
        <v>59</v>
      </c>
      <c r="L617" s="39">
        <f>L616-1</f>
        <v>1945</v>
      </c>
      <c r="M617" s="70">
        <v>872</v>
      </c>
      <c r="N617" s="70">
        <v>440</v>
      </c>
      <c r="O617" s="70">
        <v>432</v>
      </c>
    </row>
    <row r="618" spans="1:15" ht="12" customHeight="1">
      <c r="A618" s="3">
        <f aca="true" t="shared" si="73" ref="A618:A623">A617+1</f>
        <v>19</v>
      </c>
      <c r="B618" s="5" t="s">
        <v>36</v>
      </c>
      <c r="C618" s="34">
        <f aca="true" t="shared" si="74" ref="C618:C623">C617+1</f>
        <v>20</v>
      </c>
      <c r="D618" s="176"/>
      <c r="E618" s="39">
        <f aca="true" t="shared" si="75" ref="E618:E623">E617-1</f>
        <v>1984</v>
      </c>
      <c r="F618" s="70">
        <v>1572</v>
      </c>
      <c r="G618" s="70">
        <v>866</v>
      </c>
      <c r="H618" s="70">
        <v>706</v>
      </c>
      <c r="I618" s="131">
        <f>I617+1</f>
        <v>59</v>
      </c>
      <c r="J618" s="5" t="s">
        <v>36</v>
      </c>
      <c r="K618" s="176">
        <f>K617+1</f>
        <v>60</v>
      </c>
      <c r="L618" s="39">
        <f>L617-1</f>
        <v>1944</v>
      </c>
      <c r="M618" s="70">
        <v>1308</v>
      </c>
      <c r="N618" s="70">
        <v>616</v>
      </c>
      <c r="O618" s="70">
        <v>692</v>
      </c>
    </row>
    <row r="619" spans="1:15" ht="12" customHeight="1">
      <c r="A619" s="3">
        <f t="shared" si="73"/>
        <v>20</v>
      </c>
      <c r="B619" s="5" t="s">
        <v>36</v>
      </c>
      <c r="C619" s="34">
        <f t="shared" si="74"/>
        <v>21</v>
      </c>
      <c r="D619" s="176"/>
      <c r="E619" s="39">
        <f t="shared" si="75"/>
        <v>1983</v>
      </c>
      <c r="F619" s="70">
        <v>1617</v>
      </c>
      <c r="G619" s="70">
        <v>869</v>
      </c>
      <c r="H619" s="70">
        <v>748</v>
      </c>
      <c r="I619" s="186">
        <v>55</v>
      </c>
      <c r="J619" s="178" t="s">
        <v>36</v>
      </c>
      <c r="K619" s="177">
        <v>60</v>
      </c>
      <c r="L619" s="187"/>
      <c r="M619" s="71">
        <f>SUM(M614:M618)</f>
        <v>5684</v>
      </c>
      <c r="N619" s="71">
        <f>SUM(N614:N618)</f>
        <v>2802</v>
      </c>
      <c r="O619" s="71">
        <f>SUM(O614:O618)</f>
        <v>2882</v>
      </c>
    </row>
    <row r="620" spans="1:15" ht="12" customHeight="1">
      <c r="A620" s="3">
        <f t="shared" si="73"/>
        <v>21</v>
      </c>
      <c r="B620" s="5" t="s">
        <v>36</v>
      </c>
      <c r="C620" s="34">
        <f t="shared" si="74"/>
        <v>22</v>
      </c>
      <c r="D620" s="176"/>
      <c r="E620" s="39">
        <f t="shared" si="75"/>
        <v>1982</v>
      </c>
      <c r="F620" s="70">
        <v>1528</v>
      </c>
      <c r="G620" s="70">
        <v>861</v>
      </c>
      <c r="H620" s="70">
        <v>667</v>
      </c>
      <c r="I620" s="131"/>
      <c r="J620" s="5"/>
      <c r="K620" s="176"/>
      <c r="L620" s="39"/>
      <c r="M620" s="70"/>
      <c r="N620" s="70"/>
      <c r="O620" s="70"/>
    </row>
    <row r="621" spans="1:15" ht="12" customHeight="1">
      <c r="A621" s="3">
        <f t="shared" si="73"/>
        <v>22</v>
      </c>
      <c r="B621" s="5" t="s">
        <v>36</v>
      </c>
      <c r="C621" s="34">
        <f t="shared" si="74"/>
        <v>23</v>
      </c>
      <c r="D621" s="176"/>
      <c r="E621" s="39">
        <f t="shared" si="75"/>
        <v>1981</v>
      </c>
      <c r="F621" s="70">
        <v>1539</v>
      </c>
      <c r="G621" s="70">
        <v>822</v>
      </c>
      <c r="H621" s="70">
        <v>717</v>
      </c>
      <c r="I621" s="131">
        <f>I618+1</f>
        <v>60</v>
      </c>
      <c r="J621" s="5" t="s">
        <v>36</v>
      </c>
      <c r="K621" s="176">
        <f>K618+1</f>
        <v>61</v>
      </c>
      <c r="L621" s="39">
        <f>L618-1</f>
        <v>1943</v>
      </c>
      <c r="M621" s="70">
        <v>1300</v>
      </c>
      <c r="N621" s="70">
        <v>631</v>
      </c>
      <c r="O621" s="70">
        <v>669</v>
      </c>
    </row>
    <row r="622" spans="1:15" ht="12" customHeight="1">
      <c r="A622" s="3">
        <f t="shared" si="73"/>
        <v>23</v>
      </c>
      <c r="B622" s="5" t="s">
        <v>36</v>
      </c>
      <c r="C622" s="34">
        <f t="shared" si="74"/>
        <v>24</v>
      </c>
      <c r="D622" s="176"/>
      <c r="E622" s="39">
        <f t="shared" si="75"/>
        <v>1980</v>
      </c>
      <c r="F622" s="70">
        <v>1636</v>
      </c>
      <c r="G622" s="70">
        <v>914</v>
      </c>
      <c r="H622" s="70">
        <v>722</v>
      </c>
      <c r="I622" s="131">
        <f>I621+1</f>
        <v>61</v>
      </c>
      <c r="J622" s="5" t="s">
        <v>36</v>
      </c>
      <c r="K622" s="176">
        <f>K621+1</f>
        <v>62</v>
      </c>
      <c r="L622" s="39">
        <f>L621-1</f>
        <v>1942</v>
      </c>
      <c r="M622" s="70">
        <v>1299</v>
      </c>
      <c r="N622" s="70">
        <v>653</v>
      </c>
      <c r="O622" s="70">
        <v>646</v>
      </c>
    </row>
    <row r="623" spans="1:15" ht="12" customHeight="1">
      <c r="A623" s="3">
        <f t="shared" si="73"/>
        <v>24</v>
      </c>
      <c r="B623" s="5" t="s">
        <v>36</v>
      </c>
      <c r="C623" s="34">
        <f t="shared" si="74"/>
        <v>25</v>
      </c>
      <c r="D623" s="176"/>
      <c r="E623" s="39">
        <f t="shared" si="75"/>
        <v>1979</v>
      </c>
      <c r="F623" s="70">
        <v>1560</v>
      </c>
      <c r="G623" s="70">
        <v>897</v>
      </c>
      <c r="H623" s="70">
        <v>663</v>
      </c>
      <c r="I623" s="131">
        <f>I622+1</f>
        <v>62</v>
      </c>
      <c r="J623" s="5" t="s">
        <v>36</v>
      </c>
      <c r="K623" s="176">
        <f>K622+1</f>
        <v>63</v>
      </c>
      <c r="L623" s="39">
        <f>L622-1</f>
        <v>1941</v>
      </c>
      <c r="M623" s="70">
        <v>1742</v>
      </c>
      <c r="N623" s="70">
        <v>861</v>
      </c>
      <c r="O623" s="70">
        <v>881</v>
      </c>
    </row>
    <row r="624" spans="1:15" ht="12" customHeight="1">
      <c r="A624" s="19">
        <v>18</v>
      </c>
      <c r="B624" s="178" t="s">
        <v>36</v>
      </c>
      <c r="C624" s="68">
        <v>25</v>
      </c>
      <c r="D624" s="177"/>
      <c r="E624" s="187"/>
      <c r="F624" s="71">
        <f>SUM(F617:F623)</f>
        <v>11080</v>
      </c>
      <c r="G624" s="71">
        <f>SUM(G617:G623)</f>
        <v>6085</v>
      </c>
      <c r="H624" s="71">
        <f>SUM(H617:H623)</f>
        <v>4995</v>
      </c>
      <c r="I624" s="131">
        <f>I623+1</f>
        <v>63</v>
      </c>
      <c r="J624" s="5" t="s">
        <v>36</v>
      </c>
      <c r="K624" s="176">
        <f>K623+1</f>
        <v>64</v>
      </c>
      <c r="L624" s="39">
        <f>L623-1</f>
        <v>1940</v>
      </c>
      <c r="M624" s="70">
        <v>1954</v>
      </c>
      <c r="N624" s="70">
        <v>922</v>
      </c>
      <c r="O624" s="70">
        <v>1032</v>
      </c>
    </row>
    <row r="625" spans="1:15" ht="12" customHeight="1">
      <c r="A625" s="3"/>
      <c r="B625" s="5"/>
      <c r="C625" s="34"/>
      <c r="D625" s="176"/>
      <c r="E625" s="39"/>
      <c r="F625" s="70"/>
      <c r="G625" s="70"/>
      <c r="H625" s="70"/>
      <c r="I625" s="131">
        <f>I624+1</f>
        <v>64</v>
      </c>
      <c r="J625" s="5" t="s">
        <v>36</v>
      </c>
      <c r="K625" s="176">
        <f>K624+1</f>
        <v>65</v>
      </c>
      <c r="L625" s="39">
        <f>L624-1</f>
        <v>1939</v>
      </c>
      <c r="M625" s="70">
        <v>1895</v>
      </c>
      <c r="N625" s="70">
        <v>882</v>
      </c>
      <c r="O625" s="70">
        <v>1013</v>
      </c>
    </row>
    <row r="626" spans="1:15" ht="12" customHeight="1">
      <c r="A626" s="3">
        <f>A623+1</f>
        <v>25</v>
      </c>
      <c r="B626" s="5" t="s">
        <v>36</v>
      </c>
      <c r="C626" s="34">
        <f>C623+1</f>
        <v>26</v>
      </c>
      <c r="D626" s="176"/>
      <c r="E626" s="39">
        <f>E623-1</f>
        <v>1978</v>
      </c>
      <c r="F626" s="70">
        <v>1334</v>
      </c>
      <c r="G626" s="70">
        <v>777</v>
      </c>
      <c r="H626" s="70">
        <v>557</v>
      </c>
      <c r="I626" s="186">
        <v>60</v>
      </c>
      <c r="J626" s="178" t="s">
        <v>36</v>
      </c>
      <c r="K626" s="177">
        <v>65</v>
      </c>
      <c r="L626" s="187"/>
      <c r="M626" s="71">
        <f>SUM(M621:M625)</f>
        <v>8190</v>
      </c>
      <c r="N626" s="71">
        <f>SUM(N621:N625)</f>
        <v>3949</v>
      </c>
      <c r="O626" s="71">
        <f>SUM(O621:O625)</f>
        <v>4241</v>
      </c>
    </row>
    <row r="627" spans="1:15" ht="12" customHeight="1">
      <c r="A627" s="3">
        <f>A626+1</f>
        <v>26</v>
      </c>
      <c r="B627" s="5" t="s">
        <v>36</v>
      </c>
      <c r="C627" s="34">
        <f>C626+1</f>
        <v>27</v>
      </c>
      <c r="D627" s="176"/>
      <c r="E627" s="39">
        <f>E626-1</f>
        <v>1977</v>
      </c>
      <c r="F627" s="70">
        <v>1388</v>
      </c>
      <c r="G627" s="70">
        <v>755</v>
      </c>
      <c r="H627" s="70">
        <v>633</v>
      </c>
      <c r="I627" s="131"/>
      <c r="J627" s="5"/>
      <c r="K627" s="176"/>
      <c r="L627" s="39"/>
      <c r="M627" s="70"/>
      <c r="N627" s="70"/>
      <c r="O627" s="70"/>
    </row>
    <row r="628" spans="1:15" ht="12" customHeight="1">
      <c r="A628" s="3">
        <f>A627+1</f>
        <v>27</v>
      </c>
      <c r="B628" s="5" t="s">
        <v>36</v>
      </c>
      <c r="C628" s="34">
        <f>C627+1</f>
        <v>28</v>
      </c>
      <c r="D628" s="176"/>
      <c r="E628" s="39">
        <f>E627-1</f>
        <v>1976</v>
      </c>
      <c r="F628" s="70">
        <v>1165</v>
      </c>
      <c r="G628" s="70">
        <v>672</v>
      </c>
      <c r="H628" s="70">
        <v>493</v>
      </c>
      <c r="I628" s="131">
        <f>I625+1</f>
        <v>65</v>
      </c>
      <c r="J628" s="5" t="s">
        <v>36</v>
      </c>
      <c r="K628" s="176">
        <f>K625+1</f>
        <v>66</v>
      </c>
      <c r="L628" s="39">
        <f>L625-1</f>
        <v>1938</v>
      </c>
      <c r="M628" s="70">
        <v>1672</v>
      </c>
      <c r="N628" s="70">
        <v>816</v>
      </c>
      <c r="O628" s="70">
        <v>856</v>
      </c>
    </row>
    <row r="629" spans="1:15" ht="12" customHeight="1">
      <c r="A629" s="3">
        <f>A628+1</f>
        <v>28</v>
      </c>
      <c r="B629" s="5" t="s">
        <v>36</v>
      </c>
      <c r="C629" s="34">
        <f>C628+1</f>
        <v>29</v>
      </c>
      <c r="D629" s="176"/>
      <c r="E629" s="39">
        <f>E628-1</f>
        <v>1975</v>
      </c>
      <c r="F629" s="70">
        <v>1137</v>
      </c>
      <c r="G629" s="70">
        <v>668</v>
      </c>
      <c r="H629" s="70">
        <v>469</v>
      </c>
      <c r="I629" s="131">
        <f>I628+1</f>
        <v>66</v>
      </c>
      <c r="J629" s="5" t="s">
        <v>36</v>
      </c>
      <c r="K629" s="176">
        <f>K628+1</f>
        <v>67</v>
      </c>
      <c r="L629" s="39">
        <f>L628-1</f>
        <v>1937</v>
      </c>
      <c r="M629" s="70">
        <v>1503</v>
      </c>
      <c r="N629" s="70">
        <v>715</v>
      </c>
      <c r="O629" s="70">
        <v>788</v>
      </c>
    </row>
    <row r="630" spans="1:15" ht="12" customHeight="1">
      <c r="A630" s="3">
        <f>A629+1</f>
        <v>29</v>
      </c>
      <c r="B630" s="5" t="s">
        <v>36</v>
      </c>
      <c r="C630" s="34">
        <f>C629+1</f>
        <v>30</v>
      </c>
      <c r="D630" s="176"/>
      <c r="E630" s="39">
        <f>E629-1</f>
        <v>1974</v>
      </c>
      <c r="F630" s="70">
        <v>1198</v>
      </c>
      <c r="G630" s="70">
        <v>686</v>
      </c>
      <c r="H630" s="70">
        <v>512</v>
      </c>
      <c r="I630" s="131">
        <f>I629+1</f>
        <v>67</v>
      </c>
      <c r="J630" s="5" t="s">
        <v>36</v>
      </c>
      <c r="K630" s="176">
        <f>K629+1</f>
        <v>68</v>
      </c>
      <c r="L630" s="39">
        <f>L629-1</f>
        <v>1936</v>
      </c>
      <c r="M630" s="70">
        <v>1440</v>
      </c>
      <c r="N630" s="70">
        <v>665</v>
      </c>
      <c r="O630" s="70">
        <v>775</v>
      </c>
    </row>
    <row r="631" spans="1:15" ht="12" customHeight="1">
      <c r="A631" s="19">
        <v>25</v>
      </c>
      <c r="B631" s="178" t="s">
        <v>36</v>
      </c>
      <c r="C631" s="68">
        <v>30</v>
      </c>
      <c r="D631" s="177"/>
      <c r="E631" s="187"/>
      <c r="F631" s="71">
        <f>SUM(F626:F630)</f>
        <v>6222</v>
      </c>
      <c r="G631" s="71">
        <f>SUM(G626:G630)</f>
        <v>3558</v>
      </c>
      <c r="H631" s="71">
        <f>SUM(H626:H630)</f>
        <v>2664</v>
      </c>
      <c r="I631" s="131">
        <f>I630+1</f>
        <v>68</v>
      </c>
      <c r="J631" s="5" t="s">
        <v>36</v>
      </c>
      <c r="K631" s="176">
        <f>K630+1</f>
        <v>69</v>
      </c>
      <c r="L631" s="39">
        <f>L630-1</f>
        <v>1935</v>
      </c>
      <c r="M631" s="70">
        <v>1438</v>
      </c>
      <c r="N631" s="70">
        <v>660</v>
      </c>
      <c r="O631" s="70">
        <v>778</v>
      </c>
    </row>
    <row r="632" spans="1:15" ht="12" customHeight="1">
      <c r="A632" s="3"/>
      <c r="B632" s="5"/>
      <c r="C632" s="34"/>
      <c r="D632" s="176"/>
      <c r="E632" s="39"/>
      <c r="F632" s="70"/>
      <c r="G632" s="70"/>
      <c r="H632" s="70"/>
      <c r="I632" s="131">
        <f>I631+1</f>
        <v>69</v>
      </c>
      <c r="J632" s="5" t="s">
        <v>36</v>
      </c>
      <c r="K632" s="176">
        <f>K631+1</f>
        <v>70</v>
      </c>
      <c r="L632" s="39">
        <f>L631-1</f>
        <v>1934</v>
      </c>
      <c r="M632" s="70">
        <v>1399</v>
      </c>
      <c r="N632" s="70">
        <v>605</v>
      </c>
      <c r="O632" s="70">
        <v>794</v>
      </c>
    </row>
    <row r="633" spans="1:15" ht="12" customHeight="1">
      <c r="A633" s="3">
        <f>A630+1</f>
        <v>30</v>
      </c>
      <c r="B633" s="5" t="s">
        <v>36</v>
      </c>
      <c r="C633" s="34">
        <f>C630+1</f>
        <v>31</v>
      </c>
      <c r="D633" s="176"/>
      <c r="E633" s="39">
        <f>E630-1</f>
        <v>1973</v>
      </c>
      <c r="F633" s="70">
        <v>1238</v>
      </c>
      <c r="G633" s="70">
        <v>723</v>
      </c>
      <c r="H633" s="70">
        <v>515</v>
      </c>
      <c r="I633" s="186">
        <v>65</v>
      </c>
      <c r="J633" s="178" t="s">
        <v>36</v>
      </c>
      <c r="K633" s="177">
        <v>70</v>
      </c>
      <c r="L633" s="187"/>
      <c r="M633" s="71">
        <f>SUM(M628:M632)</f>
        <v>7452</v>
      </c>
      <c r="N633" s="71">
        <f>SUM(N628:N632)</f>
        <v>3461</v>
      </c>
      <c r="O633" s="71">
        <f>SUM(O628:O632)</f>
        <v>3991</v>
      </c>
    </row>
    <row r="634" spans="1:15" ht="12" customHeight="1">
      <c r="A634" s="3">
        <f>A633+1</f>
        <v>31</v>
      </c>
      <c r="B634" s="5" t="s">
        <v>36</v>
      </c>
      <c r="C634" s="34">
        <f>C633+1</f>
        <v>32</v>
      </c>
      <c r="D634" s="176"/>
      <c r="E634" s="39">
        <f>E633-1</f>
        <v>1972</v>
      </c>
      <c r="F634" s="70">
        <v>1296</v>
      </c>
      <c r="G634" s="70">
        <v>718</v>
      </c>
      <c r="H634" s="70">
        <v>578</v>
      </c>
      <c r="I634" s="131"/>
      <c r="J634" s="5"/>
      <c r="K634" s="176"/>
      <c r="L634" s="39"/>
      <c r="M634" s="70"/>
      <c r="N634" s="70"/>
      <c r="O634" s="70"/>
    </row>
    <row r="635" spans="1:15" ht="12" customHeight="1">
      <c r="A635" s="3">
        <f>A634+1</f>
        <v>32</v>
      </c>
      <c r="B635" s="5" t="s">
        <v>36</v>
      </c>
      <c r="C635" s="34">
        <f>C634+1</f>
        <v>33</v>
      </c>
      <c r="D635" s="176"/>
      <c r="E635" s="39">
        <f>E634-1</f>
        <v>1971</v>
      </c>
      <c r="F635" s="70">
        <v>1511</v>
      </c>
      <c r="G635" s="70">
        <v>849</v>
      </c>
      <c r="H635" s="70">
        <v>662</v>
      </c>
      <c r="I635" s="131">
        <f>I632+1</f>
        <v>70</v>
      </c>
      <c r="J635" s="5" t="s">
        <v>36</v>
      </c>
      <c r="K635" s="176">
        <f>K632+1</f>
        <v>71</v>
      </c>
      <c r="L635" s="39">
        <f>L632-1</f>
        <v>1933</v>
      </c>
      <c r="M635" s="70">
        <v>1069</v>
      </c>
      <c r="N635" s="70">
        <v>485</v>
      </c>
      <c r="O635" s="70">
        <v>584</v>
      </c>
    </row>
    <row r="636" spans="1:15" ht="12" customHeight="1">
      <c r="A636" s="3">
        <f>A635+1</f>
        <v>33</v>
      </c>
      <c r="B636" s="5" t="s">
        <v>36</v>
      </c>
      <c r="C636" s="34">
        <f>C635+1</f>
        <v>34</v>
      </c>
      <c r="D636" s="176"/>
      <c r="E636" s="39">
        <f>E635-1</f>
        <v>1970</v>
      </c>
      <c r="F636" s="70">
        <v>1566</v>
      </c>
      <c r="G636" s="70">
        <v>834</v>
      </c>
      <c r="H636" s="70">
        <v>732</v>
      </c>
      <c r="I636" s="131">
        <f>I635+1</f>
        <v>71</v>
      </c>
      <c r="J636" s="5" t="s">
        <v>36</v>
      </c>
      <c r="K636" s="176">
        <f>K635+1</f>
        <v>72</v>
      </c>
      <c r="L636" s="39">
        <f>L635-1</f>
        <v>1932</v>
      </c>
      <c r="M636" s="70">
        <v>1132</v>
      </c>
      <c r="N636" s="70">
        <v>503</v>
      </c>
      <c r="O636" s="70">
        <v>629</v>
      </c>
    </row>
    <row r="637" spans="1:15" ht="12" customHeight="1">
      <c r="A637" s="3">
        <f>A636+1</f>
        <v>34</v>
      </c>
      <c r="B637" s="5" t="s">
        <v>36</v>
      </c>
      <c r="C637" s="34">
        <f>C636+1</f>
        <v>35</v>
      </c>
      <c r="D637" s="176"/>
      <c r="E637" s="39">
        <f>E636-1</f>
        <v>1969</v>
      </c>
      <c r="F637" s="70">
        <v>1656</v>
      </c>
      <c r="G637" s="70">
        <v>854</v>
      </c>
      <c r="H637" s="70">
        <v>802</v>
      </c>
      <c r="I637" s="131">
        <f>I636+1</f>
        <v>72</v>
      </c>
      <c r="J637" s="5" t="s">
        <v>36</v>
      </c>
      <c r="K637" s="176">
        <f>K636+1</f>
        <v>73</v>
      </c>
      <c r="L637" s="39">
        <f>L636-1</f>
        <v>1931</v>
      </c>
      <c r="M637" s="70">
        <v>1053</v>
      </c>
      <c r="N637" s="70">
        <v>449</v>
      </c>
      <c r="O637" s="70">
        <v>604</v>
      </c>
    </row>
    <row r="638" spans="1:15" ht="12" customHeight="1">
      <c r="A638" s="19">
        <v>30</v>
      </c>
      <c r="B638" s="178" t="s">
        <v>36</v>
      </c>
      <c r="C638" s="68">
        <v>35</v>
      </c>
      <c r="D638" s="177"/>
      <c r="E638" s="187"/>
      <c r="F638" s="71">
        <f>SUM(F633:F637)</f>
        <v>7267</v>
      </c>
      <c r="G638" s="71">
        <f>SUM(G633:G637)</f>
        <v>3978</v>
      </c>
      <c r="H638" s="71">
        <f>SUM(H633:H637)</f>
        <v>3289</v>
      </c>
      <c r="I638" s="131">
        <f>I637+1</f>
        <v>73</v>
      </c>
      <c r="J638" s="5" t="s">
        <v>36</v>
      </c>
      <c r="K638" s="176">
        <f>K637+1</f>
        <v>74</v>
      </c>
      <c r="L638" s="39">
        <f>L637-1</f>
        <v>1930</v>
      </c>
      <c r="M638" s="70">
        <v>1136</v>
      </c>
      <c r="N638" s="70">
        <v>478</v>
      </c>
      <c r="O638" s="70">
        <v>658</v>
      </c>
    </row>
    <row r="639" spans="1:15" ht="12" customHeight="1">
      <c r="A639" s="3"/>
      <c r="B639" s="5"/>
      <c r="C639" s="34"/>
      <c r="D639" s="176"/>
      <c r="E639" s="39"/>
      <c r="F639" s="70"/>
      <c r="G639" s="70"/>
      <c r="H639" s="70"/>
      <c r="I639" s="131">
        <f>I638+1</f>
        <v>74</v>
      </c>
      <c r="J639" s="5" t="s">
        <v>36</v>
      </c>
      <c r="K639" s="176">
        <f>K638+1</f>
        <v>75</v>
      </c>
      <c r="L639" s="39">
        <f>L638-1</f>
        <v>1929</v>
      </c>
      <c r="M639" s="70">
        <v>1092</v>
      </c>
      <c r="N639" s="70">
        <v>446</v>
      </c>
      <c r="O639" s="70">
        <v>646</v>
      </c>
    </row>
    <row r="640" spans="1:15" ht="12" customHeight="1">
      <c r="A640" s="3">
        <f>A637+1</f>
        <v>35</v>
      </c>
      <c r="B640" s="5" t="s">
        <v>36</v>
      </c>
      <c r="C640" s="34">
        <f>C637+1</f>
        <v>36</v>
      </c>
      <c r="D640" s="176"/>
      <c r="E640" s="39">
        <f>E637-1</f>
        <v>1968</v>
      </c>
      <c r="F640" s="70">
        <v>1577</v>
      </c>
      <c r="G640" s="70">
        <v>886</v>
      </c>
      <c r="H640" s="70">
        <v>691</v>
      </c>
      <c r="I640" s="186">
        <v>70</v>
      </c>
      <c r="J640" s="178" t="s">
        <v>36</v>
      </c>
      <c r="K640" s="177">
        <v>75</v>
      </c>
      <c r="L640" s="187"/>
      <c r="M640" s="71">
        <f>SUM(M635:M639)</f>
        <v>5482</v>
      </c>
      <c r="N640" s="71">
        <f>SUM(N635:N639)</f>
        <v>2361</v>
      </c>
      <c r="O640" s="71">
        <f>SUM(O635:O639)</f>
        <v>3121</v>
      </c>
    </row>
    <row r="641" spans="1:15" ht="12" customHeight="1">
      <c r="A641" s="3">
        <f>A640+1</f>
        <v>36</v>
      </c>
      <c r="B641" s="5" t="s">
        <v>36</v>
      </c>
      <c r="C641" s="34">
        <f>C640+1</f>
        <v>37</v>
      </c>
      <c r="D641" s="176"/>
      <c r="E641" s="39">
        <f>E640-1</f>
        <v>1967</v>
      </c>
      <c r="F641" s="70">
        <v>1756</v>
      </c>
      <c r="G641" s="70">
        <v>892</v>
      </c>
      <c r="H641" s="70">
        <v>864</v>
      </c>
      <c r="I641" s="131"/>
      <c r="J641" s="5"/>
      <c r="K641" s="176"/>
      <c r="L641" s="39"/>
      <c r="M641" s="70"/>
      <c r="N641" s="70"/>
      <c r="O641" s="70"/>
    </row>
    <row r="642" spans="1:15" ht="12" customHeight="1">
      <c r="A642" s="3">
        <f>A641+1</f>
        <v>37</v>
      </c>
      <c r="B642" s="5" t="s">
        <v>36</v>
      </c>
      <c r="C642" s="34">
        <f>C641+1</f>
        <v>38</v>
      </c>
      <c r="D642" s="176"/>
      <c r="E642" s="39">
        <f>E641-1</f>
        <v>1966</v>
      </c>
      <c r="F642" s="70">
        <v>1846</v>
      </c>
      <c r="G642" s="70">
        <v>962</v>
      </c>
      <c r="H642" s="70">
        <v>884</v>
      </c>
      <c r="I642" s="186">
        <v>75</v>
      </c>
      <c r="J642" s="178" t="s">
        <v>36</v>
      </c>
      <c r="K642" s="177">
        <v>80</v>
      </c>
      <c r="L642" s="39"/>
      <c r="M642" s="71">
        <v>4245</v>
      </c>
      <c r="N642" s="71">
        <v>1433</v>
      </c>
      <c r="O642" s="71">
        <v>2812</v>
      </c>
    </row>
    <row r="643" spans="1:15" ht="12" customHeight="1">
      <c r="A643" s="3">
        <f>A642+1</f>
        <v>38</v>
      </c>
      <c r="B643" s="5" t="s">
        <v>36</v>
      </c>
      <c r="C643" s="34">
        <f>C642+1</f>
        <v>39</v>
      </c>
      <c r="D643" s="176"/>
      <c r="E643" s="39">
        <f>E642-1</f>
        <v>1965</v>
      </c>
      <c r="F643" s="70">
        <v>1898</v>
      </c>
      <c r="G643" s="70">
        <v>940</v>
      </c>
      <c r="H643" s="70">
        <v>958</v>
      </c>
      <c r="I643" s="186">
        <v>80</v>
      </c>
      <c r="J643" s="178" t="s">
        <v>36</v>
      </c>
      <c r="K643" s="177">
        <v>85</v>
      </c>
      <c r="L643" s="39"/>
      <c r="M643" s="71">
        <v>2815</v>
      </c>
      <c r="N643" s="71">
        <v>787</v>
      </c>
      <c r="O643" s="71">
        <v>2028</v>
      </c>
    </row>
    <row r="644" spans="1:15" ht="12" customHeight="1">
      <c r="A644" s="3">
        <f>A643+1</f>
        <v>39</v>
      </c>
      <c r="B644" s="5" t="s">
        <v>36</v>
      </c>
      <c r="C644" s="34">
        <f>C643+1</f>
        <v>40</v>
      </c>
      <c r="D644" s="176"/>
      <c r="E644" s="39">
        <f>E643-1</f>
        <v>1964</v>
      </c>
      <c r="F644" s="70">
        <v>1962</v>
      </c>
      <c r="G644" s="70">
        <v>1045</v>
      </c>
      <c r="H644" s="70">
        <v>917</v>
      </c>
      <c r="I644" s="190" t="s">
        <v>575</v>
      </c>
      <c r="J644" s="6"/>
      <c r="K644" s="6"/>
      <c r="L644" s="39"/>
      <c r="M644" s="71">
        <v>1537</v>
      </c>
      <c r="N644" s="71">
        <v>322</v>
      </c>
      <c r="O644" s="71">
        <v>1215</v>
      </c>
    </row>
    <row r="645" spans="1:15" ht="12" customHeight="1">
      <c r="A645" s="19">
        <v>35</v>
      </c>
      <c r="B645" s="178" t="s">
        <v>36</v>
      </c>
      <c r="C645" s="68">
        <v>40</v>
      </c>
      <c r="D645" s="177"/>
      <c r="E645" s="187"/>
      <c r="F645" s="71">
        <f>SUM(F640:F644)</f>
        <v>9039</v>
      </c>
      <c r="G645" s="71">
        <f>SUM(G640:G644)</f>
        <v>4725</v>
      </c>
      <c r="H645" s="71">
        <f>SUM(H640:H644)</f>
        <v>4314</v>
      </c>
      <c r="I645" s="190" t="s">
        <v>576</v>
      </c>
      <c r="J645" s="10"/>
      <c r="K645" s="3"/>
      <c r="L645" s="39"/>
      <c r="M645" s="71">
        <f>SUM(F599+F610+F615+F624+F631+F638+F645+M598+M605+M612+M619+M626+M633+M640+M642+M643+M644)</f>
        <v>116069</v>
      </c>
      <c r="N645" s="71">
        <f>SUM(G599+G610+G615+G624+G631+G638+G645+N598+N605+N612+N619+N626+N633+N640+N642+N643+N644)</f>
        <v>57615</v>
      </c>
      <c r="O645" s="71">
        <f>SUM(H599+H610+H615+H624+H631+H638+H645+O598+O605+O612+O619+O626+O633+O640+O642+O643+O644)</f>
        <v>58454</v>
      </c>
    </row>
    <row r="646" spans="1:15" ht="12" customHeight="1">
      <c r="A646" s="19"/>
      <c r="B646" s="178"/>
      <c r="C646" s="68"/>
      <c r="D646" s="177"/>
      <c r="E646" s="215"/>
      <c r="F646" s="220"/>
      <c r="G646" s="220"/>
      <c r="H646" s="220"/>
      <c r="I646" s="202"/>
      <c r="J646" s="10"/>
      <c r="K646" s="3"/>
      <c r="L646" s="8"/>
      <c r="M646" s="70"/>
      <c r="N646" s="70"/>
      <c r="O646" s="70"/>
    </row>
    <row r="647" spans="1:15" ht="12" customHeight="1">
      <c r="A647" s="19"/>
      <c r="B647" s="178"/>
      <c r="C647" s="68"/>
      <c r="D647" s="177"/>
      <c r="E647" s="215"/>
      <c r="F647" s="220"/>
      <c r="G647" s="220"/>
      <c r="H647" s="220"/>
      <c r="I647" s="202"/>
      <c r="J647" s="10"/>
      <c r="K647" s="3"/>
      <c r="L647" s="8"/>
      <c r="M647" s="70"/>
      <c r="N647" s="70"/>
      <c r="O647" s="70"/>
    </row>
    <row r="648" spans="1:15" ht="12" customHeight="1">
      <c r="A648" s="19"/>
      <c r="B648" s="178"/>
      <c r="C648" s="68"/>
      <c r="D648" s="177"/>
      <c r="E648" s="215"/>
      <c r="F648" s="220"/>
      <c r="G648" s="220"/>
      <c r="H648" s="220"/>
      <c r="I648" s="202"/>
      <c r="J648" s="10"/>
      <c r="K648" s="3"/>
      <c r="L648" s="8"/>
      <c r="M648" s="220"/>
      <c r="N648" s="220"/>
      <c r="O648" s="220"/>
    </row>
    <row r="649" spans="1:15" ht="12" customHeight="1">
      <c r="A649" s="19"/>
      <c r="B649" s="178"/>
      <c r="C649" s="68"/>
      <c r="D649" s="177"/>
      <c r="E649" s="215"/>
      <c r="F649" s="71"/>
      <c r="G649" s="71"/>
      <c r="H649" s="71"/>
      <c r="I649" s="202"/>
      <c r="J649" s="10"/>
      <c r="K649" s="3"/>
      <c r="L649" s="8"/>
      <c r="M649" s="71"/>
      <c r="N649" s="71"/>
      <c r="O649" s="71"/>
    </row>
    <row r="650" spans="1:15" ht="12" customHeight="1">
      <c r="A650" s="19"/>
      <c r="B650" s="178"/>
      <c r="C650" s="68"/>
      <c r="D650" s="177"/>
      <c r="E650" s="215"/>
      <c r="F650" s="71"/>
      <c r="G650" s="71"/>
      <c r="H650" s="71"/>
      <c r="I650" s="202"/>
      <c r="J650" s="10"/>
      <c r="K650" s="3"/>
      <c r="L650" s="8"/>
      <c r="M650" s="71"/>
      <c r="N650" s="71"/>
      <c r="O650" s="71"/>
    </row>
    <row r="651" spans="1:15" ht="12.75">
      <c r="A651" s="23" t="s">
        <v>577</v>
      </c>
      <c r="B651" s="23"/>
      <c r="C651" s="23"/>
      <c r="D651" s="23"/>
      <c r="E651" s="23"/>
      <c r="F651" s="191"/>
      <c r="G651" s="191"/>
      <c r="H651" s="191"/>
      <c r="I651" s="23"/>
      <c r="J651" s="23"/>
      <c r="K651" s="23"/>
      <c r="L651" s="23"/>
      <c r="M651" s="191"/>
      <c r="N651" s="191"/>
      <c r="O651" s="191"/>
    </row>
    <row r="652" spans="1:15" ht="12.75">
      <c r="A652" s="23" t="s">
        <v>587</v>
      </c>
      <c r="B652" s="23"/>
      <c r="C652" s="23"/>
      <c r="D652" s="23"/>
      <c r="E652" s="23"/>
      <c r="F652" s="191"/>
      <c r="G652" s="191"/>
      <c r="H652" s="191"/>
      <c r="I652" s="23"/>
      <c r="J652" s="23"/>
      <c r="K652" s="23"/>
      <c r="L652" s="23"/>
      <c r="M652" s="191"/>
      <c r="N652" s="191"/>
      <c r="O652" s="191"/>
    </row>
    <row r="653" spans="1:12" ht="12.75">
      <c r="A653" s="3"/>
      <c r="B653" s="3"/>
      <c r="C653" s="34"/>
      <c r="D653" s="3"/>
      <c r="E653" s="3"/>
      <c r="I653" s="3"/>
      <c r="J653" s="3"/>
      <c r="K653" s="3"/>
      <c r="L653" s="3"/>
    </row>
    <row r="654" spans="1:15" s="137" customFormat="1" ht="12.75">
      <c r="A654" s="15" t="s">
        <v>66</v>
      </c>
      <c r="B654" s="15"/>
      <c r="C654" s="15"/>
      <c r="D654" s="15"/>
      <c r="E654" s="181"/>
      <c r="F654" s="330" t="s">
        <v>5</v>
      </c>
      <c r="G654" s="303"/>
      <c r="H654" s="303"/>
      <c r="I654" s="161" t="s">
        <v>66</v>
      </c>
      <c r="J654" s="15"/>
      <c r="K654" s="15"/>
      <c r="L654" s="181"/>
      <c r="M654" s="330" t="s">
        <v>5</v>
      </c>
      <c r="N654" s="303"/>
      <c r="O654" s="303"/>
    </row>
    <row r="655" spans="1:15" ht="12.75">
      <c r="A655" s="10" t="s">
        <v>68</v>
      </c>
      <c r="B655" s="10"/>
      <c r="C655" s="10"/>
      <c r="D655" s="10"/>
      <c r="E655" s="182" t="s">
        <v>570</v>
      </c>
      <c r="F655" s="332"/>
      <c r="G655" s="304"/>
      <c r="H655" s="304"/>
      <c r="I655" s="183" t="s">
        <v>68</v>
      </c>
      <c r="J655" s="10"/>
      <c r="K655" s="10"/>
      <c r="L655" s="182" t="s">
        <v>570</v>
      </c>
      <c r="M655" s="332"/>
      <c r="N655" s="304"/>
      <c r="O655" s="304"/>
    </row>
    <row r="656" spans="1:15" ht="12.75">
      <c r="A656" s="20" t="s">
        <v>69</v>
      </c>
      <c r="B656" s="20"/>
      <c r="C656" s="20"/>
      <c r="D656" s="20"/>
      <c r="E656" s="184"/>
      <c r="F656" s="192" t="s">
        <v>20</v>
      </c>
      <c r="G656" s="193" t="s">
        <v>21</v>
      </c>
      <c r="H656" s="192" t="s">
        <v>22</v>
      </c>
      <c r="I656" s="185" t="s">
        <v>69</v>
      </c>
      <c r="J656" s="20"/>
      <c r="K656" s="20"/>
      <c r="L656" s="184"/>
      <c r="M656" s="192" t="s">
        <v>20</v>
      </c>
      <c r="N656" s="193" t="s">
        <v>21</v>
      </c>
      <c r="O656" s="192" t="s">
        <v>22</v>
      </c>
    </row>
    <row r="657" spans="1:12" ht="12.75">
      <c r="A657" s="3"/>
      <c r="B657" s="3"/>
      <c r="C657" s="34"/>
      <c r="D657" s="3"/>
      <c r="E657" s="9"/>
      <c r="I657" s="131"/>
      <c r="J657" s="3"/>
      <c r="K657" s="3"/>
      <c r="L657" s="9"/>
    </row>
    <row r="658" spans="1:15" ht="12.75">
      <c r="A658" s="3">
        <v>0</v>
      </c>
      <c r="B658" s="5" t="s">
        <v>36</v>
      </c>
      <c r="C658" s="34">
        <v>1</v>
      </c>
      <c r="D658" s="176"/>
      <c r="E658" s="39">
        <v>2003</v>
      </c>
      <c r="F658" s="70">
        <v>631</v>
      </c>
      <c r="G658" s="70">
        <v>328</v>
      </c>
      <c r="H658" s="70">
        <v>303</v>
      </c>
      <c r="I658" s="131">
        <f>SUM(C709)</f>
        <v>40</v>
      </c>
      <c r="J658" s="5" t="s">
        <v>36</v>
      </c>
      <c r="K658" s="176">
        <f>SUM(I658+1)</f>
        <v>41</v>
      </c>
      <c r="L658" s="39">
        <f>SUM(E709-1)</f>
        <v>1963</v>
      </c>
      <c r="M658" s="70">
        <v>1554</v>
      </c>
      <c r="N658" s="70">
        <v>796</v>
      </c>
      <c r="O658" s="70">
        <v>758</v>
      </c>
    </row>
    <row r="659" spans="1:15" ht="12.75">
      <c r="A659" s="3">
        <v>1</v>
      </c>
      <c r="B659" s="5" t="s">
        <v>36</v>
      </c>
      <c r="C659" s="34">
        <f>SUM(C658+1)</f>
        <v>2</v>
      </c>
      <c r="D659" s="176"/>
      <c r="E659" s="39">
        <f>SUM(E658-1)</f>
        <v>2002</v>
      </c>
      <c r="F659" s="70">
        <v>586</v>
      </c>
      <c r="G659" s="70">
        <v>306</v>
      </c>
      <c r="H659" s="70">
        <v>280</v>
      </c>
      <c r="I659" s="131">
        <f>I658+1</f>
        <v>41</v>
      </c>
      <c r="J659" s="5" t="s">
        <v>36</v>
      </c>
      <c r="K659" s="176">
        <f>K658+1</f>
        <v>42</v>
      </c>
      <c r="L659" s="39">
        <f>L658-1</f>
        <v>1962</v>
      </c>
      <c r="M659" s="70">
        <v>1491</v>
      </c>
      <c r="N659" s="70">
        <v>728</v>
      </c>
      <c r="O659" s="70">
        <v>763</v>
      </c>
    </row>
    <row r="660" spans="1:15" ht="12.75">
      <c r="A660" s="3">
        <f>A659+1</f>
        <v>2</v>
      </c>
      <c r="B660" s="5" t="s">
        <v>36</v>
      </c>
      <c r="C660" s="34">
        <f>C659+1</f>
        <v>3</v>
      </c>
      <c r="D660" s="176"/>
      <c r="E660" s="39">
        <f>SUM(E659-1)</f>
        <v>2001</v>
      </c>
      <c r="F660" s="70">
        <v>636</v>
      </c>
      <c r="G660" s="70">
        <v>330</v>
      </c>
      <c r="H660" s="70">
        <v>306</v>
      </c>
      <c r="I660" s="131">
        <f>I659+1</f>
        <v>42</v>
      </c>
      <c r="J660" s="5" t="s">
        <v>36</v>
      </c>
      <c r="K660" s="176">
        <f>K659+1</f>
        <v>43</v>
      </c>
      <c r="L660" s="39">
        <f>L659-1</f>
        <v>1961</v>
      </c>
      <c r="M660" s="70">
        <v>1660</v>
      </c>
      <c r="N660" s="70">
        <v>842</v>
      </c>
      <c r="O660" s="70">
        <v>818</v>
      </c>
    </row>
    <row r="661" spans="1:15" ht="12" customHeight="1">
      <c r="A661" s="3">
        <f>A660+1</f>
        <v>3</v>
      </c>
      <c r="B661" s="5" t="s">
        <v>36</v>
      </c>
      <c r="C661" s="34">
        <f>C660+1</f>
        <v>4</v>
      </c>
      <c r="D661" s="176"/>
      <c r="E661" s="39">
        <f>E660-1</f>
        <v>2000</v>
      </c>
      <c r="F661" s="70">
        <v>641</v>
      </c>
      <c r="G661" s="70">
        <v>309</v>
      </c>
      <c r="H661" s="70">
        <v>332</v>
      </c>
      <c r="I661" s="131">
        <f>I660+1</f>
        <v>43</v>
      </c>
      <c r="J661" s="5" t="s">
        <v>36</v>
      </c>
      <c r="K661" s="176">
        <f>K660+1</f>
        <v>44</v>
      </c>
      <c r="L661" s="39">
        <f>L660-1</f>
        <v>1960</v>
      </c>
      <c r="M661" s="70">
        <v>1602</v>
      </c>
      <c r="N661" s="70">
        <v>835</v>
      </c>
      <c r="O661" s="70">
        <v>767</v>
      </c>
    </row>
    <row r="662" spans="1:15" ht="12" customHeight="1">
      <c r="A662" s="3">
        <f>A661+1</f>
        <v>4</v>
      </c>
      <c r="B662" s="5" t="s">
        <v>36</v>
      </c>
      <c r="C662" s="34">
        <f>C661+1</f>
        <v>5</v>
      </c>
      <c r="D662" s="176"/>
      <c r="E662" s="39">
        <f>E661-1</f>
        <v>1999</v>
      </c>
      <c r="F662" s="70">
        <v>658</v>
      </c>
      <c r="G662" s="70">
        <v>339</v>
      </c>
      <c r="H662" s="70">
        <v>319</v>
      </c>
      <c r="I662" s="131">
        <f>I661+1</f>
        <v>44</v>
      </c>
      <c r="J662" s="5" t="s">
        <v>36</v>
      </c>
      <c r="K662" s="176">
        <f>K661+1</f>
        <v>45</v>
      </c>
      <c r="L662" s="39">
        <f>L661-1</f>
        <v>1959</v>
      </c>
      <c r="M662" s="70">
        <v>1633</v>
      </c>
      <c r="N662" s="70">
        <v>842</v>
      </c>
      <c r="O662" s="70">
        <v>791</v>
      </c>
    </row>
    <row r="663" spans="1:15" ht="12" customHeight="1">
      <c r="A663" s="3">
        <f>A662+1</f>
        <v>5</v>
      </c>
      <c r="B663" s="5" t="s">
        <v>36</v>
      </c>
      <c r="C663" s="34">
        <f>C662+1</f>
        <v>6</v>
      </c>
      <c r="D663" s="176"/>
      <c r="E663" s="39">
        <f>E662-1</f>
        <v>1998</v>
      </c>
      <c r="F663" s="70">
        <v>638</v>
      </c>
      <c r="G663" s="70">
        <v>336</v>
      </c>
      <c r="H663" s="70">
        <v>302</v>
      </c>
      <c r="I663" s="186">
        <v>40</v>
      </c>
      <c r="J663" s="178" t="s">
        <v>36</v>
      </c>
      <c r="K663" s="177">
        <v>45</v>
      </c>
      <c r="L663" s="187"/>
      <c r="M663" s="71">
        <f>SUM(M658:M662)</f>
        <v>7940</v>
      </c>
      <c r="N663" s="71">
        <f>SUM(N658:N662)</f>
        <v>4043</v>
      </c>
      <c r="O663" s="71">
        <f>SUM(O658:O662)</f>
        <v>3897</v>
      </c>
    </row>
    <row r="664" spans="1:15" ht="12" customHeight="1">
      <c r="A664" s="19">
        <v>0</v>
      </c>
      <c r="B664" s="178" t="s">
        <v>36</v>
      </c>
      <c r="C664" s="68">
        <v>6</v>
      </c>
      <c r="D664" s="177"/>
      <c r="E664" s="187"/>
      <c r="F664" s="71">
        <f>SUM(F658:F663)</f>
        <v>3790</v>
      </c>
      <c r="G664" s="71">
        <f>SUM(G658:G663)</f>
        <v>1948</v>
      </c>
      <c r="H664" s="71">
        <f>SUM(H658:H663)</f>
        <v>1842</v>
      </c>
      <c r="I664" s="131"/>
      <c r="J664" s="5"/>
      <c r="K664" s="176"/>
      <c r="L664" s="39"/>
      <c r="M664" s="70"/>
      <c r="N664" s="70"/>
      <c r="O664" s="70"/>
    </row>
    <row r="665" spans="1:15" ht="12" customHeight="1">
      <c r="A665" s="3"/>
      <c r="B665" s="5"/>
      <c r="C665" s="34"/>
      <c r="D665" s="176"/>
      <c r="E665" s="39"/>
      <c r="F665" s="70"/>
      <c r="G665" s="70"/>
      <c r="H665" s="70"/>
      <c r="I665" s="131">
        <f>I662+1</f>
        <v>45</v>
      </c>
      <c r="J665" s="5" t="s">
        <v>36</v>
      </c>
      <c r="K665" s="176">
        <f>K662+1</f>
        <v>46</v>
      </c>
      <c r="L665" s="39">
        <f>L662-1</f>
        <v>1958</v>
      </c>
      <c r="M665" s="70">
        <v>1536</v>
      </c>
      <c r="N665" s="70">
        <v>766</v>
      </c>
      <c r="O665" s="70">
        <v>770</v>
      </c>
    </row>
    <row r="666" spans="1:15" ht="12" customHeight="1">
      <c r="A666" s="3">
        <f>A663+1</f>
        <v>6</v>
      </c>
      <c r="B666" s="5" t="s">
        <v>36</v>
      </c>
      <c r="C666" s="34">
        <f>C663+1</f>
        <v>7</v>
      </c>
      <c r="D666" s="176"/>
      <c r="E666" s="39">
        <f>E663-1</f>
        <v>1997</v>
      </c>
      <c r="F666" s="70">
        <v>618</v>
      </c>
      <c r="G666" s="70">
        <v>326</v>
      </c>
      <c r="H666" s="70">
        <v>292</v>
      </c>
      <c r="I666" s="131">
        <f>I665+1</f>
        <v>46</v>
      </c>
      <c r="J666" s="5" t="s">
        <v>36</v>
      </c>
      <c r="K666" s="176">
        <f>K665+1</f>
        <v>47</v>
      </c>
      <c r="L666" s="39">
        <f>L665-1</f>
        <v>1957</v>
      </c>
      <c r="M666" s="70">
        <v>1470</v>
      </c>
      <c r="N666" s="70">
        <v>777</v>
      </c>
      <c r="O666" s="70">
        <v>693</v>
      </c>
    </row>
    <row r="667" spans="1:15" ht="12" customHeight="1">
      <c r="A667" s="3">
        <f aca="true" t="shared" si="76" ref="A667:A674">A666+1</f>
        <v>7</v>
      </c>
      <c r="B667" s="5" t="s">
        <v>36</v>
      </c>
      <c r="C667" s="34">
        <f aca="true" t="shared" si="77" ref="C667:C674">C666+1</f>
        <v>8</v>
      </c>
      <c r="D667" s="176"/>
      <c r="E667" s="39">
        <f aca="true" t="shared" si="78" ref="E667:E674">E666-1</f>
        <v>1996</v>
      </c>
      <c r="F667" s="70">
        <v>556</v>
      </c>
      <c r="G667" s="70">
        <v>268</v>
      </c>
      <c r="H667" s="70">
        <v>288</v>
      </c>
      <c r="I667" s="131">
        <f>I666+1</f>
        <v>47</v>
      </c>
      <c r="J667" s="5" t="s">
        <v>36</v>
      </c>
      <c r="K667" s="176">
        <f>K666+1</f>
        <v>48</v>
      </c>
      <c r="L667" s="39">
        <f>L666-1</f>
        <v>1956</v>
      </c>
      <c r="M667" s="70">
        <v>1468</v>
      </c>
      <c r="N667" s="70">
        <v>768</v>
      </c>
      <c r="O667" s="70">
        <v>700</v>
      </c>
    </row>
    <row r="668" spans="1:15" ht="12" customHeight="1">
      <c r="A668" s="3">
        <f t="shared" si="76"/>
        <v>8</v>
      </c>
      <c r="B668" s="5" t="s">
        <v>36</v>
      </c>
      <c r="C668" s="34">
        <f t="shared" si="77"/>
        <v>9</v>
      </c>
      <c r="D668" s="176"/>
      <c r="E668" s="39">
        <f t="shared" si="78"/>
        <v>1995</v>
      </c>
      <c r="F668" s="70">
        <v>520</v>
      </c>
      <c r="G668" s="70">
        <v>252</v>
      </c>
      <c r="H668" s="70">
        <v>268</v>
      </c>
      <c r="I668" s="131">
        <f>I667+1</f>
        <v>48</v>
      </c>
      <c r="J668" s="5" t="s">
        <v>36</v>
      </c>
      <c r="K668" s="176">
        <f>K667+1</f>
        <v>49</v>
      </c>
      <c r="L668" s="39">
        <f>L667-1</f>
        <v>1955</v>
      </c>
      <c r="M668" s="70">
        <v>1537</v>
      </c>
      <c r="N668" s="70">
        <v>783</v>
      </c>
      <c r="O668" s="70">
        <v>754</v>
      </c>
    </row>
    <row r="669" spans="1:15" ht="12" customHeight="1">
      <c r="A669" s="3">
        <f t="shared" si="76"/>
        <v>9</v>
      </c>
      <c r="B669" s="5" t="s">
        <v>36</v>
      </c>
      <c r="C669" s="34">
        <f t="shared" si="77"/>
        <v>10</v>
      </c>
      <c r="D669" s="176"/>
      <c r="E669" s="39">
        <f t="shared" si="78"/>
        <v>1994</v>
      </c>
      <c r="F669" s="70">
        <v>514</v>
      </c>
      <c r="G669" s="70">
        <v>285</v>
      </c>
      <c r="H669" s="70">
        <v>229</v>
      </c>
      <c r="I669" s="131">
        <f>I668+1</f>
        <v>49</v>
      </c>
      <c r="J669" s="5" t="s">
        <v>36</v>
      </c>
      <c r="K669" s="176">
        <f>K668+1</f>
        <v>50</v>
      </c>
      <c r="L669" s="39">
        <f>L668-1</f>
        <v>1954</v>
      </c>
      <c r="M669" s="70">
        <v>1412</v>
      </c>
      <c r="N669" s="70">
        <v>730</v>
      </c>
      <c r="O669" s="70">
        <v>682</v>
      </c>
    </row>
    <row r="670" spans="1:15" ht="12" customHeight="1">
      <c r="A670" s="3">
        <f t="shared" si="76"/>
        <v>10</v>
      </c>
      <c r="B670" s="5" t="s">
        <v>36</v>
      </c>
      <c r="C670" s="34">
        <f t="shared" si="77"/>
        <v>11</v>
      </c>
      <c r="D670" s="176"/>
      <c r="E670" s="39">
        <f t="shared" si="78"/>
        <v>1993</v>
      </c>
      <c r="F670" s="70">
        <v>552</v>
      </c>
      <c r="G670" s="70">
        <v>277</v>
      </c>
      <c r="H670" s="70">
        <v>275</v>
      </c>
      <c r="I670" s="186">
        <v>45</v>
      </c>
      <c r="J670" s="178" t="s">
        <v>36</v>
      </c>
      <c r="K670" s="177">
        <v>50</v>
      </c>
      <c r="L670" s="187"/>
      <c r="M670" s="71">
        <f>SUM(M665:M669)</f>
        <v>7423</v>
      </c>
      <c r="N670" s="71">
        <f>SUM(N665:N669)</f>
        <v>3824</v>
      </c>
      <c r="O670" s="71">
        <f>SUM(O665:O669)</f>
        <v>3599</v>
      </c>
    </row>
    <row r="671" spans="1:15" ht="12" customHeight="1">
      <c r="A671" s="3">
        <f t="shared" si="76"/>
        <v>11</v>
      </c>
      <c r="B671" s="5" t="s">
        <v>36</v>
      </c>
      <c r="C671" s="34">
        <f t="shared" si="77"/>
        <v>12</v>
      </c>
      <c r="D671" s="176"/>
      <c r="E671" s="39">
        <f t="shared" si="78"/>
        <v>1992</v>
      </c>
      <c r="F671" s="70">
        <v>615</v>
      </c>
      <c r="G671" s="70">
        <v>315</v>
      </c>
      <c r="H671" s="70">
        <v>300</v>
      </c>
      <c r="I671" s="131"/>
      <c r="J671" s="5"/>
      <c r="K671" s="176"/>
      <c r="L671" s="39"/>
      <c r="M671" s="70"/>
      <c r="N671" s="70"/>
      <c r="O671" s="70"/>
    </row>
    <row r="672" spans="1:15" ht="12" customHeight="1">
      <c r="A672" s="3">
        <f t="shared" si="76"/>
        <v>12</v>
      </c>
      <c r="B672" s="5" t="s">
        <v>36</v>
      </c>
      <c r="C672" s="34">
        <f t="shared" si="77"/>
        <v>13</v>
      </c>
      <c r="D672" s="176"/>
      <c r="E672" s="39">
        <f t="shared" si="78"/>
        <v>1991</v>
      </c>
      <c r="F672" s="70">
        <v>686</v>
      </c>
      <c r="G672" s="70">
        <v>358</v>
      </c>
      <c r="H672" s="70">
        <v>328</v>
      </c>
      <c r="I672" s="131">
        <f>I669+1</f>
        <v>50</v>
      </c>
      <c r="J672" s="5" t="s">
        <v>36</v>
      </c>
      <c r="K672" s="176">
        <f>K669+1</f>
        <v>51</v>
      </c>
      <c r="L672" s="39">
        <f>L669-1</f>
        <v>1953</v>
      </c>
      <c r="M672" s="70">
        <v>1527</v>
      </c>
      <c r="N672" s="70">
        <v>801</v>
      </c>
      <c r="O672" s="70">
        <v>726</v>
      </c>
    </row>
    <row r="673" spans="1:15" ht="12" customHeight="1">
      <c r="A673" s="3">
        <f t="shared" si="76"/>
        <v>13</v>
      </c>
      <c r="B673" s="5" t="s">
        <v>36</v>
      </c>
      <c r="C673" s="34">
        <f t="shared" si="77"/>
        <v>14</v>
      </c>
      <c r="D673" s="176"/>
      <c r="E673" s="39">
        <f t="shared" si="78"/>
        <v>1990</v>
      </c>
      <c r="F673" s="70">
        <v>1122</v>
      </c>
      <c r="G673" s="70">
        <v>574</v>
      </c>
      <c r="H673" s="70">
        <v>548</v>
      </c>
      <c r="I673" s="131">
        <f>I672+1</f>
        <v>51</v>
      </c>
      <c r="J673" s="5" t="s">
        <v>36</v>
      </c>
      <c r="K673" s="176">
        <f>K672+1</f>
        <v>52</v>
      </c>
      <c r="L673" s="39">
        <f>L672-1</f>
        <v>1952</v>
      </c>
      <c r="M673" s="70">
        <v>1436</v>
      </c>
      <c r="N673" s="70">
        <v>741</v>
      </c>
      <c r="O673" s="70">
        <v>695</v>
      </c>
    </row>
    <row r="674" spans="1:15" ht="12" customHeight="1">
      <c r="A674" s="3">
        <f t="shared" si="76"/>
        <v>14</v>
      </c>
      <c r="B674" s="5" t="s">
        <v>36</v>
      </c>
      <c r="C674" s="34">
        <f t="shared" si="77"/>
        <v>15</v>
      </c>
      <c r="D674" s="176"/>
      <c r="E674" s="39">
        <f t="shared" si="78"/>
        <v>1989</v>
      </c>
      <c r="F674" s="70">
        <v>1127</v>
      </c>
      <c r="G674" s="70">
        <v>595</v>
      </c>
      <c r="H674" s="70">
        <v>532</v>
      </c>
      <c r="I674" s="131">
        <f>I673+1</f>
        <v>52</v>
      </c>
      <c r="J674" s="5" t="s">
        <v>36</v>
      </c>
      <c r="K674" s="176">
        <f>K673+1</f>
        <v>53</v>
      </c>
      <c r="L674" s="39">
        <f>L673-1</f>
        <v>1951</v>
      </c>
      <c r="M674" s="70">
        <v>1448</v>
      </c>
      <c r="N674" s="70">
        <v>755</v>
      </c>
      <c r="O674" s="70">
        <v>693</v>
      </c>
    </row>
    <row r="675" spans="1:15" ht="12" customHeight="1">
      <c r="A675" s="19">
        <v>6</v>
      </c>
      <c r="B675" s="178" t="s">
        <v>36</v>
      </c>
      <c r="C675" s="68">
        <v>15</v>
      </c>
      <c r="D675" s="177"/>
      <c r="E675" s="187"/>
      <c r="F675" s="71">
        <f>SUM(F666:F674)</f>
        <v>6310</v>
      </c>
      <c r="G675" s="71">
        <f>SUM(G666:G674)</f>
        <v>3250</v>
      </c>
      <c r="H675" s="71">
        <f>SUM(H666:H674)</f>
        <v>3060</v>
      </c>
      <c r="I675" s="131">
        <f>I674+1</f>
        <v>53</v>
      </c>
      <c r="J675" s="5" t="s">
        <v>36</v>
      </c>
      <c r="K675" s="176">
        <f>K674+1</f>
        <v>54</v>
      </c>
      <c r="L675" s="39">
        <f>L674-1</f>
        <v>1950</v>
      </c>
      <c r="M675" s="70">
        <v>1341</v>
      </c>
      <c r="N675" s="70">
        <v>673</v>
      </c>
      <c r="O675" s="70">
        <v>668</v>
      </c>
    </row>
    <row r="676" spans="1:15" ht="12" customHeight="1">
      <c r="A676" s="3"/>
      <c r="B676" s="5"/>
      <c r="C676" s="34"/>
      <c r="D676" s="176"/>
      <c r="E676" s="39"/>
      <c r="F676" s="70"/>
      <c r="G676" s="70"/>
      <c r="H676" s="70"/>
      <c r="I676" s="131">
        <f>I675+1</f>
        <v>54</v>
      </c>
      <c r="J676" s="5" t="s">
        <v>36</v>
      </c>
      <c r="K676" s="176">
        <f>K675+1</f>
        <v>55</v>
      </c>
      <c r="L676" s="39">
        <f>L675-1</f>
        <v>1949</v>
      </c>
      <c r="M676" s="70">
        <v>1219</v>
      </c>
      <c r="N676" s="70">
        <v>626</v>
      </c>
      <c r="O676" s="70">
        <v>593</v>
      </c>
    </row>
    <row r="677" spans="1:15" ht="12" customHeight="1">
      <c r="A677" s="3">
        <f>A674+1</f>
        <v>15</v>
      </c>
      <c r="B677" s="5" t="s">
        <v>36</v>
      </c>
      <c r="C677" s="34">
        <f>C674+1</f>
        <v>16</v>
      </c>
      <c r="D677" s="176"/>
      <c r="E677" s="39">
        <f>E674-1</f>
        <v>1988</v>
      </c>
      <c r="F677" s="70">
        <v>1268</v>
      </c>
      <c r="G677" s="70">
        <v>651</v>
      </c>
      <c r="H677" s="70">
        <v>617</v>
      </c>
      <c r="I677" s="186">
        <v>50</v>
      </c>
      <c r="J677" s="178" t="s">
        <v>36</v>
      </c>
      <c r="K677" s="177">
        <v>55</v>
      </c>
      <c r="L677" s="187"/>
      <c r="M677" s="71">
        <f>SUM(M672:M676)</f>
        <v>6971</v>
      </c>
      <c r="N677" s="71">
        <f>SUM(N672:N676)</f>
        <v>3596</v>
      </c>
      <c r="O677" s="71">
        <f>SUM(O672:O676)</f>
        <v>3375</v>
      </c>
    </row>
    <row r="678" spans="1:15" ht="12" customHeight="1">
      <c r="A678" s="3">
        <f>A677+1</f>
        <v>16</v>
      </c>
      <c r="B678" s="5" t="s">
        <v>36</v>
      </c>
      <c r="C678" s="34">
        <f>C677+1</f>
        <v>17</v>
      </c>
      <c r="D678" s="176"/>
      <c r="E678" s="39">
        <f>E677-1</f>
        <v>1987</v>
      </c>
      <c r="F678" s="70">
        <v>1325</v>
      </c>
      <c r="G678" s="70">
        <v>703</v>
      </c>
      <c r="H678" s="70">
        <v>622</v>
      </c>
      <c r="I678" s="131"/>
      <c r="J678" s="5"/>
      <c r="K678" s="176"/>
      <c r="L678" s="39"/>
      <c r="M678" s="70"/>
      <c r="N678" s="70"/>
      <c r="O678" s="70"/>
    </row>
    <row r="679" spans="1:15" ht="12" customHeight="1">
      <c r="A679" s="3">
        <f>A678+1</f>
        <v>17</v>
      </c>
      <c r="B679" s="5" t="s">
        <v>36</v>
      </c>
      <c r="C679" s="34">
        <f>C678+1</f>
        <v>18</v>
      </c>
      <c r="D679" s="176"/>
      <c r="E679" s="39">
        <f>E678-1</f>
        <v>1986</v>
      </c>
      <c r="F679" s="70">
        <v>1343</v>
      </c>
      <c r="G679" s="70">
        <v>675</v>
      </c>
      <c r="H679" s="70">
        <v>668</v>
      </c>
      <c r="I679" s="131">
        <f>I676+1</f>
        <v>55</v>
      </c>
      <c r="J679" s="5" t="s">
        <v>36</v>
      </c>
      <c r="K679" s="176">
        <f>K676+1</f>
        <v>56</v>
      </c>
      <c r="L679" s="39">
        <f>L676-1</f>
        <v>1948</v>
      </c>
      <c r="M679" s="70">
        <v>1085</v>
      </c>
      <c r="N679" s="70">
        <v>534</v>
      </c>
      <c r="O679" s="70">
        <v>551</v>
      </c>
    </row>
    <row r="680" spans="1:15" ht="12" customHeight="1">
      <c r="A680" s="19">
        <v>15</v>
      </c>
      <c r="B680" s="178" t="s">
        <v>36</v>
      </c>
      <c r="C680" s="68">
        <v>18</v>
      </c>
      <c r="D680" s="177"/>
      <c r="E680" s="187"/>
      <c r="F680" s="71">
        <f>SUM(F677:F679)</f>
        <v>3936</v>
      </c>
      <c r="G680" s="71">
        <f>SUM(G677:G679)</f>
        <v>2029</v>
      </c>
      <c r="H680" s="71">
        <f>SUM(H677:H679)</f>
        <v>1907</v>
      </c>
      <c r="I680" s="131">
        <f>I679+1</f>
        <v>56</v>
      </c>
      <c r="J680" s="5" t="s">
        <v>36</v>
      </c>
      <c r="K680" s="176">
        <f>K679+1</f>
        <v>57</v>
      </c>
      <c r="L680" s="39">
        <f>L679-1</f>
        <v>1947</v>
      </c>
      <c r="M680" s="70">
        <v>975</v>
      </c>
      <c r="N680" s="70">
        <v>497</v>
      </c>
      <c r="O680" s="70">
        <v>478</v>
      </c>
    </row>
    <row r="681" spans="1:15" ht="12" customHeight="1">
      <c r="A681" s="3"/>
      <c r="B681" s="5"/>
      <c r="C681" s="34"/>
      <c r="D681" s="176"/>
      <c r="E681" s="39"/>
      <c r="F681" s="70"/>
      <c r="G681" s="70"/>
      <c r="H681" s="70"/>
      <c r="I681" s="131">
        <f>I680+1</f>
        <v>57</v>
      </c>
      <c r="J681" s="5" t="s">
        <v>36</v>
      </c>
      <c r="K681" s="176">
        <f>K680+1</f>
        <v>58</v>
      </c>
      <c r="L681" s="39">
        <f>L680-1</f>
        <v>1946</v>
      </c>
      <c r="M681" s="70">
        <v>902</v>
      </c>
      <c r="N681" s="70">
        <v>431</v>
      </c>
      <c r="O681" s="70">
        <v>471</v>
      </c>
    </row>
    <row r="682" spans="1:15" ht="12" customHeight="1">
      <c r="A682" s="3">
        <f>A679+1</f>
        <v>18</v>
      </c>
      <c r="B682" s="5" t="s">
        <v>36</v>
      </c>
      <c r="C682" s="34">
        <f>C679+1</f>
        <v>19</v>
      </c>
      <c r="D682" s="176"/>
      <c r="E682" s="39">
        <f>E679-1</f>
        <v>1985</v>
      </c>
      <c r="F682" s="70">
        <v>1275</v>
      </c>
      <c r="G682" s="70">
        <v>668</v>
      </c>
      <c r="H682" s="70">
        <v>607</v>
      </c>
      <c r="I682" s="131">
        <f>I681+1</f>
        <v>58</v>
      </c>
      <c r="J682" s="5" t="s">
        <v>36</v>
      </c>
      <c r="K682" s="176">
        <f>K681+1</f>
        <v>59</v>
      </c>
      <c r="L682" s="39">
        <f>L681-1</f>
        <v>1945</v>
      </c>
      <c r="M682" s="70">
        <v>752</v>
      </c>
      <c r="N682" s="70">
        <v>363</v>
      </c>
      <c r="O682" s="70">
        <v>389</v>
      </c>
    </row>
    <row r="683" spans="1:15" ht="12" customHeight="1">
      <c r="A683" s="3">
        <f aca="true" t="shared" si="79" ref="A683:A688">A682+1</f>
        <v>19</v>
      </c>
      <c r="B683" s="5" t="s">
        <v>36</v>
      </c>
      <c r="C683" s="34">
        <f aca="true" t="shared" si="80" ref="C683:C688">C682+1</f>
        <v>20</v>
      </c>
      <c r="D683" s="176"/>
      <c r="E683" s="39">
        <f aca="true" t="shared" si="81" ref="E683:E688">E682-1</f>
        <v>1984</v>
      </c>
      <c r="F683" s="70">
        <v>1265</v>
      </c>
      <c r="G683" s="70">
        <v>690</v>
      </c>
      <c r="H683" s="70">
        <v>575</v>
      </c>
      <c r="I683" s="131">
        <f>I682+1</f>
        <v>59</v>
      </c>
      <c r="J683" s="5" t="s">
        <v>36</v>
      </c>
      <c r="K683" s="176">
        <f>K682+1</f>
        <v>60</v>
      </c>
      <c r="L683" s="39">
        <f>L682-1</f>
        <v>1944</v>
      </c>
      <c r="M683" s="70">
        <v>1143</v>
      </c>
      <c r="N683" s="70">
        <v>558</v>
      </c>
      <c r="O683" s="70">
        <v>585</v>
      </c>
    </row>
    <row r="684" spans="1:15" ht="12" customHeight="1">
      <c r="A684" s="3">
        <f t="shared" si="79"/>
        <v>20</v>
      </c>
      <c r="B684" s="5" t="s">
        <v>36</v>
      </c>
      <c r="C684" s="34">
        <f t="shared" si="80"/>
        <v>21</v>
      </c>
      <c r="D684" s="176"/>
      <c r="E684" s="39">
        <f t="shared" si="81"/>
        <v>1983</v>
      </c>
      <c r="F684" s="70">
        <v>1156</v>
      </c>
      <c r="G684" s="70">
        <v>643</v>
      </c>
      <c r="H684" s="70">
        <v>513</v>
      </c>
      <c r="I684" s="186">
        <v>55</v>
      </c>
      <c r="J684" s="178" t="s">
        <v>36</v>
      </c>
      <c r="K684" s="177">
        <v>60</v>
      </c>
      <c r="L684" s="187"/>
      <c r="M684" s="71">
        <f>SUM(M679:M683)</f>
        <v>4857</v>
      </c>
      <c r="N684" s="71">
        <f>SUM(N679:N683)</f>
        <v>2383</v>
      </c>
      <c r="O684" s="71">
        <f>SUM(O679:O683)</f>
        <v>2474</v>
      </c>
    </row>
    <row r="685" spans="1:15" ht="12" customHeight="1">
      <c r="A685" s="3">
        <f t="shared" si="79"/>
        <v>21</v>
      </c>
      <c r="B685" s="5" t="s">
        <v>36</v>
      </c>
      <c r="C685" s="34">
        <f t="shared" si="80"/>
        <v>22</v>
      </c>
      <c r="D685" s="176"/>
      <c r="E685" s="39">
        <f t="shared" si="81"/>
        <v>1982</v>
      </c>
      <c r="F685" s="70">
        <v>1165</v>
      </c>
      <c r="G685" s="70">
        <v>628</v>
      </c>
      <c r="H685" s="70">
        <v>537</v>
      </c>
      <c r="I685" s="131"/>
      <c r="J685" s="5"/>
      <c r="K685" s="176"/>
      <c r="L685" s="39"/>
      <c r="M685" s="70"/>
      <c r="N685" s="70"/>
      <c r="O685" s="70"/>
    </row>
    <row r="686" spans="1:15" ht="12" customHeight="1">
      <c r="A686" s="3">
        <f t="shared" si="79"/>
        <v>22</v>
      </c>
      <c r="B686" s="5" t="s">
        <v>36</v>
      </c>
      <c r="C686" s="34">
        <f t="shared" si="80"/>
        <v>23</v>
      </c>
      <c r="D686" s="176"/>
      <c r="E686" s="39">
        <f t="shared" si="81"/>
        <v>1981</v>
      </c>
      <c r="F686" s="70">
        <v>1183</v>
      </c>
      <c r="G686" s="70">
        <v>663</v>
      </c>
      <c r="H686" s="70">
        <v>520</v>
      </c>
      <c r="I686" s="131">
        <f>I683+1</f>
        <v>60</v>
      </c>
      <c r="J686" s="5" t="s">
        <v>36</v>
      </c>
      <c r="K686" s="176">
        <f>K683+1</f>
        <v>61</v>
      </c>
      <c r="L686" s="39">
        <f>L683-1</f>
        <v>1943</v>
      </c>
      <c r="M686" s="70">
        <v>1126</v>
      </c>
      <c r="N686" s="70">
        <v>515</v>
      </c>
      <c r="O686" s="70">
        <v>611</v>
      </c>
    </row>
    <row r="687" spans="1:15" ht="12" customHeight="1">
      <c r="A687" s="3">
        <f t="shared" si="79"/>
        <v>23</v>
      </c>
      <c r="B687" s="5" t="s">
        <v>36</v>
      </c>
      <c r="C687" s="34">
        <f t="shared" si="80"/>
        <v>24</v>
      </c>
      <c r="D687" s="176"/>
      <c r="E687" s="39">
        <f t="shared" si="81"/>
        <v>1980</v>
      </c>
      <c r="F687" s="70">
        <v>1143</v>
      </c>
      <c r="G687" s="70">
        <v>601</v>
      </c>
      <c r="H687" s="70">
        <v>542</v>
      </c>
      <c r="I687" s="131">
        <f>I686+1</f>
        <v>61</v>
      </c>
      <c r="J687" s="5" t="s">
        <v>36</v>
      </c>
      <c r="K687" s="176">
        <f>K686+1</f>
        <v>62</v>
      </c>
      <c r="L687" s="39">
        <f>L686-1</f>
        <v>1942</v>
      </c>
      <c r="M687" s="70">
        <v>1112</v>
      </c>
      <c r="N687" s="70">
        <v>552</v>
      </c>
      <c r="O687" s="70">
        <v>560</v>
      </c>
    </row>
    <row r="688" spans="1:15" ht="12" customHeight="1">
      <c r="A688" s="3">
        <f t="shared" si="79"/>
        <v>24</v>
      </c>
      <c r="B688" s="5" t="s">
        <v>36</v>
      </c>
      <c r="C688" s="34">
        <f t="shared" si="80"/>
        <v>25</v>
      </c>
      <c r="D688" s="176"/>
      <c r="E688" s="39">
        <f t="shared" si="81"/>
        <v>1979</v>
      </c>
      <c r="F688" s="70">
        <v>1102</v>
      </c>
      <c r="G688" s="70">
        <v>610</v>
      </c>
      <c r="H688" s="70">
        <v>492</v>
      </c>
      <c r="I688" s="131">
        <f>I687+1</f>
        <v>62</v>
      </c>
      <c r="J688" s="5" t="s">
        <v>36</v>
      </c>
      <c r="K688" s="176">
        <f>K687+1</f>
        <v>63</v>
      </c>
      <c r="L688" s="39">
        <f>L687-1</f>
        <v>1941</v>
      </c>
      <c r="M688" s="70">
        <v>1439</v>
      </c>
      <c r="N688" s="70">
        <v>701</v>
      </c>
      <c r="O688" s="70">
        <v>738</v>
      </c>
    </row>
    <row r="689" spans="1:15" ht="12" customHeight="1">
      <c r="A689" s="19">
        <v>18</v>
      </c>
      <c r="B689" s="178" t="s">
        <v>36</v>
      </c>
      <c r="C689" s="68">
        <v>25</v>
      </c>
      <c r="D689" s="177"/>
      <c r="E689" s="187"/>
      <c r="F689" s="71">
        <f>SUM(F682:F688)</f>
        <v>8289</v>
      </c>
      <c r="G689" s="71">
        <f>SUM(G682:G688)</f>
        <v>4503</v>
      </c>
      <c r="H689" s="71">
        <f>SUM(H682:H688)</f>
        <v>3786</v>
      </c>
      <c r="I689" s="131">
        <f>I688+1</f>
        <v>63</v>
      </c>
      <c r="J689" s="5" t="s">
        <v>36</v>
      </c>
      <c r="K689" s="176">
        <f>K688+1</f>
        <v>64</v>
      </c>
      <c r="L689" s="39">
        <f>L688-1</f>
        <v>1940</v>
      </c>
      <c r="M689" s="70">
        <v>1585</v>
      </c>
      <c r="N689" s="70">
        <v>831</v>
      </c>
      <c r="O689" s="70">
        <v>754</v>
      </c>
    </row>
    <row r="690" spans="1:15" ht="12" customHeight="1">
      <c r="A690" s="3"/>
      <c r="B690" s="5"/>
      <c r="C690" s="34"/>
      <c r="D690" s="176"/>
      <c r="E690" s="39"/>
      <c r="F690" s="70"/>
      <c r="G690" s="70"/>
      <c r="H690" s="70"/>
      <c r="I690" s="131">
        <f>I689+1</f>
        <v>64</v>
      </c>
      <c r="J690" s="5" t="s">
        <v>36</v>
      </c>
      <c r="K690" s="176">
        <f>K689+1</f>
        <v>65</v>
      </c>
      <c r="L690" s="39">
        <f>L689-1</f>
        <v>1939</v>
      </c>
      <c r="M690" s="70">
        <v>1505</v>
      </c>
      <c r="N690" s="70">
        <v>745</v>
      </c>
      <c r="O690" s="70">
        <v>760</v>
      </c>
    </row>
    <row r="691" spans="1:15" ht="12" customHeight="1">
      <c r="A691" s="3">
        <f>A688+1</f>
        <v>25</v>
      </c>
      <c r="B691" s="5" t="s">
        <v>36</v>
      </c>
      <c r="C691" s="34">
        <f>C688+1</f>
        <v>26</v>
      </c>
      <c r="D691" s="176"/>
      <c r="E691" s="39">
        <f>E688-1</f>
        <v>1978</v>
      </c>
      <c r="F691" s="70">
        <v>1007</v>
      </c>
      <c r="G691" s="70">
        <v>598</v>
      </c>
      <c r="H691" s="70">
        <v>409</v>
      </c>
      <c r="I691" s="186">
        <v>60</v>
      </c>
      <c r="J691" s="178" t="s">
        <v>36</v>
      </c>
      <c r="K691" s="177">
        <v>65</v>
      </c>
      <c r="L691" s="187"/>
      <c r="M691" s="71">
        <f>SUM(M686:M690)</f>
        <v>6767</v>
      </c>
      <c r="N691" s="71">
        <f>SUM(N686:N690)</f>
        <v>3344</v>
      </c>
      <c r="O691" s="71">
        <f>SUM(O686:O690)</f>
        <v>3423</v>
      </c>
    </row>
    <row r="692" spans="1:15" ht="12" customHeight="1">
      <c r="A692" s="3">
        <f>A691+1</f>
        <v>26</v>
      </c>
      <c r="B692" s="5" t="s">
        <v>36</v>
      </c>
      <c r="C692" s="34">
        <f>C691+1</f>
        <v>27</v>
      </c>
      <c r="D692" s="176"/>
      <c r="E692" s="39">
        <f>E691-1</f>
        <v>1977</v>
      </c>
      <c r="F692" s="70">
        <v>1019</v>
      </c>
      <c r="G692" s="70">
        <v>600</v>
      </c>
      <c r="H692" s="70">
        <v>419</v>
      </c>
      <c r="I692" s="131"/>
      <c r="J692" s="5"/>
      <c r="K692" s="176"/>
      <c r="L692" s="39"/>
      <c r="M692" s="70"/>
      <c r="N692" s="70"/>
      <c r="O692" s="70"/>
    </row>
    <row r="693" spans="1:15" ht="12" customHeight="1">
      <c r="A693" s="3">
        <f>A692+1</f>
        <v>27</v>
      </c>
      <c r="B693" s="5" t="s">
        <v>36</v>
      </c>
      <c r="C693" s="34">
        <f>C692+1</f>
        <v>28</v>
      </c>
      <c r="D693" s="176"/>
      <c r="E693" s="39">
        <f>E692-1</f>
        <v>1976</v>
      </c>
      <c r="F693" s="70">
        <v>875</v>
      </c>
      <c r="G693" s="70">
        <v>472</v>
      </c>
      <c r="H693" s="70">
        <v>403</v>
      </c>
      <c r="I693" s="131">
        <f>I690+1</f>
        <v>65</v>
      </c>
      <c r="J693" s="5" t="s">
        <v>36</v>
      </c>
      <c r="K693" s="176">
        <f>K690+1</f>
        <v>66</v>
      </c>
      <c r="L693" s="39">
        <f>L690-1</f>
        <v>1938</v>
      </c>
      <c r="M693" s="70">
        <v>1412</v>
      </c>
      <c r="N693" s="70">
        <v>697</v>
      </c>
      <c r="O693" s="70">
        <v>715</v>
      </c>
    </row>
    <row r="694" spans="1:15" ht="12" customHeight="1">
      <c r="A694" s="3">
        <f>A693+1</f>
        <v>28</v>
      </c>
      <c r="B694" s="5" t="s">
        <v>36</v>
      </c>
      <c r="C694" s="34">
        <f>C693+1</f>
        <v>29</v>
      </c>
      <c r="D694" s="176"/>
      <c r="E694" s="39">
        <f>E693-1</f>
        <v>1975</v>
      </c>
      <c r="F694" s="70">
        <v>776</v>
      </c>
      <c r="G694" s="70">
        <v>434</v>
      </c>
      <c r="H694" s="70">
        <v>342</v>
      </c>
      <c r="I694" s="131">
        <f>I693+1</f>
        <v>66</v>
      </c>
      <c r="J694" s="5" t="s">
        <v>36</v>
      </c>
      <c r="K694" s="176">
        <f>K693+1</f>
        <v>67</v>
      </c>
      <c r="L694" s="39">
        <f>L693-1</f>
        <v>1937</v>
      </c>
      <c r="M694" s="70">
        <v>1244</v>
      </c>
      <c r="N694" s="70">
        <v>566</v>
      </c>
      <c r="O694" s="70">
        <v>678</v>
      </c>
    </row>
    <row r="695" spans="1:15" ht="12" customHeight="1">
      <c r="A695" s="3">
        <f>A694+1</f>
        <v>29</v>
      </c>
      <c r="B695" s="5" t="s">
        <v>36</v>
      </c>
      <c r="C695" s="34">
        <f>C694+1</f>
        <v>30</v>
      </c>
      <c r="D695" s="176"/>
      <c r="E695" s="39">
        <f>E694-1</f>
        <v>1974</v>
      </c>
      <c r="F695" s="70">
        <v>850</v>
      </c>
      <c r="G695" s="70">
        <v>481</v>
      </c>
      <c r="H695" s="70">
        <v>369</v>
      </c>
      <c r="I695" s="131">
        <f>I694+1</f>
        <v>67</v>
      </c>
      <c r="J695" s="5" t="s">
        <v>36</v>
      </c>
      <c r="K695" s="176">
        <f>K694+1</f>
        <v>68</v>
      </c>
      <c r="L695" s="39">
        <f>L694-1</f>
        <v>1936</v>
      </c>
      <c r="M695" s="70">
        <v>1231</v>
      </c>
      <c r="N695" s="70">
        <v>557</v>
      </c>
      <c r="O695" s="70">
        <v>674</v>
      </c>
    </row>
    <row r="696" spans="1:15" ht="12" customHeight="1">
      <c r="A696" s="19">
        <v>25</v>
      </c>
      <c r="B696" s="178" t="s">
        <v>36</v>
      </c>
      <c r="C696" s="68">
        <v>30</v>
      </c>
      <c r="D696" s="177"/>
      <c r="E696" s="187"/>
      <c r="F696" s="71">
        <f>SUM(F691:F695)</f>
        <v>4527</v>
      </c>
      <c r="G696" s="71">
        <f>SUM(G691:G695)</f>
        <v>2585</v>
      </c>
      <c r="H696" s="71">
        <f>SUM(H691:H695)</f>
        <v>1942</v>
      </c>
      <c r="I696" s="131">
        <f>I695+1</f>
        <v>68</v>
      </c>
      <c r="J696" s="5" t="s">
        <v>36</v>
      </c>
      <c r="K696" s="176">
        <f>K695+1</f>
        <v>69</v>
      </c>
      <c r="L696" s="39">
        <f>L695-1</f>
        <v>1935</v>
      </c>
      <c r="M696" s="70">
        <v>1154</v>
      </c>
      <c r="N696" s="70">
        <v>534</v>
      </c>
      <c r="O696" s="70">
        <v>620</v>
      </c>
    </row>
    <row r="697" spans="1:15" ht="12" customHeight="1">
      <c r="A697" s="3"/>
      <c r="B697" s="5"/>
      <c r="C697" s="34"/>
      <c r="D697" s="176"/>
      <c r="E697" s="39"/>
      <c r="F697" s="70"/>
      <c r="G697" s="70"/>
      <c r="H697" s="70"/>
      <c r="I697" s="131">
        <f>I696+1</f>
        <v>69</v>
      </c>
      <c r="J697" s="5" t="s">
        <v>36</v>
      </c>
      <c r="K697" s="176">
        <f>K696+1</f>
        <v>70</v>
      </c>
      <c r="L697" s="39">
        <f>L696-1</f>
        <v>1934</v>
      </c>
      <c r="M697" s="70">
        <v>1077</v>
      </c>
      <c r="N697" s="70">
        <v>502</v>
      </c>
      <c r="O697" s="70">
        <v>575</v>
      </c>
    </row>
    <row r="698" spans="1:15" ht="12" customHeight="1">
      <c r="A698" s="3">
        <f>A695+1</f>
        <v>30</v>
      </c>
      <c r="B698" s="5" t="s">
        <v>36</v>
      </c>
      <c r="C698" s="34">
        <f>C695+1</f>
        <v>31</v>
      </c>
      <c r="D698" s="176"/>
      <c r="E698" s="39">
        <f>E695-1</f>
        <v>1973</v>
      </c>
      <c r="F698" s="70">
        <v>874</v>
      </c>
      <c r="G698" s="70">
        <v>478</v>
      </c>
      <c r="H698" s="70">
        <v>396</v>
      </c>
      <c r="I698" s="186">
        <v>65</v>
      </c>
      <c r="J698" s="178" t="s">
        <v>36</v>
      </c>
      <c r="K698" s="177">
        <v>70</v>
      </c>
      <c r="L698" s="187"/>
      <c r="M698" s="71">
        <f>SUM(M693:M697)</f>
        <v>6118</v>
      </c>
      <c r="N698" s="71">
        <f>SUM(N693:N697)</f>
        <v>2856</v>
      </c>
      <c r="O698" s="71">
        <f>SUM(O693:O697)</f>
        <v>3262</v>
      </c>
    </row>
    <row r="699" spans="1:15" ht="12" customHeight="1">
      <c r="A699" s="3">
        <f>A698+1</f>
        <v>31</v>
      </c>
      <c r="B699" s="5" t="s">
        <v>36</v>
      </c>
      <c r="C699" s="34">
        <f>C698+1</f>
        <v>32</v>
      </c>
      <c r="D699" s="176"/>
      <c r="E699" s="39">
        <f>E698-1</f>
        <v>1972</v>
      </c>
      <c r="F699" s="70">
        <v>1015</v>
      </c>
      <c r="G699" s="70">
        <v>551</v>
      </c>
      <c r="H699" s="70">
        <v>464</v>
      </c>
      <c r="I699" s="131"/>
      <c r="J699" s="5"/>
      <c r="K699" s="176"/>
      <c r="L699" s="39"/>
      <c r="M699" s="70"/>
      <c r="N699" s="70"/>
      <c r="O699" s="70"/>
    </row>
    <row r="700" spans="1:15" ht="12" customHeight="1">
      <c r="A700" s="3">
        <f>A699+1</f>
        <v>32</v>
      </c>
      <c r="B700" s="5" t="s">
        <v>36</v>
      </c>
      <c r="C700" s="34">
        <f>C699+1</f>
        <v>33</v>
      </c>
      <c r="D700" s="176"/>
      <c r="E700" s="39">
        <f>E699-1</f>
        <v>1971</v>
      </c>
      <c r="F700" s="70">
        <v>1211</v>
      </c>
      <c r="G700" s="70">
        <v>650</v>
      </c>
      <c r="H700" s="70">
        <v>561</v>
      </c>
      <c r="I700" s="131">
        <f>I697+1</f>
        <v>70</v>
      </c>
      <c r="J700" s="5" t="s">
        <v>36</v>
      </c>
      <c r="K700" s="176">
        <f>K697+1</f>
        <v>71</v>
      </c>
      <c r="L700" s="39">
        <f>L697-1</f>
        <v>1933</v>
      </c>
      <c r="M700" s="70">
        <v>901</v>
      </c>
      <c r="N700" s="70">
        <v>409</v>
      </c>
      <c r="O700" s="70">
        <v>492</v>
      </c>
    </row>
    <row r="701" spans="1:15" ht="12" customHeight="1">
      <c r="A701" s="3">
        <f>A700+1</f>
        <v>33</v>
      </c>
      <c r="B701" s="5" t="s">
        <v>36</v>
      </c>
      <c r="C701" s="34">
        <f>C700+1</f>
        <v>34</v>
      </c>
      <c r="D701" s="176"/>
      <c r="E701" s="39">
        <f>E700-1</f>
        <v>1970</v>
      </c>
      <c r="F701" s="70">
        <v>1124</v>
      </c>
      <c r="G701" s="70">
        <v>609</v>
      </c>
      <c r="H701" s="70">
        <v>515</v>
      </c>
      <c r="I701" s="131">
        <f>I700+1</f>
        <v>71</v>
      </c>
      <c r="J701" s="5" t="s">
        <v>36</v>
      </c>
      <c r="K701" s="176">
        <f>K700+1</f>
        <v>72</v>
      </c>
      <c r="L701" s="39">
        <f>L700-1</f>
        <v>1932</v>
      </c>
      <c r="M701" s="70">
        <v>847</v>
      </c>
      <c r="N701" s="70">
        <v>354</v>
      </c>
      <c r="O701" s="70">
        <v>493</v>
      </c>
    </row>
    <row r="702" spans="1:15" ht="12" customHeight="1">
      <c r="A702" s="3">
        <f>A701+1</f>
        <v>34</v>
      </c>
      <c r="B702" s="5" t="s">
        <v>36</v>
      </c>
      <c r="C702" s="34">
        <f>C701+1</f>
        <v>35</v>
      </c>
      <c r="D702" s="176"/>
      <c r="E702" s="39">
        <f>E701-1</f>
        <v>1969</v>
      </c>
      <c r="F702" s="70">
        <v>1109</v>
      </c>
      <c r="G702" s="70">
        <v>548</v>
      </c>
      <c r="H702" s="70">
        <v>561</v>
      </c>
      <c r="I702" s="131">
        <f>I701+1</f>
        <v>72</v>
      </c>
      <c r="J702" s="5" t="s">
        <v>36</v>
      </c>
      <c r="K702" s="176">
        <f>K701+1</f>
        <v>73</v>
      </c>
      <c r="L702" s="39">
        <f>L701-1</f>
        <v>1931</v>
      </c>
      <c r="M702" s="70">
        <v>932</v>
      </c>
      <c r="N702" s="70">
        <v>414</v>
      </c>
      <c r="O702" s="70">
        <v>518</v>
      </c>
    </row>
    <row r="703" spans="1:15" ht="12" customHeight="1">
      <c r="A703" s="19">
        <v>30</v>
      </c>
      <c r="B703" s="178" t="s">
        <v>36</v>
      </c>
      <c r="C703" s="68">
        <v>35</v>
      </c>
      <c r="D703" s="177"/>
      <c r="E703" s="187"/>
      <c r="F703" s="71">
        <f>SUM(F698:F702)</f>
        <v>5333</v>
      </c>
      <c r="G703" s="71">
        <f>SUM(G698:G702)</f>
        <v>2836</v>
      </c>
      <c r="H703" s="71">
        <f>SUM(H698:H702)</f>
        <v>2497</v>
      </c>
      <c r="I703" s="131">
        <f>I702+1</f>
        <v>73</v>
      </c>
      <c r="J703" s="5" t="s">
        <v>36</v>
      </c>
      <c r="K703" s="176">
        <f>K702+1</f>
        <v>74</v>
      </c>
      <c r="L703" s="39">
        <f>L702-1</f>
        <v>1930</v>
      </c>
      <c r="M703" s="70">
        <v>935</v>
      </c>
      <c r="N703" s="70">
        <v>387</v>
      </c>
      <c r="O703" s="70">
        <v>548</v>
      </c>
    </row>
    <row r="704" spans="1:15" ht="12" customHeight="1">
      <c r="A704" s="3"/>
      <c r="B704" s="5"/>
      <c r="C704" s="34"/>
      <c r="D704" s="176"/>
      <c r="E704" s="39"/>
      <c r="F704" s="70"/>
      <c r="G704" s="70"/>
      <c r="H704" s="70"/>
      <c r="I704" s="131">
        <f>I703+1</f>
        <v>74</v>
      </c>
      <c r="J704" s="5" t="s">
        <v>36</v>
      </c>
      <c r="K704" s="176">
        <f>K703+1</f>
        <v>75</v>
      </c>
      <c r="L704" s="39">
        <f>L703-1</f>
        <v>1929</v>
      </c>
      <c r="M704" s="70">
        <v>830</v>
      </c>
      <c r="N704" s="70">
        <v>334</v>
      </c>
      <c r="O704" s="70">
        <v>496</v>
      </c>
    </row>
    <row r="705" spans="1:15" ht="12" customHeight="1">
      <c r="A705" s="3">
        <f>A702+1</f>
        <v>35</v>
      </c>
      <c r="B705" s="5" t="s">
        <v>36</v>
      </c>
      <c r="C705" s="34">
        <f>C702+1</f>
        <v>36</v>
      </c>
      <c r="D705" s="176"/>
      <c r="E705" s="39">
        <f>E702-1</f>
        <v>1968</v>
      </c>
      <c r="F705" s="70">
        <v>1223</v>
      </c>
      <c r="G705" s="70">
        <v>649</v>
      </c>
      <c r="H705" s="70">
        <v>574</v>
      </c>
      <c r="I705" s="186">
        <v>70</v>
      </c>
      <c r="J705" s="178" t="s">
        <v>36</v>
      </c>
      <c r="K705" s="177">
        <v>75</v>
      </c>
      <c r="L705" s="187"/>
      <c r="M705" s="71">
        <f>SUM(M700:M704)</f>
        <v>4445</v>
      </c>
      <c r="N705" s="71">
        <f>SUM(N700:N704)</f>
        <v>1898</v>
      </c>
      <c r="O705" s="71">
        <f>SUM(O700:O704)</f>
        <v>2547</v>
      </c>
    </row>
    <row r="706" spans="1:15" ht="12" customHeight="1">
      <c r="A706" s="3">
        <f>A705+1</f>
        <v>36</v>
      </c>
      <c r="B706" s="5" t="s">
        <v>36</v>
      </c>
      <c r="C706" s="34">
        <f>C705+1</f>
        <v>37</v>
      </c>
      <c r="D706" s="176"/>
      <c r="E706" s="39">
        <f>E705-1</f>
        <v>1967</v>
      </c>
      <c r="F706" s="70">
        <v>1287</v>
      </c>
      <c r="G706" s="70">
        <v>645</v>
      </c>
      <c r="H706" s="70">
        <v>642</v>
      </c>
      <c r="I706" s="131"/>
      <c r="J706" s="5"/>
      <c r="K706" s="176"/>
      <c r="L706" s="39"/>
      <c r="M706" s="70"/>
      <c r="N706" s="70"/>
      <c r="O706" s="70"/>
    </row>
    <row r="707" spans="1:15" ht="12" customHeight="1">
      <c r="A707" s="3">
        <f>A706+1</f>
        <v>37</v>
      </c>
      <c r="B707" s="5" t="s">
        <v>36</v>
      </c>
      <c r="C707" s="34">
        <f>C706+1</f>
        <v>38</v>
      </c>
      <c r="D707" s="176"/>
      <c r="E707" s="39">
        <f>E706-1</f>
        <v>1966</v>
      </c>
      <c r="F707" s="70">
        <v>1427</v>
      </c>
      <c r="G707" s="70">
        <v>754</v>
      </c>
      <c r="H707" s="70">
        <v>673</v>
      </c>
      <c r="I707" s="186">
        <v>75</v>
      </c>
      <c r="J707" s="178" t="s">
        <v>36</v>
      </c>
      <c r="K707" s="177">
        <v>80</v>
      </c>
      <c r="L707" s="39"/>
      <c r="M707" s="71">
        <v>3591</v>
      </c>
      <c r="N707" s="71">
        <v>1267</v>
      </c>
      <c r="O707" s="71">
        <v>2324</v>
      </c>
    </row>
    <row r="708" spans="1:15" ht="12" customHeight="1">
      <c r="A708" s="3">
        <f>A707+1</f>
        <v>38</v>
      </c>
      <c r="B708" s="5" t="s">
        <v>36</v>
      </c>
      <c r="C708" s="34">
        <f>C707+1</f>
        <v>39</v>
      </c>
      <c r="D708" s="176"/>
      <c r="E708" s="39">
        <f>E707-1</f>
        <v>1965</v>
      </c>
      <c r="F708" s="70">
        <v>1477</v>
      </c>
      <c r="G708" s="70">
        <v>792</v>
      </c>
      <c r="H708" s="70">
        <v>685</v>
      </c>
      <c r="I708" s="186">
        <v>80</v>
      </c>
      <c r="J708" s="178" t="s">
        <v>36</v>
      </c>
      <c r="K708" s="177">
        <v>85</v>
      </c>
      <c r="L708" s="39"/>
      <c r="M708" s="71">
        <v>2303</v>
      </c>
      <c r="N708" s="71">
        <v>648</v>
      </c>
      <c r="O708" s="71">
        <v>1655</v>
      </c>
    </row>
    <row r="709" spans="1:15" ht="12" customHeight="1">
      <c r="A709" s="3">
        <f>A708+1</f>
        <v>39</v>
      </c>
      <c r="B709" s="5" t="s">
        <v>36</v>
      </c>
      <c r="C709" s="34">
        <f>C708+1</f>
        <v>40</v>
      </c>
      <c r="D709" s="176"/>
      <c r="E709" s="39">
        <f>E708-1</f>
        <v>1964</v>
      </c>
      <c r="F709" s="70">
        <v>1508</v>
      </c>
      <c r="G709" s="70">
        <v>761</v>
      </c>
      <c r="H709" s="70">
        <v>747</v>
      </c>
      <c r="I709" s="190" t="s">
        <v>575</v>
      </c>
      <c r="J709" s="6"/>
      <c r="K709" s="6"/>
      <c r="L709" s="39"/>
      <c r="M709" s="71">
        <v>1236</v>
      </c>
      <c r="N709" s="71">
        <v>249</v>
      </c>
      <c r="O709" s="71">
        <v>987</v>
      </c>
    </row>
    <row r="710" spans="1:15" ht="12" customHeight="1">
      <c r="A710" s="19">
        <v>35</v>
      </c>
      <c r="B710" s="178" t="s">
        <v>36</v>
      </c>
      <c r="C710" s="68">
        <v>40</v>
      </c>
      <c r="D710" s="177"/>
      <c r="E710" s="187"/>
      <c r="F710" s="71">
        <f>SUM(F705:F709)</f>
        <v>6922</v>
      </c>
      <c r="G710" s="71">
        <f>SUM(G705:G709)</f>
        <v>3601</v>
      </c>
      <c r="H710" s="71">
        <f>SUM(H705:H709)</f>
        <v>3321</v>
      </c>
      <c r="I710" s="190" t="s">
        <v>576</v>
      </c>
      <c r="J710" s="10"/>
      <c r="K710" s="3"/>
      <c r="L710" s="39"/>
      <c r="M710" s="71">
        <f>SUM(F664+F675+F680+F689+F696+F703+F710+M663+M670+M677+M684+M691+M698+M705+M707+M708+M709)</f>
        <v>90758</v>
      </c>
      <c r="N710" s="71">
        <f>SUM(G664+G675+G680+G689+G696+G703+G710+N663+N670+N677+N684+N691+N698+N705+N707+N708+N709)</f>
        <v>44860</v>
      </c>
      <c r="O710" s="71">
        <f>SUM(H664+H675+H680+H689+H696+H703+H710+O663+O670+O677+O684+O691+O698+O705+O707+O708+O709)</f>
        <v>45898</v>
      </c>
    </row>
    <row r="711" spans="1:15" ht="12" customHeight="1">
      <c r="A711" s="19"/>
      <c r="B711" s="178"/>
      <c r="C711" s="68"/>
      <c r="D711" s="177"/>
      <c r="E711" s="215"/>
      <c r="F711" s="220"/>
      <c r="G711" s="220"/>
      <c r="H711" s="220"/>
      <c r="I711" s="202"/>
      <c r="J711" s="10"/>
      <c r="K711" s="3"/>
      <c r="L711" s="8"/>
      <c r="M711" s="220"/>
      <c r="N711" s="220"/>
      <c r="O711" s="220"/>
    </row>
    <row r="712" spans="1:15" ht="12" customHeight="1">
      <c r="A712" s="19"/>
      <c r="B712" s="178"/>
      <c r="C712" s="68"/>
      <c r="D712" s="177"/>
      <c r="E712" s="215"/>
      <c r="F712" s="220"/>
      <c r="G712" s="220"/>
      <c r="H712" s="220"/>
      <c r="I712" s="202"/>
      <c r="J712" s="10"/>
      <c r="K712" s="3"/>
      <c r="L712" s="8"/>
      <c r="M712" s="220"/>
      <c r="N712" s="220"/>
      <c r="O712" s="220"/>
    </row>
    <row r="713" spans="1:15" ht="12" customHeight="1">
      <c r="A713" s="19"/>
      <c r="B713" s="178"/>
      <c r="C713" s="68"/>
      <c r="D713" s="177"/>
      <c r="E713" s="215"/>
      <c r="F713" s="220"/>
      <c r="G713" s="220"/>
      <c r="H713" s="220"/>
      <c r="I713" s="202"/>
      <c r="J713" s="10"/>
      <c r="K713" s="3"/>
      <c r="L713" s="8"/>
      <c r="M713" s="220"/>
      <c r="N713" s="220"/>
      <c r="O713" s="220"/>
    </row>
    <row r="714" spans="1:15" ht="12" customHeight="1">
      <c r="A714" s="19"/>
      <c r="B714" s="178"/>
      <c r="C714" s="68"/>
      <c r="D714" s="177"/>
      <c r="E714" s="215"/>
      <c r="F714" s="71"/>
      <c r="G714" s="71"/>
      <c r="H714" s="71"/>
      <c r="I714" s="202"/>
      <c r="J714" s="10"/>
      <c r="K714" s="3"/>
      <c r="L714" s="8"/>
      <c r="M714" s="71"/>
      <c r="N714" s="71"/>
      <c r="O714" s="71"/>
    </row>
    <row r="715" spans="1:15" ht="12" customHeight="1">
      <c r="A715" s="19"/>
      <c r="B715" s="178"/>
      <c r="C715" s="68"/>
      <c r="D715" s="177"/>
      <c r="E715" s="215"/>
      <c r="F715" s="71"/>
      <c r="G715" s="71"/>
      <c r="H715" s="71"/>
      <c r="I715" s="202"/>
      <c r="J715" s="10"/>
      <c r="K715" s="3"/>
      <c r="L715" s="8"/>
      <c r="M715" s="71"/>
      <c r="N715" s="71"/>
      <c r="O715" s="71"/>
    </row>
    <row r="716" spans="1:15" ht="12.75">
      <c r="A716" s="23" t="s">
        <v>577</v>
      </c>
      <c r="B716" s="23"/>
      <c r="C716" s="23"/>
      <c r="D716" s="23"/>
      <c r="E716" s="23"/>
      <c r="F716" s="191"/>
      <c r="G716" s="191"/>
      <c r="H716" s="191"/>
      <c r="I716" s="23"/>
      <c r="J716" s="23"/>
      <c r="K716" s="23"/>
      <c r="L716" s="23"/>
      <c r="M716" s="191"/>
      <c r="N716" s="191"/>
      <c r="O716" s="191"/>
    </row>
    <row r="717" spans="1:15" ht="12.75">
      <c r="A717" s="23" t="s">
        <v>588</v>
      </c>
      <c r="B717" s="23"/>
      <c r="C717" s="23"/>
      <c r="D717" s="23"/>
      <c r="E717" s="23"/>
      <c r="F717" s="191"/>
      <c r="G717" s="191"/>
      <c r="H717" s="191"/>
      <c r="I717" s="23"/>
      <c r="J717" s="23"/>
      <c r="K717" s="23"/>
      <c r="L717" s="23"/>
      <c r="M717" s="191"/>
      <c r="N717" s="191"/>
      <c r="O717" s="191"/>
    </row>
    <row r="718" spans="1:12" ht="12.75">
      <c r="A718" s="3"/>
      <c r="B718" s="3"/>
      <c r="C718" s="34"/>
      <c r="D718" s="3"/>
      <c r="E718" s="3"/>
      <c r="I718" s="3"/>
      <c r="J718" s="3"/>
      <c r="K718" s="3"/>
      <c r="L718" s="3"/>
    </row>
    <row r="719" spans="1:15" s="137" customFormat="1" ht="12.75">
      <c r="A719" s="15" t="s">
        <v>66</v>
      </c>
      <c r="B719" s="15"/>
      <c r="C719" s="15"/>
      <c r="D719" s="15"/>
      <c r="E719" s="181"/>
      <c r="F719" s="330" t="s">
        <v>5</v>
      </c>
      <c r="G719" s="303"/>
      <c r="H719" s="303"/>
      <c r="I719" s="161" t="s">
        <v>66</v>
      </c>
      <c r="J719" s="15"/>
      <c r="K719" s="15"/>
      <c r="L719" s="181"/>
      <c r="M719" s="330" t="s">
        <v>5</v>
      </c>
      <c r="N719" s="303"/>
      <c r="O719" s="303"/>
    </row>
    <row r="720" spans="1:15" ht="12.75">
      <c r="A720" s="10" t="s">
        <v>68</v>
      </c>
      <c r="B720" s="10"/>
      <c r="C720" s="10"/>
      <c r="D720" s="10"/>
      <c r="E720" s="182" t="s">
        <v>570</v>
      </c>
      <c r="F720" s="332"/>
      <c r="G720" s="304"/>
      <c r="H720" s="304"/>
      <c r="I720" s="183" t="s">
        <v>68</v>
      </c>
      <c r="J720" s="10"/>
      <c r="K720" s="10"/>
      <c r="L720" s="182" t="s">
        <v>570</v>
      </c>
      <c r="M720" s="332"/>
      <c r="N720" s="304"/>
      <c r="O720" s="304"/>
    </row>
    <row r="721" spans="1:15" ht="12.75">
      <c r="A721" s="20" t="s">
        <v>69</v>
      </c>
      <c r="B721" s="20"/>
      <c r="C721" s="20"/>
      <c r="D721" s="20"/>
      <c r="E721" s="184"/>
      <c r="F721" s="192" t="s">
        <v>20</v>
      </c>
      <c r="G721" s="193" t="s">
        <v>21</v>
      </c>
      <c r="H721" s="192" t="s">
        <v>22</v>
      </c>
      <c r="I721" s="185" t="s">
        <v>69</v>
      </c>
      <c r="J721" s="20"/>
      <c r="K721" s="20"/>
      <c r="L721" s="184"/>
      <c r="M721" s="192" t="s">
        <v>20</v>
      </c>
      <c r="N721" s="193" t="s">
        <v>21</v>
      </c>
      <c r="O721" s="192" t="s">
        <v>22</v>
      </c>
    </row>
    <row r="722" spans="1:12" ht="12.75">
      <c r="A722" s="3"/>
      <c r="B722" s="3"/>
      <c r="C722" s="34"/>
      <c r="D722" s="3"/>
      <c r="E722" s="9"/>
      <c r="I722" s="131"/>
      <c r="J722" s="3"/>
      <c r="K722" s="3"/>
      <c r="L722" s="9"/>
    </row>
    <row r="723" spans="1:15" ht="12.75">
      <c r="A723" s="3">
        <v>0</v>
      </c>
      <c r="B723" s="5" t="s">
        <v>36</v>
      </c>
      <c r="C723" s="34">
        <v>1</v>
      </c>
      <c r="D723" s="176"/>
      <c r="E723" s="39">
        <v>2003</v>
      </c>
      <c r="F723" s="70">
        <v>871</v>
      </c>
      <c r="G723" s="70">
        <v>433</v>
      </c>
      <c r="H723" s="70">
        <v>438</v>
      </c>
      <c r="I723" s="131">
        <f>SUM(C774)</f>
        <v>40</v>
      </c>
      <c r="J723" s="5" t="s">
        <v>36</v>
      </c>
      <c r="K723" s="176">
        <f>SUM(I723+1)</f>
        <v>41</v>
      </c>
      <c r="L723" s="39">
        <f>SUM(E774-1)</f>
        <v>1963</v>
      </c>
      <c r="M723" s="70">
        <v>2423</v>
      </c>
      <c r="N723" s="70">
        <v>1187</v>
      </c>
      <c r="O723" s="70">
        <v>1236</v>
      </c>
    </row>
    <row r="724" spans="1:15" ht="12.75">
      <c r="A724" s="3">
        <v>1</v>
      </c>
      <c r="B724" s="5" t="s">
        <v>36</v>
      </c>
      <c r="C724" s="34">
        <f>SUM(C723+1)</f>
        <v>2</v>
      </c>
      <c r="D724" s="176"/>
      <c r="E724" s="39">
        <f>SUM(E723-1)</f>
        <v>2002</v>
      </c>
      <c r="F724" s="70">
        <v>928</v>
      </c>
      <c r="G724" s="70">
        <v>473</v>
      </c>
      <c r="H724" s="70">
        <v>455</v>
      </c>
      <c r="I724" s="131">
        <f>I723+1</f>
        <v>41</v>
      </c>
      <c r="J724" s="5" t="s">
        <v>36</v>
      </c>
      <c r="K724" s="176">
        <f>K723+1</f>
        <v>42</v>
      </c>
      <c r="L724" s="39">
        <f>L723-1</f>
        <v>1962</v>
      </c>
      <c r="M724" s="70">
        <v>2498</v>
      </c>
      <c r="N724" s="70">
        <v>1264</v>
      </c>
      <c r="O724" s="70">
        <v>1234</v>
      </c>
    </row>
    <row r="725" spans="1:15" ht="12.75">
      <c r="A725" s="3">
        <f>A724+1</f>
        <v>2</v>
      </c>
      <c r="B725" s="5" t="s">
        <v>36</v>
      </c>
      <c r="C725" s="34">
        <f>C724+1</f>
        <v>3</v>
      </c>
      <c r="D725" s="176"/>
      <c r="E725" s="39">
        <f>SUM(E724-1)</f>
        <v>2001</v>
      </c>
      <c r="F725" s="70">
        <v>875</v>
      </c>
      <c r="G725" s="70">
        <v>438</v>
      </c>
      <c r="H725" s="70">
        <v>437</v>
      </c>
      <c r="I725" s="131">
        <f>I724+1</f>
        <v>42</v>
      </c>
      <c r="J725" s="5" t="s">
        <v>36</v>
      </c>
      <c r="K725" s="176">
        <f>K724+1</f>
        <v>43</v>
      </c>
      <c r="L725" s="39">
        <f>L724-1</f>
        <v>1961</v>
      </c>
      <c r="M725" s="70">
        <v>2577</v>
      </c>
      <c r="N725" s="70">
        <v>1322</v>
      </c>
      <c r="O725" s="70">
        <v>1255</v>
      </c>
    </row>
    <row r="726" spans="1:15" ht="12" customHeight="1">
      <c r="A726" s="3">
        <f>A725+1</f>
        <v>3</v>
      </c>
      <c r="B726" s="5" t="s">
        <v>36</v>
      </c>
      <c r="C726" s="34">
        <f>C725+1</f>
        <v>4</v>
      </c>
      <c r="D726" s="176"/>
      <c r="E726" s="39">
        <f>E725-1</f>
        <v>2000</v>
      </c>
      <c r="F726" s="70">
        <v>976</v>
      </c>
      <c r="G726" s="70">
        <v>492</v>
      </c>
      <c r="H726" s="70">
        <v>484</v>
      </c>
      <c r="I726" s="131">
        <f>I725+1</f>
        <v>43</v>
      </c>
      <c r="J726" s="5" t="s">
        <v>36</v>
      </c>
      <c r="K726" s="176">
        <f>K725+1</f>
        <v>44</v>
      </c>
      <c r="L726" s="39">
        <f>L725-1</f>
        <v>1960</v>
      </c>
      <c r="M726" s="70">
        <v>2586</v>
      </c>
      <c r="N726" s="70">
        <v>1354</v>
      </c>
      <c r="O726" s="70">
        <v>1232</v>
      </c>
    </row>
    <row r="727" spans="1:15" ht="12" customHeight="1">
      <c r="A727" s="3">
        <f>A726+1</f>
        <v>4</v>
      </c>
      <c r="B727" s="5" t="s">
        <v>36</v>
      </c>
      <c r="C727" s="34">
        <f>C726+1</f>
        <v>5</v>
      </c>
      <c r="D727" s="176"/>
      <c r="E727" s="39">
        <f>E726-1</f>
        <v>1999</v>
      </c>
      <c r="F727" s="70">
        <v>911</v>
      </c>
      <c r="G727" s="70">
        <v>447</v>
      </c>
      <c r="H727" s="70">
        <v>464</v>
      </c>
      <c r="I727" s="131">
        <f>I726+1</f>
        <v>44</v>
      </c>
      <c r="J727" s="5" t="s">
        <v>36</v>
      </c>
      <c r="K727" s="176">
        <f>K726+1</f>
        <v>45</v>
      </c>
      <c r="L727" s="39">
        <f>L726-1</f>
        <v>1959</v>
      </c>
      <c r="M727" s="70">
        <v>2365</v>
      </c>
      <c r="N727" s="70">
        <v>1225</v>
      </c>
      <c r="O727" s="70">
        <v>1140</v>
      </c>
    </row>
    <row r="728" spans="1:15" ht="12" customHeight="1">
      <c r="A728" s="3">
        <f>A727+1</f>
        <v>5</v>
      </c>
      <c r="B728" s="5" t="s">
        <v>36</v>
      </c>
      <c r="C728" s="34">
        <f>C727+1</f>
        <v>6</v>
      </c>
      <c r="D728" s="176"/>
      <c r="E728" s="39">
        <f>E727-1</f>
        <v>1998</v>
      </c>
      <c r="F728" s="70">
        <v>937</v>
      </c>
      <c r="G728" s="70">
        <v>482</v>
      </c>
      <c r="H728" s="70">
        <v>455</v>
      </c>
      <c r="I728" s="186">
        <v>40</v>
      </c>
      <c r="J728" s="178" t="s">
        <v>36</v>
      </c>
      <c r="K728" s="177">
        <v>45</v>
      </c>
      <c r="L728" s="187"/>
      <c r="M728" s="71">
        <f>SUM(M723:M727)</f>
        <v>12449</v>
      </c>
      <c r="N728" s="71">
        <f>SUM(N723:N727)</f>
        <v>6352</v>
      </c>
      <c r="O728" s="71">
        <f>SUM(O723:O727)</f>
        <v>6097</v>
      </c>
    </row>
    <row r="729" spans="1:15" ht="12" customHeight="1">
      <c r="A729" s="19">
        <v>0</v>
      </c>
      <c r="B729" s="178" t="s">
        <v>36</v>
      </c>
      <c r="C729" s="68">
        <v>6</v>
      </c>
      <c r="D729" s="177"/>
      <c r="E729" s="187"/>
      <c r="F729" s="71">
        <f>SUM(F723:F728)</f>
        <v>5498</v>
      </c>
      <c r="G729" s="71">
        <f>SUM(G723:G728)</f>
        <v>2765</v>
      </c>
      <c r="H729" s="71">
        <f>SUM(H723:H728)</f>
        <v>2733</v>
      </c>
      <c r="I729" s="131"/>
      <c r="J729" s="5"/>
      <c r="K729" s="176"/>
      <c r="L729" s="39"/>
      <c r="M729" s="70"/>
      <c r="N729" s="70"/>
      <c r="O729" s="70"/>
    </row>
    <row r="730" spans="1:15" ht="12" customHeight="1">
      <c r="A730" s="3"/>
      <c r="B730" s="5"/>
      <c r="C730" s="34"/>
      <c r="D730" s="176"/>
      <c r="E730" s="39"/>
      <c r="F730" s="70"/>
      <c r="G730" s="70"/>
      <c r="H730" s="70"/>
      <c r="I730" s="131">
        <f>I727+1</f>
        <v>45</v>
      </c>
      <c r="J730" s="5" t="s">
        <v>36</v>
      </c>
      <c r="K730" s="176">
        <f>K727+1</f>
        <v>46</v>
      </c>
      <c r="L730" s="39">
        <f>L727-1</f>
        <v>1958</v>
      </c>
      <c r="M730" s="70">
        <v>2363</v>
      </c>
      <c r="N730" s="70">
        <v>1213</v>
      </c>
      <c r="O730" s="70">
        <v>1150</v>
      </c>
    </row>
    <row r="731" spans="1:15" ht="12" customHeight="1">
      <c r="A731" s="3">
        <f>A728+1</f>
        <v>6</v>
      </c>
      <c r="B731" s="5" t="s">
        <v>36</v>
      </c>
      <c r="C731" s="34">
        <f>C728+1</f>
        <v>7</v>
      </c>
      <c r="D731" s="176"/>
      <c r="E731" s="39">
        <f>E728-1</f>
        <v>1997</v>
      </c>
      <c r="F731" s="70">
        <v>939</v>
      </c>
      <c r="G731" s="70">
        <v>488</v>
      </c>
      <c r="H731" s="70">
        <v>451</v>
      </c>
      <c r="I731" s="131">
        <f>I730+1</f>
        <v>46</v>
      </c>
      <c r="J731" s="5" t="s">
        <v>36</v>
      </c>
      <c r="K731" s="176">
        <f>K730+1</f>
        <v>47</v>
      </c>
      <c r="L731" s="39">
        <f>L730-1</f>
        <v>1957</v>
      </c>
      <c r="M731" s="70">
        <v>2279</v>
      </c>
      <c r="N731" s="70">
        <v>1170</v>
      </c>
      <c r="O731" s="70">
        <v>1109</v>
      </c>
    </row>
    <row r="732" spans="1:15" ht="12" customHeight="1">
      <c r="A732" s="3">
        <f aca="true" t="shared" si="82" ref="A732:A739">A731+1</f>
        <v>7</v>
      </c>
      <c r="B732" s="5" t="s">
        <v>36</v>
      </c>
      <c r="C732" s="34">
        <f aca="true" t="shared" si="83" ref="C732:C739">C731+1</f>
        <v>8</v>
      </c>
      <c r="D732" s="176"/>
      <c r="E732" s="39">
        <f aca="true" t="shared" si="84" ref="E732:E739">E731-1</f>
        <v>1996</v>
      </c>
      <c r="F732" s="70">
        <v>852</v>
      </c>
      <c r="G732" s="70">
        <v>469</v>
      </c>
      <c r="H732" s="70">
        <v>383</v>
      </c>
      <c r="I732" s="131">
        <f>I731+1</f>
        <v>47</v>
      </c>
      <c r="J732" s="5" t="s">
        <v>36</v>
      </c>
      <c r="K732" s="176">
        <f>K731+1</f>
        <v>48</v>
      </c>
      <c r="L732" s="39">
        <f>L731-1</f>
        <v>1956</v>
      </c>
      <c r="M732" s="70">
        <v>2279</v>
      </c>
      <c r="N732" s="70">
        <v>1178</v>
      </c>
      <c r="O732" s="70">
        <v>1101</v>
      </c>
    </row>
    <row r="733" spans="1:15" ht="12" customHeight="1">
      <c r="A733" s="3">
        <f t="shared" si="82"/>
        <v>8</v>
      </c>
      <c r="B733" s="5" t="s">
        <v>36</v>
      </c>
      <c r="C733" s="34">
        <f t="shared" si="83"/>
        <v>9</v>
      </c>
      <c r="D733" s="176"/>
      <c r="E733" s="39">
        <f t="shared" si="84"/>
        <v>1995</v>
      </c>
      <c r="F733" s="70">
        <v>832</v>
      </c>
      <c r="G733" s="70">
        <v>451</v>
      </c>
      <c r="H733" s="70">
        <v>381</v>
      </c>
      <c r="I733" s="131">
        <f>I732+1</f>
        <v>48</v>
      </c>
      <c r="J733" s="5" t="s">
        <v>36</v>
      </c>
      <c r="K733" s="176">
        <f>K732+1</f>
        <v>49</v>
      </c>
      <c r="L733" s="39">
        <f>L732-1</f>
        <v>1955</v>
      </c>
      <c r="M733" s="70">
        <v>2360</v>
      </c>
      <c r="N733" s="70">
        <v>1207</v>
      </c>
      <c r="O733" s="70">
        <v>1153</v>
      </c>
    </row>
    <row r="734" spans="1:15" ht="12" customHeight="1">
      <c r="A734" s="3">
        <f t="shared" si="82"/>
        <v>9</v>
      </c>
      <c r="B734" s="5" t="s">
        <v>36</v>
      </c>
      <c r="C734" s="34">
        <f t="shared" si="83"/>
        <v>10</v>
      </c>
      <c r="D734" s="176"/>
      <c r="E734" s="39">
        <f t="shared" si="84"/>
        <v>1994</v>
      </c>
      <c r="F734" s="70">
        <v>738</v>
      </c>
      <c r="G734" s="70">
        <v>386</v>
      </c>
      <c r="H734" s="70">
        <v>352</v>
      </c>
      <c r="I734" s="131">
        <f>I733+1</f>
        <v>49</v>
      </c>
      <c r="J734" s="5" t="s">
        <v>36</v>
      </c>
      <c r="K734" s="176">
        <f>K733+1</f>
        <v>50</v>
      </c>
      <c r="L734" s="39">
        <f>L733-1</f>
        <v>1954</v>
      </c>
      <c r="M734" s="70">
        <v>2165</v>
      </c>
      <c r="N734" s="70">
        <v>1116</v>
      </c>
      <c r="O734" s="70">
        <v>1049</v>
      </c>
    </row>
    <row r="735" spans="1:15" ht="12" customHeight="1">
      <c r="A735" s="3">
        <f t="shared" si="82"/>
        <v>10</v>
      </c>
      <c r="B735" s="5" t="s">
        <v>36</v>
      </c>
      <c r="C735" s="34">
        <f t="shared" si="83"/>
        <v>11</v>
      </c>
      <c r="D735" s="176"/>
      <c r="E735" s="39">
        <f t="shared" si="84"/>
        <v>1993</v>
      </c>
      <c r="F735" s="70">
        <v>822</v>
      </c>
      <c r="G735" s="70">
        <v>408</v>
      </c>
      <c r="H735" s="70">
        <v>414</v>
      </c>
      <c r="I735" s="186">
        <v>45</v>
      </c>
      <c r="J735" s="178" t="s">
        <v>36</v>
      </c>
      <c r="K735" s="177">
        <v>50</v>
      </c>
      <c r="L735" s="187"/>
      <c r="M735" s="71">
        <f>SUM(M730:M734)</f>
        <v>11446</v>
      </c>
      <c r="N735" s="71">
        <f>SUM(N730:N734)</f>
        <v>5884</v>
      </c>
      <c r="O735" s="71">
        <f>SUM(O730:O734)</f>
        <v>5562</v>
      </c>
    </row>
    <row r="736" spans="1:15" ht="12" customHeight="1">
      <c r="A736" s="3">
        <f t="shared" si="82"/>
        <v>11</v>
      </c>
      <c r="B736" s="5" t="s">
        <v>36</v>
      </c>
      <c r="C736" s="34">
        <f t="shared" si="83"/>
        <v>12</v>
      </c>
      <c r="D736" s="176"/>
      <c r="E736" s="39">
        <f t="shared" si="84"/>
        <v>1992</v>
      </c>
      <c r="F736" s="70">
        <v>847</v>
      </c>
      <c r="G736" s="70">
        <v>437</v>
      </c>
      <c r="H736" s="70">
        <v>410</v>
      </c>
      <c r="I736" s="131"/>
      <c r="J736" s="5"/>
      <c r="K736" s="176"/>
      <c r="L736" s="39"/>
      <c r="M736" s="70"/>
      <c r="N736" s="70"/>
      <c r="O736" s="70"/>
    </row>
    <row r="737" spans="1:15" ht="12" customHeight="1">
      <c r="A737" s="3">
        <f t="shared" si="82"/>
        <v>12</v>
      </c>
      <c r="B737" s="5" t="s">
        <v>36</v>
      </c>
      <c r="C737" s="34">
        <f t="shared" si="83"/>
        <v>13</v>
      </c>
      <c r="D737" s="176"/>
      <c r="E737" s="39">
        <f t="shared" si="84"/>
        <v>1991</v>
      </c>
      <c r="F737" s="70">
        <v>1012</v>
      </c>
      <c r="G737" s="70">
        <v>532</v>
      </c>
      <c r="H737" s="70">
        <v>480</v>
      </c>
      <c r="I737" s="131">
        <f>I734+1</f>
        <v>50</v>
      </c>
      <c r="J737" s="5" t="s">
        <v>36</v>
      </c>
      <c r="K737" s="176">
        <f>K734+1</f>
        <v>51</v>
      </c>
      <c r="L737" s="39">
        <f>L734-1</f>
        <v>1953</v>
      </c>
      <c r="M737" s="70">
        <v>2256</v>
      </c>
      <c r="N737" s="70">
        <v>1143</v>
      </c>
      <c r="O737" s="70">
        <v>1113</v>
      </c>
    </row>
    <row r="738" spans="1:15" ht="12" customHeight="1">
      <c r="A738" s="3">
        <f t="shared" si="82"/>
        <v>13</v>
      </c>
      <c r="B738" s="5" t="s">
        <v>36</v>
      </c>
      <c r="C738" s="34">
        <f t="shared" si="83"/>
        <v>14</v>
      </c>
      <c r="D738" s="176"/>
      <c r="E738" s="39">
        <f t="shared" si="84"/>
        <v>1990</v>
      </c>
      <c r="F738" s="70">
        <v>1697</v>
      </c>
      <c r="G738" s="70">
        <v>857</v>
      </c>
      <c r="H738" s="70">
        <v>840</v>
      </c>
      <c r="I738" s="131">
        <f>I737+1</f>
        <v>51</v>
      </c>
      <c r="J738" s="5" t="s">
        <v>36</v>
      </c>
      <c r="K738" s="176">
        <f>K737+1</f>
        <v>52</v>
      </c>
      <c r="L738" s="39">
        <f>L737-1</f>
        <v>1952</v>
      </c>
      <c r="M738" s="70">
        <v>2192</v>
      </c>
      <c r="N738" s="70">
        <v>1142</v>
      </c>
      <c r="O738" s="70">
        <v>1050</v>
      </c>
    </row>
    <row r="739" spans="1:15" ht="12" customHeight="1">
      <c r="A739" s="3">
        <f t="shared" si="82"/>
        <v>14</v>
      </c>
      <c r="B739" s="5" t="s">
        <v>36</v>
      </c>
      <c r="C739" s="34">
        <f t="shared" si="83"/>
        <v>15</v>
      </c>
      <c r="D739" s="176"/>
      <c r="E739" s="39">
        <f t="shared" si="84"/>
        <v>1989</v>
      </c>
      <c r="F739" s="70">
        <v>1668</v>
      </c>
      <c r="G739" s="70">
        <v>859</v>
      </c>
      <c r="H739" s="70">
        <v>809</v>
      </c>
      <c r="I739" s="131">
        <f>I738+1</f>
        <v>52</v>
      </c>
      <c r="J739" s="5" t="s">
        <v>36</v>
      </c>
      <c r="K739" s="176">
        <f>K738+1</f>
        <v>53</v>
      </c>
      <c r="L739" s="39">
        <f>L738-1</f>
        <v>1951</v>
      </c>
      <c r="M739" s="70">
        <v>2256</v>
      </c>
      <c r="N739" s="70">
        <v>1185</v>
      </c>
      <c r="O739" s="70">
        <v>1071</v>
      </c>
    </row>
    <row r="740" spans="1:15" ht="12" customHeight="1">
      <c r="A740" s="19">
        <v>6</v>
      </c>
      <c r="B740" s="178" t="s">
        <v>36</v>
      </c>
      <c r="C740" s="68">
        <v>15</v>
      </c>
      <c r="D740" s="177"/>
      <c r="E740" s="187"/>
      <c r="F740" s="71">
        <f>SUM(F731:F739)</f>
        <v>9407</v>
      </c>
      <c r="G740" s="71">
        <f>SUM(G731:G739)</f>
        <v>4887</v>
      </c>
      <c r="H740" s="71">
        <f>SUM(H731:H739)</f>
        <v>4520</v>
      </c>
      <c r="I740" s="131">
        <f>I739+1</f>
        <v>53</v>
      </c>
      <c r="J740" s="5" t="s">
        <v>36</v>
      </c>
      <c r="K740" s="176">
        <f>K739+1</f>
        <v>54</v>
      </c>
      <c r="L740" s="39">
        <f>L739-1</f>
        <v>1950</v>
      </c>
      <c r="M740" s="70">
        <v>2117</v>
      </c>
      <c r="N740" s="70">
        <v>1053</v>
      </c>
      <c r="O740" s="70">
        <v>1064</v>
      </c>
    </row>
    <row r="741" spans="1:15" ht="12" customHeight="1">
      <c r="A741" s="3"/>
      <c r="B741" s="5"/>
      <c r="C741" s="34"/>
      <c r="D741" s="176"/>
      <c r="E741" s="39"/>
      <c r="F741" s="70"/>
      <c r="G741" s="70"/>
      <c r="H741" s="70"/>
      <c r="I741" s="131">
        <f>I740+1</f>
        <v>54</v>
      </c>
      <c r="J741" s="5" t="s">
        <v>36</v>
      </c>
      <c r="K741" s="176">
        <f>K740+1</f>
        <v>55</v>
      </c>
      <c r="L741" s="39">
        <f>L740-1</f>
        <v>1949</v>
      </c>
      <c r="M741" s="70">
        <v>1900</v>
      </c>
      <c r="N741" s="70">
        <v>936</v>
      </c>
      <c r="O741" s="70">
        <v>964</v>
      </c>
    </row>
    <row r="742" spans="1:15" ht="12" customHeight="1">
      <c r="A742" s="3">
        <f>A739+1</f>
        <v>15</v>
      </c>
      <c r="B742" s="5" t="s">
        <v>36</v>
      </c>
      <c r="C742" s="34">
        <f>C739+1</f>
        <v>16</v>
      </c>
      <c r="D742" s="176"/>
      <c r="E742" s="39">
        <f>E739-1</f>
        <v>1988</v>
      </c>
      <c r="F742" s="70">
        <v>2019</v>
      </c>
      <c r="G742" s="70">
        <v>1019</v>
      </c>
      <c r="H742" s="70">
        <v>1000</v>
      </c>
      <c r="I742" s="186">
        <v>50</v>
      </c>
      <c r="J742" s="178" t="s">
        <v>36</v>
      </c>
      <c r="K742" s="177">
        <v>55</v>
      </c>
      <c r="L742" s="187"/>
      <c r="M742" s="71">
        <f>SUM(M737:M741)</f>
        <v>10721</v>
      </c>
      <c r="N742" s="71">
        <f>SUM(N737:N741)</f>
        <v>5459</v>
      </c>
      <c r="O742" s="71">
        <f>SUM(O737:O741)</f>
        <v>5262</v>
      </c>
    </row>
    <row r="743" spans="1:15" ht="12" customHeight="1">
      <c r="A743" s="3">
        <f>A742+1</f>
        <v>16</v>
      </c>
      <c r="B743" s="5" t="s">
        <v>36</v>
      </c>
      <c r="C743" s="34">
        <f>C742+1</f>
        <v>17</v>
      </c>
      <c r="D743" s="176"/>
      <c r="E743" s="39">
        <f>E742-1</f>
        <v>1987</v>
      </c>
      <c r="F743" s="70">
        <v>1941</v>
      </c>
      <c r="G743" s="70">
        <v>994</v>
      </c>
      <c r="H743" s="70">
        <v>947</v>
      </c>
      <c r="I743" s="131"/>
      <c r="J743" s="5"/>
      <c r="K743" s="176"/>
      <c r="L743" s="39"/>
      <c r="M743" s="70"/>
      <c r="N743" s="70"/>
      <c r="O743" s="70"/>
    </row>
    <row r="744" spans="1:15" ht="12" customHeight="1">
      <c r="A744" s="3">
        <f>A743+1</f>
        <v>17</v>
      </c>
      <c r="B744" s="5" t="s">
        <v>36</v>
      </c>
      <c r="C744" s="34">
        <f>C743+1</f>
        <v>18</v>
      </c>
      <c r="D744" s="176"/>
      <c r="E744" s="39">
        <f>E743-1</f>
        <v>1986</v>
      </c>
      <c r="F744" s="70">
        <v>1981</v>
      </c>
      <c r="G744" s="70">
        <v>1034</v>
      </c>
      <c r="H744" s="70">
        <v>947</v>
      </c>
      <c r="I744" s="131">
        <f>I741+1</f>
        <v>55</v>
      </c>
      <c r="J744" s="5" t="s">
        <v>36</v>
      </c>
      <c r="K744" s="176">
        <f>K741+1</f>
        <v>56</v>
      </c>
      <c r="L744" s="39">
        <f>L741-1</f>
        <v>1948</v>
      </c>
      <c r="M744" s="70">
        <v>1564</v>
      </c>
      <c r="N744" s="70">
        <v>785</v>
      </c>
      <c r="O744" s="70">
        <v>779</v>
      </c>
    </row>
    <row r="745" spans="1:15" ht="12" customHeight="1">
      <c r="A745" s="19">
        <v>15</v>
      </c>
      <c r="B745" s="178" t="s">
        <v>36</v>
      </c>
      <c r="C745" s="68">
        <v>18</v>
      </c>
      <c r="D745" s="177"/>
      <c r="E745" s="187"/>
      <c r="F745" s="71">
        <f>SUM(F742:F744)</f>
        <v>5941</v>
      </c>
      <c r="G745" s="71">
        <f>SUM(G742:G744)</f>
        <v>3047</v>
      </c>
      <c r="H745" s="71">
        <f>SUM(H742:H744)</f>
        <v>2894</v>
      </c>
      <c r="I745" s="131">
        <f>I744+1</f>
        <v>56</v>
      </c>
      <c r="J745" s="5" t="s">
        <v>36</v>
      </c>
      <c r="K745" s="176">
        <f>K744+1</f>
        <v>57</v>
      </c>
      <c r="L745" s="39">
        <f>L744-1</f>
        <v>1947</v>
      </c>
      <c r="M745" s="70">
        <v>1457</v>
      </c>
      <c r="N745" s="70">
        <v>750</v>
      </c>
      <c r="O745" s="70">
        <v>707</v>
      </c>
    </row>
    <row r="746" spans="1:15" ht="12" customHeight="1">
      <c r="A746" s="3"/>
      <c r="B746" s="5"/>
      <c r="C746" s="34"/>
      <c r="D746" s="176"/>
      <c r="E746" s="39"/>
      <c r="F746" s="70"/>
      <c r="G746" s="70"/>
      <c r="H746" s="70"/>
      <c r="I746" s="131">
        <f>I745+1</f>
        <v>57</v>
      </c>
      <c r="J746" s="5" t="s">
        <v>36</v>
      </c>
      <c r="K746" s="176">
        <f>K745+1</f>
        <v>58</v>
      </c>
      <c r="L746" s="39">
        <f>L745-1</f>
        <v>1946</v>
      </c>
      <c r="M746" s="70">
        <v>1245</v>
      </c>
      <c r="N746" s="70">
        <v>629</v>
      </c>
      <c r="O746" s="70">
        <v>616</v>
      </c>
    </row>
    <row r="747" spans="1:15" ht="12" customHeight="1">
      <c r="A747" s="3">
        <f>A744+1</f>
        <v>18</v>
      </c>
      <c r="B747" s="5" t="s">
        <v>36</v>
      </c>
      <c r="C747" s="34">
        <f>C744+1</f>
        <v>19</v>
      </c>
      <c r="D747" s="176"/>
      <c r="E747" s="39">
        <f>E744-1</f>
        <v>1985</v>
      </c>
      <c r="F747" s="70">
        <v>1966</v>
      </c>
      <c r="G747" s="70">
        <v>1060</v>
      </c>
      <c r="H747" s="70">
        <v>906</v>
      </c>
      <c r="I747" s="131">
        <f>I746+1</f>
        <v>58</v>
      </c>
      <c r="J747" s="5" t="s">
        <v>36</v>
      </c>
      <c r="K747" s="176">
        <f>K746+1</f>
        <v>59</v>
      </c>
      <c r="L747" s="39">
        <f>L746-1</f>
        <v>1945</v>
      </c>
      <c r="M747" s="70">
        <v>1237</v>
      </c>
      <c r="N747" s="70">
        <v>595</v>
      </c>
      <c r="O747" s="70">
        <v>642</v>
      </c>
    </row>
    <row r="748" spans="1:15" ht="12" customHeight="1">
      <c r="A748" s="3">
        <f aca="true" t="shared" si="85" ref="A748:A753">A747+1</f>
        <v>19</v>
      </c>
      <c r="B748" s="5" t="s">
        <v>36</v>
      </c>
      <c r="C748" s="34">
        <f aca="true" t="shared" si="86" ref="C748:C753">C747+1</f>
        <v>20</v>
      </c>
      <c r="D748" s="176"/>
      <c r="E748" s="39">
        <f aca="true" t="shared" si="87" ref="E748:E753">E747-1</f>
        <v>1984</v>
      </c>
      <c r="F748" s="70">
        <v>1952</v>
      </c>
      <c r="G748" s="70">
        <v>1066</v>
      </c>
      <c r="H748" s="70">
        <v>886</v>
      </c>
      <c r="I748" s="131">
        <f>I747+1</f>
        <v>59</v>
      </c>
      <c r="J748" s="5" t="s">
        <v>36</v>
      </c>
      <c r="K748" s="176">
        <f>K747+1</f>
        <v>60</v>
      </c>
      <c r="L748" s="39">
        <f>L747-1</f>
        <v>1944</v>
      </c>
      <c r="M748" s="70">
        <v>1636</v>
      </c>
      <c r="N748" s="70">
        <v>806</v>
      </c>
      <c r="O748" s="70">
        <v>830</v>
      </c>
    </row>
    <row r="749" spans="1:15" ht="12" customHeight="1">
      <c r="A749" s="3">
        <f t="shared" si="85"/>
        <v>20</v>
      </c>
      <c r="B749" s="5" t="s">
        <v>36</v>
      </c>
      <c r="C749" s="34">
        <f t="shared" si="86"/>
        <v>21</v>
      </c>
      <c r="D749" s="176"/>
      <c r="E749" s="39">
        <f t="shared" si="87"/>
        <v>1983</v>
      </c>
      <c r="F749" s="70">
        <v>1954</v>
      </c>
      <c r="G749" s="70">
        <v>1062</v>
      </c>
      <c r="H749" s="70">
        <v>892</v>
      </c>
      <c r="I749" s="186">
        <v>55</v>
      </c>
      <c r="J749" s="178" t="s">
        <v>36</v>
      </c>
      <c r="K749" s="177">
        <v>60</v>
      </c>
      <c r="L749" s="187"/>
      <c r="M749" s="71">
        <f>SUM(M744:M748)</f>
        <v>7139</v>
      </c>
      <c r="N749" s="71">
        <f>SUM(N744:N748)</f>
        <v>3565</v>
      </c>
      <c r="O749" s="71">
        <f>SUM(O744:O748)</f>
        <v>3574</v>
      </c>
    </row>
    <row r="750" spans="1:15" ht="12" customHeight="1">
      <c r="A750" s="3">
        <f t="shared" si="85"/>
        <v>21</v>
      </c>
      <c r="B750" s="5" t="s">
        <v>36</v>
      </c>
      <c r="C750" s="34">
        <f t="shared" si="86"/>
        <v>22</v>
      </c>
      <c r="D750" s="176"/>
      <c r="E750" s="39">
        <f t="shared" si="87"/>
        <v>1982</v>
      </c>
      <c r="F750" s="70">
        <v>1948</v>
      </c>
      <c r="G750" s="70">
        <v>1058</v>
      </c>
      <c r="H750" s="70">
        <v>890</v>
      </c>
      <c r="I750" s="131"/>
      <c r="J750" s="5"/>
      <c r="K750" s="176"/>
      <c r="L750" s="39"/>
      <c r="M750" s="70"/>
      <c r="N750" s="70"/>
      <c r="O750" s="70"/>
    </row>
    <row r="751" spans="1:15" ht="12" customHeight="1">
      <c r="A751" s="3">
        <f t="shared" si="85"/>
        <v>22</v>
      </c>
      <c r="B751" s="5" t="s">
        <v>36</v>
      </c>
      <c r="C751" s="34">
        <f t="shared" si="86"/>
        <v>23</v>
      </c>
      <c r="D751" s="176"/>
      <c r="E751" s="39">
        <f t="shared" si="87"/>
        <v>1981</v>
      </c>
      <c r="F751" s="70">
        <v>1911</v>
      </c>
      <c r="G751" s="70">
        <v>1041</v>
      </c>
      <c r="H751" s="70">
        <v>870</v>
      </c>
      <c r="I751" s="131">
        <f>I748+1</f>
        <v>60</v>
      </c>
      <c r="J751" s="5" t="s">
        <v>36</v>
      </c>
      <c r="K751" s="176">
        <f>K748+1</f>
        <v>61</v>
      </c>
      <c r="L751" s="39">
        <f>L748-1</f>
        <v>1943</v>
      </c>
      <c r="M751" s="70">
        <v>1704</v>
      </c>
      <c r="N751" s="70">
        <v>828</v>
      </c>
      <c r="O751" s="70">
        <v>876</v>
      </c>
    </row>
    <row r="752" spans="1:15" ht="12" customHeight="1">
      <c r="A752" s="3">
        <f t="shared" si="85"/>
        <v>23</v>
      </c>
      <c r="B752" s="5" t="s">
        <v>36</v>
      </c>
      <c r="C752" s="34">
        <f t="shared" si="86"/>
        <v>24</v>
      </c>
      <c r="D752" s="176"/>
      <c r="E752" s="39">
        <f t="shared" si="87"/>
        <v>1980</v>
      </c>
      <c r="F752" s="70">
        <v>1795</v>
      </c>
      <c r="G752" s="70">
        <v>1024</v>
      </c>
      <c r="H752" s="70">
        <v>771</v>
      </c>
      <c r="I752" s="131">
        <f>I751+1</f>
        <v>61</v>
      </c>
      <c r="J752" s="5" t="s">
        <v>36</v>
      </c>
      <c r="K752" s="176">
        <f>K751+1</f>
        <v>62</v>
      </c>
      <c r="L752" s="39">
        <f>L751-1</f>
        <v>1942</v>
      </c>
      <c r="M752" s="70">
        <v>1690</v>
      </c>
      <c r="N752" s="70">
        <v>778</v>
      </c>
      <c r="O752" s="70">
        <v>912</v>
      </c>
    </row>
    <row r="753" spans="1:15" ht="12" customHeight="1">
      <c r="A753" s="3">
        <f t="shared" si="85"/>
        <v>24</v>
      </c>
      <c r="B753" s="5" t="s">
        <v>36</v>
      </c>
      <c r="C753" s="34">
        <f t="shared" si="86"/>
        <v>25</v>
      </c>
      <c r="D753" s="176"/>
      <c r="E753" s="39">
        <f t="shared" si="87"/>
        <v>1979</v>
      </c>
      <c r="F753" s="70">
        <v>1602</v>
      </c>
      <c r="G753" s="70">
        <v>881</v>
      </c>
      <c r="H753" s="70">
        <v>721</v>
      </c>
      <c r="I753" s="131">
        <f>I752+1</f>
        <v>62</v>
      </c>
      <c r="J753" s="5" t="s">
        <v>36</v>
      </c>
      <c r="K753" s="176">
        <f>K752+1</f>
        <v>63</v>
      </c>
      <c r="L753" s="39">
        <f>L752-1</f>
        <v>1941</v>
      </c>
      <c r="M753" s="70">
        <v>2149</v>
      </c>
      <c r="N753" s="70">
        <v>1008</v>
      </c>
      <c r="O753" s="70">
        <v>1141</v>
      </c>
    </row>
    <row r="754" spans="1:15" ht="12" customHeight="1">
      <c r="A754" s="19">
        <v>18</v>
      </c>
      <c r="B754" s="178" t="s">
        <v>36</v>
      </c>
      <c r="C754" s="68">
        <v>25</v>
      </c>
      <c r="D754" s="177"/>
      <c r="E754" s="187"/>
      <c r="F754" s="71">
        <f>SUM(F747:F753)</f>
        <v>13128</v>
      </c>
      <c r="G754" s="71">
        <f>SUM(G747:G753)</f>
        <v>7192</v>
      </c>
      <c r="H754" s="71">
        <f>SUM(H747:H753)</f>
        <v>5936</v>
      </c>
      <c r="I754" s="131">
        <f>I753+1</f>
        <v>63</v>
      </c>
      <c r="J754" s="5" t="s">
        <v>36</v>
      </c>
      <c r="K754" s="176">
        <f>K753+1</f>
        <v>64</v>
      </c>
      <c r="L754" s="39">
        <f>L753-1</f>
        <v>1940</v>
      </c>
      <c r="M754" s="70">
        <v>2440</v>
      </c>
      <c r="N754" s="70">
        <v>1126</v>
      </c>
      <c r="O754" s="70">
        <v>1314</v>
      </c>
    </row>
    <row r="755" spans="1:15" ht="12" customHeight="1">
      <c r="A755" s="3"/>
      <c r="B755" s="5"/>
      <c r="C755" s="34"/>
      <c r="D755" s="176"/>
      <c r="E755" s="39"/>
      <c r="F755" s="70"/>
      <c r="G755" s="70"/>
      <c r="H755" s="70"/>
      <c r="I755" s="131">
        <f>I754+1</f>
        <v>64</v>
      </c>
      <c r="J755" s="5" t="s">
        <v>36</v>
      </c>
      <c r="K755" s="176">
        <f>K754+1</f>
        <v>65</v>
      </c>
      <c r="L755" s="39">
        <f>L754-1</f>
        <v>1939</v>
      </c>
      <c r="M755" s="70">
        <v>2385</v>
      </c>
      <c r="N755" s="70">
        <v>1146</v>
      </c>
      <c r="O755" s="70">
        <v>1239</v>
      </c>
    </row>
    <row r="756" spans="1:15" ht="12" customHeight="1">
      <c r="A756" s="3">
        <f>A753+1</f>
        <v>25</v>
      </c>
      <c r="B756" s="5" t="s">
        <v>36</v>
      </c>
      <c r="C756" s="34">
        <f>C753+1</f>
        <v>26</v>
      </c>
      <c r="D756" s="176"/>
      <c r="E756" s="39">
        <f>E753-1</f>
        <v>1978</v>
      </c>
      <c r="F756" s="70">
        <v>1612</v>
      </c>
      <c r="G756" s="70">
        <v>866</v>
      </c>
      <c r="H756" s="70">
        <v>746</v>
      </c>
      <c r="I756" s="186">
        <v>60</v>
      </c>
      <c r="J756" s="178" t="s">
        <v>36</v>
      </c>
      <c r="K756" s="177">
        <v>65</v>
      </c>
      <c r="L756" s="187"/>
      <c r="M756" s="71">
        <f>SUM(M751:M755)</f>
        <v>10368</v>
      </c>
      <c r="N756" s="71">
        <f>SUM(N751:N755)</f>
        <v>4886</v>
      </c>
      <c r="O756" s="71">
        <f>SUM(O751:O755)</f>
        <v>5482</v>
      </c>
    </row>
    <row r="757" spans="1:15" ht="12" customHeight="1">
      <c r="A757" s="3">
        <f>A756+1</f>
        <v>26</v>
      </c>
      <c r="B757" s="5" t="s">
        <v>36</v>
      </c>
      <c r="C757" s="34">
        <f>C756+1</f>
        <v>27</v>
      </c>
      <c r="D757" s="176"/>
      <c r="E757" s="39">
        <f>E756-1</f>
        <v>1977</v>
      </c>
      <c r="F757" s="70">
        <v>1562</v>
      </c>
      <c r="G757" s="70">
        <v>850</v>
      </c>
      <c r="H757" s="70">
        <v>712</v>
      </c>
      <c r="I757" s="131"/>
      <c r="J757" s="5"/>
      <c r="K757" s="176"/>
      <c r="L757" s="39"/>
      <c r="M757" s="70"/>
      <c r="N757" s="70"/>
      <c r="O757" s="70"/>
    </row>
    <row r="758" spans="1:15" ht="12" customHeight="1">
      <c r="A758" s="3">
        <f>A757+1</f>
        <v>27</v>
      </c>
      <c r="B758" s="5" t="s">
        <v>36</v>
      </c>
      <c r="C758" s="34">
        <f>C757+1</f>
        <v>28</v>
      </c>
      <c r="D758" s="176"/>
      <c r="E758" s="39">
        <f>E757-1</f>
        <v>1976</v>
      </c>
      <c r="F758" s="70">
        <v>1349</v>
      </c>
      <c r="G758" s="70">
        <v>738</v>
      </c>
      <c r="H758" s="70">
        <v>611</v>
      </c>
      <c r="I758" s="131">
        <f>I755+1</f>
        <v>65</v>
      </c>
      <c r="J758" s="5" t="s">
        <v>36</v>
      </c>
      <c r="K758" s="176">
        <f>K755+1</f>
        <v>66</v>
      </c>
      <c r="L758" s="39">
        <f>L755-1</f>
        <v>1938</v>
      </c>
      <c r="M758" s="70">
        <v>2180</v>
      </c>
      <c r="N758" s="70">
        <v>1097</v>
      </c>
      <c r="O758" s="70">
        <v>1083</v>
      </c>
    </row>
    <row r="759" spans="1:15" ht="12" customHeight="1">
      <c r="A759" s="3">
        <f>A758+1</f>
        <v>28</v>
      </c>
      <c r="B759" s="5" t="s">
        <v>36</v>
      </c>
      <c r="C759" s="34">
        <f>C758+1</f>
        <v>29</v>
      </c>
      <c r="D759" s="176"/>
      <c r="E759" s="39">
        <f>E758-1</f>
        <v>1975</v>
      </c>
      <c r="F759" s="70">
        <v>1268</v>
      </c>
      <c r="G759" s="70">
        <v>723</v>
      </c>
      <c r="H759" s="70">
        <v>545</v>
      </c>
      <c r="I759" s="131">
        <f>I758+1</f>
        <v>66</v>
      </c>
      <c r="J759" s="5" t="s">
        <v>36</v>
      </c>
      <c r="K759" s="176">
        <f>K758+1</f>
        <v>67</v>
      </c>
      <c r="L759" s="39">
        <f>L758-1</f>
        <v>1937</v>
      </c>
      <c r="M759" s="70">
        <v>2021</v>
      </c>
      <c r="N759" s="70">
        <v>960</v>
      </c>
      <c r="O759" s="70">
        <v>1061</v>
      </c>
    </row>
    <row r="760" spans="1:15" ht="12" customHeight="1">
      <c r="A760" s="3">
        <f>A759+1</f>
        <v>29</v>
      </c>
      <c r="B760" s="5" t="s">
        <v>36</v>
      </c>
      <c r="C760" s="34">
        <f>C759+1</f>
        <v>30</v>
      </c>
      <c r="D760" s="176"/>
      <c r="E760" s="39">
        <f>E759-1</f>
        <v>1974</v>
      </c>
      <c r="F760" s="70">
        <v>1303</v>
      </c>
      <c r="G760" s="70">
        <v>705</v>
      </c>
      <c r="H760" s="70">
        <v>598</v>
      </c>
      <c r="I760" s="131">
        <f>I759+1</f>
        <v>67</v>
      </c>
      <c r="J760" s="5" t="s">
        <v>36</v>
      </c>
      <c r="K760" s="176">
        <f>K759+1</f>
        <v>68</v>
      </c>
      <c r="L760" s="39">
        <f>L759-1</f>
        <v>1936</v>
      </c>
      <c r="M760" s="70">
        <v>1948</v>
      </c>
      <c r="N760" s="70">
        <v>952</v>
      </c>
      <c r="O760" s="70">
        <v>996</v>
      </c>
    </row>
    <row r="761" spans="1:15" ht="12" customHeight="1">
      <c r="A761" s="19">
        <v>25</v>
      </c>
      <c r="B761" s="178" t="s">
        <v>36</v>
      </c>
      <c r="C761" s="68">
        <v>30</v>
      </c>
      <c r="D761" s="177"/>
      <c r="E761" s="187"/>
      <c r="F761" s="71">
        <f>SUM(F756:F760)</f>
        <v>7094</v>
      </c>
      <c r="G761" s="71">
        <f>SUM(G756:G760)</f>
        <v>3882</v>
      </c>
      <c r="H761" s="71">
        <f>SUM(H756:H760)</f>
        <v>3212</v>
      </c>
      <c r="I761" s="131">
        <f>I760+1</f>
        <v>68</v>
      </c>
      <c r="J761" s="5" t="s">
        <v>36</v>
      </c>
      <c r="K761" s="176">
        <f>K760+1</f>
        <v>69</v>
      </c>
      <c r="L761" s="39">
        <f>L760-1</f>
        <v>1935</v>
      </c>
      <c r="M761" s="70">
        <v>1901</v>
      </c>
      <c r="N761" s="70">
        <v>856</v>
      </c>
      <c r="O761" s="70">
        <v>1045</v>
      </c>
    </row>
    <row r="762" spans="1:15" ht="12" customHeight="1">
      <c r="A762" s="3"/>
      <c r="B762" s="5"/>
      <c r="C762" s="34"/>
      <c r="D762" s="176"/>
      <c r="E762" s="39"/>
      <c r="F762" s="70"/>
      <c r="G762" s="70"/>
      <c r="H762" s="70"/>
      <c r="I762" s="131">
        <f>I761+1</f>
        <v>69</v>
      </c>
      <c r="J762" s="5" t="s">
        <v>36</v>
      </c>
      <c r="K762" s="176">
        <f>K761+1</f>
        <v>70</v>
      </c>
      <c r="L762" s="39">
        <f>L761-1</f>
        <v>1934</v>
      </c>
      <c r="M762" s="70">
        <v>1688</v>
      </c>
      <c r="N762" s="70">
        <v>789</v>
      </c>
      <c r="O762" s="70">
        <v>899</v>
      </c>
    </row>
    <row r="763" spans="1:15" ht="12" customHeight="1">
      <c r="A763" s="3">
        <f>A760+1</f>
        <v>30</v>
      </c>
      <c r="B763" s="5" t="s">
        <v>36</v>
      </c>
      <c r="C763" s="34">
        <f>C760+1</f>
        <v>31</v>
      </c>
      <c r="D763" s="176"/>
      <c r="E763" s="39">
        <f>E760-1</f>
        <v>1973</v>
      </c>
      <c r="F763" s="70">
        <v>1372</v>
      </c>
      <c r="G763" s="70">
        <v>733</v>
      </c>
      <c r="H763" s="70">
        <v>639</v>
      </c>
      <c r="I763" s="186">
        <v>65</v>
      </c>
      <c r="J763" s="178" t="s">
        <v>36</v>
      </c>
      <c r="K763" s="177">
        <v>70</v>
      </c>
      <c r="L763" s="187"/>
      <c r="M763" s="71">
        <f>SUM(M758:M762)</f>
        <v>9738</v>
      </c>
      <c r="N763" s="71">
        <f>SUM(N758:N762)</f>
        <v>4654</v>
      </c>
      <c r="O763" s="71">
        <f>SUM(O758:O762)</f>
        <v>5084</v>
      </c>
    </row>
    <row r="764" spans="1:15" ht="12" customHeight="1">
      <c r="A764" s="3">
        <f>A763+1</f>
        <v>31</v>
      </c>
      <c r="B764" s="5" t="s">
        <v>36</v>
      </c>
      <c r="C764" s="34">
        <f>C763+1</f>
        <v>32</v>
      </c>
      <c r="D764" s="176"/>
      <c r="E764" s="39">
        <f>E763-1</f>
        <v>1972</v>
      </c>
      <c r="F764" s="70">
        <v>1591</v>
      </c>
      <c r="G764" s="70">
        <v>874</v>
      </c>
      <c r="H764" s="70">
        <v>717</v>
      </c>
      <c r="I764" s="131"/>
      <c r="J764" s="5"/>
      <c r="K764" s="176"/>
      <c r="L764" s="39"/>
      <c r="M764" s="70"/>
      <c r="N764" s="70"/>
      <c r="O764" s="70"/>
    </row>
    <row r="765" spans="1:15" ht="12" customHeight="1">
      <c r="A765" s="3">
        <f>A764+1</f>
        <v>32</v>
      </c>
      <c r="B765" s="5" t="s">
        <v>36</v>
      </c>
      <c r="C765" s="34">
        <f>C764+1</f>
        <v>33</v>
      </c>
      <c r="D765" s="176"/>
      <c r="E765" s="39">
        <f>E764-1</f>
        <v>1971</v>
      </c>
      <c r="F765" s="70">
        <v>1817</v>
      </c>
      <c r="G765" s="70">
        <v>997</v>
      </c>
      <c r="H765" s="70">
        <v>820</v>
      </c>
      <c r="I765" s="131">
        <f>I762+1</f>
        <v>70</v>
      </c>
      <c r="J765" s="5" t="s">
        <v>36</v>
      </c>
      <c r="K765" s="176">
        <f>K762+1</f>
        <v>71</v>
      </c>
      <c r="L765" s="39">
        <f>L762-1</f>
        <v>1933</v>
      </c>
      <c r="M765" s="70">
        <v>1219</v>
      </c>
      <c r="N765" s="70">
        <v>560</v>
      </c>
      <c r="O765" s="70">
        <v>659</v>
      </c>
    </row>
    <row r="766" spans="1:15" ht="12" customHeight="1">
      <c r="A766" s="3">
        <f>A765+1</f>
        <v>33</v>
      </c>
      <c r="B766" s="5" t="s">
        <v>36</v>
      </c>
      <c r="C766" s="34">
        <f>C765+1</f>
        <v>34</v>
      </c>
      <c r="D766" s="176"/>
      <c r="E766" s="39">
        <f>E765-1</f>
        <v>1970</v>
      </c>
      <c r="F766" s="70">
        <v>1894</v>
      </c>
      <c r="G766" s="70">
        <v>1026</v>
      </c>
      <c r="H766" s="70">
        <v>868</v>
      </c>
      <c r="I766" s="131">
        <f>I765+1</f>
        <v>71</v>
      </c>
      <c r="J766" s="5" t="s">
        <v>36</v>
      </c>
      <c r="K766" s="176">
        <f>K765+1</f>
        <v>72</v>
      </c>
      <c r="L766" s="39">
        <f>L765-1</f>
        <v>1932</v>
      </c>
      <c r="M766" s="70">
        <v>1229</v>
      </c>
      <c r="N766" s="70">
        <v>559</v>
      </c>
      <c r="O766" s="70">
        <v>670</v>
      </c>
    </row>
    <row r="767" spans="1:15" ht="12" customHeight="1">
      <c r="A767" s="3">
        <f>A766+1</f>
        <v>34</v>
      </c>
      <c r="B767" s="5" t="s">
        <v>36</v>
      </c>
      <c r="C767" s="34">
        <f>C766+1</f>
        <v>35</v>
      </c>
      <c r="D767" s="176"/>
      <c r="E767" s="39">
        <f>E766-1</f>
        <v>1969</v>
      </c>
      <c r="F767" s="70">
        <v>1872</v>
      </c>
      <c r="G767" s="70">
        <v>998</v>
      </c>
      <c r="H767" s="70">
        <v>874</v>
      </c>
      <c r="I767" s="131">
        <f>I766+1</f>
        <v>72</v>
      </c>
      <c r="J767" s="5" t="s">
        <v>36</v>
      </c>
      <c r="K767" s="176">
        <f>K766+1</f>
        <v>73</v>
      </c>
      <c r="L767" s="39">
        <f>L766-1</f>
        <v>1931</v>
      </c>
      <c r="M767" s="70">
        <v>1284</v>
      </c>
      <c r="N767" s="70">
        <v>583</v>
      </c>
      <c r="O767" s="70">
        <v>701</v>
      </c>
    </row>
    <row r="768" spans="1:15" ht="12" customHeight="1">
      <c r="A768" s="19">
        <v>30</v>
      </c>
      <c r="B768" s="178" t="s">
        <v>36</v>
      </c>
      <c r="C768" s="68">
        <v>35</v>
      </c>
      <c r="D768" s="177"/>
      <c r="E768" s="187"/>
      <c r="F768" s="71">
        <f>SUM(F763:F767)</f>
        <v>8546</v>
      </c>
      <c r="G768" s="71">
        <f>SUM(G763:G767)</f>
        <v>4628</v>
      </c>
      <c r="H768" s="71">
        <f>SUM(H763:H767)</f>
        <v>3918</v>
      </c>
      <c r="I768" s="131">
        <f>I767+1</f>
        <v>73</v>
      </c>
      <c r="J768" s="5" t="s">
        <v>36</v>
      </c>
      <c r="K768" s="176">
        <f>K767+1</f>
        <v>74</v>
      </c>
      <c r="L768" s="39">
        <f>L767-1</f>
        <v>1930</v>
      </c>
      <c r="M768" s="70">
        <v>1337</v>
      </c>
      <c r="N768" s="70">
        <v>581</v>
      </c>
      <c r="O768" s="70">
        <v>756</v>
      </c>
    </row>
    <row r="769" spans="1:15" ht="12" customHeight="1">
      <c r="A769" s="3"/>
      <c r="B769" s="5"/>
      <c r="C769" s="34"/>
      <c r="D769" s="176"/>
      <c r="E769" s="39"/>
      <c r="F769" s="70"/>
      <c r="G769" s="70"/>
      <c r="H769" s="70"/>
      <c r="I769" s="131">
        <f>I768+1</f>
        <v>74</v>
      </c>
      <c r="J769" s="5" t="s">
        <v>36</v>
      </c>
      <c r="K769" s="176">
        <f>K768+1</f>
        <v>75</v>
      </c>
      <c r="L769" s="39">
        <f>L768-1</f>
        <v>1929</v>
      </c>
      <c r="M769" s="70">
        <v>1312</v>
      </c>
      <c r="N769" s="70">
        <v>488</v>
      </c>
      <c r="O769" s="70">
        <v>824</v>
      </c>
    </row>
    <row r="770" spans="1:15" ht="12" customHeight="1">
      <c r="A770" s="3">
        <f>A767+1</f>
        <v>35</v>
      </c>
      <c r="B770" s="5" t="s">
        <v>36</v>
      </c>
      <c r="C770" s="34">
        <f>C767+1</f>
        <v>36</v>
      </c>
      <c r="D770" s="176"/>
      <c r="E770" s="39">
        <f>E767-1</f>
        <v>1968</v>
      </c>
      <c r="F770" s="70">
        <v>1967</v>
      </c>
      <c r="G770" s="70">
        <v>1050</v>
      </c>
      <c r="H770" s="70">
        <v>917</v>
      </c>
      <c r="I770" s="186">
        <v>70</v>
      </c>
      <c r="J770" s="178" t="s">
        <v>36</v>
      </c>
      <c r="K770" s="177">
        <v>75</v>
      </c>
      <c r="L770" s="187"/>
      <c r="M770" s="71">
        <f>SUM(M765:M769)</f>
        <v>6381</v>
      </c>
      <c r="N770" s="71">
        <f>SUM(N765:N769)</f>
        <v>2771</v>
      </c>
      <c r="O770" s="71">
        <f>SUM(O765:O769)</f>
        <v>3610</v>
      </c>
    </row>
    <row r="771" spans="1:15" ht="12" customHeight="1">
      <c r="A771" s="3">
        <f>A770+1</f>
        <v>36</v>
      </c>
      <c r="B771" s="5" t="s">
        <v>36</v>
      </c>
      <c r="C771" s="34">
        <f>C770+1</f>
        <v>37</v>
      </c>
      <c r="D771" s="176"/>
      <c r="E771" s="39">
        <f>E770-1</f>
        <v>1967</v>
      </c>
      <c r="F771" s="70">
        <v>2045</v>
      </c>
      <c r="G771" s="70">
        <v>1061</v>
      </c>
      <c r="H771" s="70">
        <v>984</v>
      </c>
      <c r="I771" s="131"/>
      <c r="J771" s="5"/>
      <c r="K771" s="176"/>
      <c r="L771" s="39"/>
      <c r="M771" s="70"/>
      <c r="N771" s="70"/>
      <c r="O771" s="70"/>
    </row>
    <row r="772" spans="1:15" ht="12" customHeight="1">
      <c r="A772" s="3">
        <f>A771+1</f>
        <v>37</v>
      </c>
      <c r="B772" s="5" t="s">
        <v>36</v>
      </c>
      <c r="C772" s="34">
        <f>C771+1</f>
        <v>38</v>
      </c>
      <c r="D772" s="176"/>
      <c r="E772" s="39">
        <f>E771-1</f>
        <v>1966</v>
      </c>
      <c r="F772" s="70">
        <v>2129</v>
      </c>
      <c r="G772" s="70">
        <v>1110</v>
      </c>
      <c r="H772" s="70">
        <v>1019</v>
      </c>
      <c r="I772" s="186">
        <v>75</v>
      </c>
      <c r="J772" s="178" t="s">
        <v>36</v>
      </c>
      <c r="K772" s="177">
        <v>80</v>
      </c>
      <c r="L772" s="39"/>
      <c r="M772" s="71">
        <v>5421</v>
      </c>
      <c r="N772" s="71">
        <v>1881</v>
      </c>
      <c r="O772" s="71">
        <v>3540</v>
      </c>
    </row>
    <row r="773" spans="1:15" ht="12" customHeight="1">
      <c r="A773" s="3">
        <f>A772+1</f>
        <v>38</v>
      </c>
      <c r="B773" s="5" t="s">
        <v>36</v>
      </c>
      <c r="C773" s="34">
        <f>C772+1</f>
        <v>39</v>
      </c>
      <c r="D773" s="176"/>
      <c r="E773" s="39">
        <f>E772-1</f>
        <v>1965</v>
      </c>
      <c r="F773" s="70">
        <v>2244</v>
      </c>
      <c r="G773" s="70">
        <v>1130</v>
      </c>
      <c r="H773" s="70">
        <v>1114</v>
      </c>
      <c r="I773" s="186">
        <v>80</v>
      </c>
      <c r="J773" s="178" t="s">
        <v>36</v>
      </c>
      <c r="K773" s="177">
        <v>85</v>
      </c>
      <c r="L773" s="39"/>
      <c r="M773" s="71">
        <v>3649</v>
      </c>
      <c r="N773" s="71">
        <v>1010</v>
      </c>
      <c r="O773" s="71">
        <v>2639</v>
      </c>
    </row>
    <row r="774" spans="1:15" ht="12" customHeight="1">
      <c r="A774" s="3">
        <f>A773+1</f>
        <v>39</v>
      </c>
      <c r="B774" s="5" t="s">
        <v>36</v>
      </c>
      <c r="C774" s="34">
        <f>C773+1</f>
        <v>40</v>
      </c>
      <c r="D774" s="176"/>
      <c r="E774" s="39">
        <f>E773-1</f>
        <v>1964</v>
      </c>
      <c r="F774" s="70">
        <v>2432</v>
      </c>
      <c r="G774" s="70">
        <v>1269</v>
      </c>
      <c r="H774" s="70">
        <v>1163</v>
      </c>
      <c r="I774" s="190" t="s">
        <v>575</v>
      </c>
      <c r="J774" s="6"/>
      <c r="K774" s="6"/>
      <c r="L774" s="39"/>
      <c r="M774" s="71">
        <v>1894</v>
      </c>
      <c r="N774" s="71">
        <v>383</v>
      </c>
      <c r="O774" s="71">
        <v>1511</v>
      </c>
    </row>
    <row r="775" spans="1:15" ht="12" customHeight="1">
      <c r="A775" s="19">
        <v>35</v>
      </c>
      <c r="B775" s="178" t="s">
        <v>36</v>
      </c>
      <c r="C775" s="68">
        <v>40</v>
      </c>
      <c r="D775" s="177"/>
      <c r="E775" s="187"/>
      <c r="F775" s="71">
        <f>SUM(F770:F774)</f>
        <v>10817</v>
      </c>
      <c r="G775" s="71">
        <f>SUM(G770:G774)</f>
        <v>5620</v>
      </c>
      <c r="H775" s="71">
        <f>SUM(H770:H774)</f>
        <v>5197</v>
      </c>
      <c r="I775" s="190" t="s">
        <v>576</v>
      </c>
      <c r="J775" s="10"/>
      <c r="K775" s="3"/>
      <c r="L775" s="39"/>
      <c r="M775" s="71">
        <f>SUM(F729+F740+F745+F754+F761+F768+F775+M728+M735+M742+M749+M756+M763+M770+M772+M773+M774)</f>
        <v>139637</v>
      </c>
      <c r="N775" s="71">
        <f>SUM(G729+G740+G745+G754+G761+G768+G775+N728+N735+N742+N749+N756+N763+N770+N772+N773+N774)</f>
        <v>68866</v>
      </c>
      <c r="O775" s="71">
        <f>SUM(H729+H740+H745+H754+H761+H768+H775+O728+O735+O742+O749+O756+O763+O770+O772+O773+O774)</f>
        <v>70771</v>
      </c>
    </row>
    <row r="776" spans="1:15" ht="12" customHeight="1">
      <c r="A776" s="19"/>
      <c r="B776" s="178"/>
      <c r="C776" s="68"/>
      <c r="D776" s="177"/>
      <c r="E776" s="215"/>
      <c r="F776" s="71"/>
      <c r="G776" s="71"/>
      <c r="H776" s="71"/>
      <c r="I776" s="202"/>
      <c r="J776" s="10"/>
      <c r="K776" s="3"/>
      <c r="L776" s="8"/>
      <c r="M776" s="220"/>
      <c r="N776" s="220"/>
      <c r="O776" s="220"/>
    </row>
    <row r="777" spans="1:15" ht="12" customHeight="1">
      <c r="A777" s="19"/>
      <c r="B777" s="178"/>
      <c r="C777" s="68"/>
      <c r="D777" s="177"/>
      <c r="E777" s="215"/>
      <c r="F777" s="71"/>
      <c r="G777" s="71"/>
      <c r="H777" s="71"/>
      <c r="I777" s="202"/>
      <c r="J777" s="10"/>
      <c r="K777" s="3"/>
      <c r="L777" s="8"/>
      <c r="M777" s="220"/>
      <c r="N777" s="220"/>
      <c r="O777" s="220"/>
    </row>
    <row r="778" spans="1:15" ht="12" customHeight="1">
      <c r="A778" s="19"/>
      <c r="B778" s="178"/>
      <c r="C778" s="68"/>
      <c r="D778" s="177"/>
      <c r="E778" s="215"/>
      <c r="F778" s="71"/>
      <c r="G778" s="71"/>
      <c r="H778" s="71"/>
      <c r="I778" s="202"/>
      <c r="J778" s="10"/>
      <c r="K778" s="3"/>
      <c r="L778" s="8"/>
      <c r="M778" s="220"/>
      <c r="N778" s="220"/>
      <c r="O778" s="220"/>
    </row>
    <row r="779" spans="1:15" ht="12" customHeight="1">
      <c r="A779" s="19"/>
      <c r="B779" s="178"/>
      <c r="C779" s="68"/>
      <c r="D779" s="177"/>
      <c r="E779" s="215"/>
      <c r="F779" s="71"/>
      <c r="G779" s="71"/>
      <c r="H779" s="71"/>
      <c r="I779" s="202"/>
      <c r="J779" s="10"/>
      <c r="K779" s="3"/>
      <c r="L779" s="8"/>
      <c r="M779" s="71"/>
      <c r="N779" s="71"/>
      <c r="O779" s="71"/>
    </row>
    <row r="780" spans="1:15" ht="12" customHeight="1">
      <c r="A780" s="19"/>
      <c r="B780" s="178"/>
      <c r="C780" s="68"/>
      <c r="D780" s="177"/>
      <c r="E780" s="215"/>
      <c r="F780" s="71"/>
      <c r="G780" s="71"/>
      <c r="H780" s="71"/>
      <c r="I780" s="202"/>
      <c r="J780" s="10"/>
      <c r="K780" s="3"/>
      <c r="L780" s="8"/>
      <c r="M780" s="71"/>
      <c r="N780" s="71"/>
      <c r="O780" s="71"/>
    </row>
    <row r="781" spans="1:15" ht="12.75">
      <c r="A781" s="23" t="s">
        <v>577</v>
      </c>
      <c r="B781" s="23"/>
      <c r="C781" s="23"/>
      <c r="D781" s="23"/>
      <c r="E781" s="23"/>
      <c r="F781" s="191"/>
      <c r="G781" s="191"/>
      <c r="H781" s="191"/>
      <c r="I781" s="23"/>
      <c r="J781" s="23"/>
      <c r="K781" s="23"/>
      <c r="L781" s="23"/>
      <c r="M781" s="191"/>
      <c r="N781" s="191"/>
      <c r="O781" s="191"/>
    </row>
    <row r="782" spans="1:15" ht="12.75">
      <c r="A782" s="23" t="s">
        <v>589</v>
      </c>
      <c r="B782" s="23"/>
      <c r="C782" s="23"/>
      <c r="D782" s="23"/>
      <c r="E782" s="23"/>
      <c r="F782" s="191"/>
      <c r="G782" s="191"/>
      <c r="H782" s="191"/>
      <c r="I782" s="23"/>
      <c r="J782" s="23"/>
      <c r="K782" s="23"/>
      <c r="L782" s="23"/>
      <c r="M782" s="191"/>
      <c r="N782" s="191"/>
      <c r="O782" s="191"/>
    </row>
    <row r="783" spans="1:12" ht="12.75">
      <c r="A783" s="3"/>
      <c r="B783" s="3"/>
      <c r="C783" s="34"/>
      <c r="D783" s="3"/>
      <c r="E783" s="3"/>
      <c r="I783" s="3"/>
      <c r="J783" s="3"/>
      <c r="K783" s="3"/>
      <c r="L783" s="3"/>
    </row>
    <row r="784" spans="1:15" s="137" customFormat="1" ht="12.75">
      <c r="A784" s="15" t="s">
        <v>66</v>
      </c>
      <c r="B784" s="15"/>
      <c r="C784" s="15"/>
      <c r="D784" s="15"/>
      <c r="E784" s="181"/>
      <c r="F784" s="330" t="s">
        <v>5</v>
      </c>
      <c r="G784" s="303"/>
      <c r="H784" s="303"/>
      <c r="I784" s="161" t="s">
        <v>66</v>
      </c>
      <c r="J784" s="15"/>
      <c r="K784" s="15"/>
      <c r="L784" s="181"/>
      <c r="M784" s="330" t="s">
        <v>5</v>
      </c>
      <c r="N784" s="303"/>
      <c r="O784" s="303"/>
    </row>
    <row r="785" spans="1:15" ht="12.75">
      <c r="A785" s="10" t="s">
        <v>68</v>
      </c>
      <c r="B785" s="10"/>
      <c r="C785" s="10"/>
      <c r="D785" s="10"/>
      <c r="E785" s="182" t="s">
        <v>570</v>
      </c>
      <c r="F785" s="332"/>
      <c r="G785" s="304"/>
      <c r="H785" s="304"/>
      <c r="I785" s="183" t="s">
        <v>68</v>
      </c>
      <c r="J785" s="10"/>
      <c r="K785" s="10"/>
      <c r="L785" s="182" t="s">
        <v>570</v>
      </c>
      <c r="M785" s="332"/>
      <c r="N785" s="304"/>
      <c r="O785" s="304"/>
    </row>
    <row r="786" spans="1:15" ht="12.75">
      <c r="A786" s="20" t="s">
        <v>69</v>
      </c>
      <c r="B786" s="20"/>
      <c r="C786" s="20"/>
      <c r="D786" s="20"/>
      <c r="E786" s="184"/>
      <c r="F786" s="192" t="s">
        <v>20</v>
      </c>
      <c r="G786" s="193" t="s">
        <v>21</v>
      </c>
      <c r="H786" s="192" t="s">
        <v>22</v>
      </c>
      <c r="I786" s="185" t="s">
        <v>69</v>
      </c>
      <c r="J786" s="20"/>
      <c r="K786" s="20"/>
      <c r="L786" s="184"/>
      <c r="M786" s="192" t="s">
        <v>20</v>
      </c>
      <c r="N786" s="193" t="s">
        <v>21</v>
      </c>
      <c r="O786" s="192" t="s">
        <v>22</v>
      </c>
    </row>
    <row r="787" spans="1:12" ht="12.75">
      <c r="A787" s="3"/>
      <c r="B787" s="3"/>
      <c r="C787" s="34"/>
      <c r="D787" s="3"/>
      <c r="E787" s="9"/>
      <c r="I787" s="131"/>
      <c r="J787" s="3"/>
      <c r="K787" s="3"/>
      <c r="L787" s="9"/>
    </row>
    <row r="788" spans="1:15" ht="12.75">
      <c r="A788" s="3">
        <v>0</v>
      </c>
      <c r="B788" s="5" t="s">
        <v>36</v>
      </c>
      <c r="C788" s="34">
        <v>1</v>
      </c>
      <c r="D788" s="176"/>
      <c r="E788" s="39">
        <v>2003</v>
      </c>
      <c r="F788" s="70">
        <v>1067</v>
      </c>
      <c r="G788" s="70">
        <v>535</v>
      </c>
      <c r="H788" s="70">
        <v>532</v>
      </c>
      <c r="I788" s="131">
        <f>SUM(C839)</f>
        <v>40</v>
      </c>
      <c r="J788" s="5" t="s">
        <v>36</v>
      </c>
      <c r="K788" s="176">
        <f>SUM(I788+1)</f>
        <v>41</v>
      </c>
      <c r="L788" s="39">
        <f>SUM(E839-1)</f>
        <v>1963</v>
      </c>
      <c r="M788" s="70">
        <v>2555</v>
      </c>
      <c r="N788" s="70">
        <v>1300</v>
      </c>
      <c r="O788" s="70">
        <v>1255</v>
      </c>
    </row>
    <row r="789" spans="1:15" ht="12.75">
      <c r="A789" s="3">
        <v>1</v>
      </c>
      <c r="B789" s="5" t="s">
        <v>36</v>
      </c>
      <c r="C789" s="34">
        <f>SUM(C788+1)</f>
        <v>2</v>
      </c>
      <c r="D789" s="176"/>
      <c r="E789" s="39">
        <f>SUM(E788-1)</f>
        <v>2002</v>
      </c>
      <c r="F789" s="70">
        <v>1084</v>
      </c>
      <c r="G789" s="70">
        <v>568</v>
      </c>
      <c r="H789" s="70">
        <v>516</v>
      </c>
      <c r="I789" s="131">
        <f>I788+1</f>
        <v>41</v>
      </c>
      <c r="J789" s="5" t="s">
        <v>36</v>
      </c>
      <c r="K789" s="176">
        <f>K788+1</f>
        <v>42</v>
      </c>
      <c r="L789" s="39">
        <f>L788-1</f>
        <v>1962</v>
      </c>
      <c r="M789" s="70">
        <v>2587</v>
      </c>
      <c r="N789" s="70">
        <v>1345</v>
      </c>
      <c r="O789" s="70">
        <v>1242</v>
      </c>
    </row>
    <row r="790" spans="1:15" ht="12.75">
      <c r="A790" s="3">
        <f>A789+1</f>
        <v>2</v>
      </c>
      <c r="B790" s="5" t="s">
        <v>36</v>
      </c>
      <c r="C790" s="34">
        <f>C789+1</f>
        <v>3</v>
      </c>
      <c r="D790" s="176"/>
      <c r="E790" s="39">
        <f>SUM(E789-1)</f>
        <v>2001</v>
      </c>
      <c r="F790" s="70">
        <v>1155</v>
      </c>
      <c r="G790" s="70">
        <v>599</v>
      </c>
      <c r="H790" s="70">
        <v>556</v>
      </c>
      <c r="I790" s="131">
        <f>I789+1</f>
        <v>42</v>
      </c>
      <c r="J790" s="5" t="s">
        <v>36</v>
      </c>
      <c r="K790" s="176">
        <f>K789+1</f>
        <v>43</v>
      </c>
      <c r="L790" s="39">
        <f>L789-1</f>
        <v>1961</v>
      </c>
      <c r="M790" s="70">
        <v>2662</v>
      </c>
      <c r="N790" s="70">
        <v>1363</v>
      </c>
      <c r="O790" s="70">
        <v>1299</v>
      </c>
    </row>
    <row r="791" spans="1:15" ht="12" customHeight="1">
      <c r="A791" s="3">
        <f>A790+1</f>
        <v>3</v>
      </c>
      <c r="B791" s="5" t="s">
        <v>36</v>
      </c>
      <c r="C791" s="34">
        <f>C790+1</f>
        <v>4</v>
      </c>
      <c r="D791" s="176"/>
      <c r="E791" s="39">
        <f>E790-1</f>
        <v>2000</v>
      </c>
      <c r="F791" s="70">
        <v>1089</v>
      </c>
      <c r="G791" s="70">
        <v>566</v>
      </c>
      <c r="H791" s="70">
        <v>523</v>
      </c>
      <c r="I791" s="131">
        <f>I790+1</f>
        <v>43</v>
      </c>
      <c r="J791" s="5" t="s">
        <v>36</v>
      </c>
      <c r="K791" s="176">
        <f>K790+1</f>
        <v>44</v>
      </c>
      <c r="L791" s="39">
        <f>L790-1</f>
        <v>1960</v>
      </c>
      <c r="M791" s="70">
        <v>2599</v>
      </c>
      <c r="N791" s="70">
        <v>1320</v>
      </c>
      <c r="O791" s="70">
        <v>1279</v>
      </c>
    </row>
    <row r="792" spans="1:15" ht="12" customHeight="1">
      <c r="A792" s="3">
        <f>A791+1</f>
        <v>4</v>
      </c>
      <c r="B792" s="5" t="s">
        <v>36</v>
      </c>
      <c r="C792" s="34">
        <f>C791+1</f>
        <v>5</v>
      </c>
      <c r="D792" s="176"/>
      <c r="E792" s="39">
        <f>E791-1</f>
        <v>1999</v>
      </c>
      <c r="F792" s="70">
        <v>1095</v>
      </c>
      <c r="G792" s="70">
        <v>583</v>
      </c>
      <c r="H792" s="70">
        <v>512</v>
      </c>
      <c r="I792" s="131">
        <f>I791+1</f>
        <v>44</v>
      </c>
      <c r="J792" s="5" t="s">
        <v>36</v>
      </c>
      <c r="K792" s="176">
        <f>K791+1</f>
        <v>45</v>
      </c>
      <c r="L792" s="39">
        <f>L791-1</f>
        <v>1959</v>
      </c>
      <c r="M792" s="70">
        <v>2488</v>
      </c>
      <c r="N792" s="70">
        <v>1264</v>
      </c>
      <c r="O792" s="70">
        <v>1224</v>
      </c>
    </row>
    <row r="793" spans="1:15" ht="12" customHeight="1">
      <c r="A793" s="3">
        <f>A792+1</f>
        <v>5</v>
      </c>
      <c r="B793" s="5" t="s">
        <v>36</v>
      </c>
      <c r="C793" s="34">
        <f>C792+1</f>
        <v>6</v>
      </c>
      <c r="D793" s="176"/>
      <c r="E793" s="39">
        <f>E792-1</f>
        <v>1998</v>
      </c>
      <c r="F793" s="70">
        <v>1077</v>
      </c>
      <c r="G793" s="70">
        <v>577</v>
      </c>
      <c r="H793" s="70">
        <v>500</v>
      </c>
      <c r="I793" s="186">
        <v>40</v>
      </c>
      <c r="J793" s="178" t="s">
        <v>36</v>
      </c>
      <c r="K793" s="177">
        <v>45</v>
      </c>
      <c r="L793" s="187"/>
      <c r="M793" s="71">
        <f>SUM(M788:M792)</f>
        <v>12891</v>
      </c>
      <c r="N793" s="71">
        <f>SUM(N788:N792)</f>
        <v>6592</v>
      </c>
      <c r="O793" s="71">
        <f>SUM(O788:O792)</f>
        <v>6299</v>
      </c>
    </row>
    <row r="794" spans="1:15" ht="12" customHeight="1">
      <c r="A794" s="19">
        <v>0</v>
      </c>
      <c r="B794" s="178" t="s">
        <v>36</v>
      </c>
      <c r="C794" s="68">
        <v>6</v>
      </c>
      <c r="D794" s="177"/>
      <c r="E794" s="187"/>
      <c r="F794" s="71">
        <f>SUM(F788:F793)</f>
        <v>6567</v>
      </c>
      <c r="G794" s="71">
        <f>SUM(G788:G793)</f>
        <v>3428</v>
      </c>
      <c r="H794" s="71">
        <f>SUM(H788:H793)</f>
        <v>3139</v>
      </c>
      <c r="I794" s="131"/>
      <c r="J794" s="5"/>
      <c r="K794" s="176"/>
      <c r="L794" s="39"/>
      <c r="M794" s="70"/>
      <c r="N794" s="70"/>
      <c r="O794" s="70"/>
    </row>
    <row r="795" spans="1:15" ht="12" customHeight="1">
      <c r="A795" s="3"/>
      <c r="B795" s="5"/>
      <c r="C795" s="34"/>
      <c r="D795" s="176"/>
      <c r="E795" s="39"/>
      <c r="F795" s="70"/>
      <c r="G795" s="70"/>
      <c r="H795" s="70"/>
      <c r="I795" s="131">
        <f>I792+1</f>
        <v>45</v>
      </c>
      <c r="J795" s="5" t="s">
        <v>36</v>
      </c>
      <c r="K795" s="176">
        <f>K792+1</f>
        <v>46</v>
      </c>
      <c r="L795" s="39">
        <f>L792-1</f>
        <v>1958</v>
      </c>
      <c r="M795" s="70">
        <v>2369</v>
      </c>
      <c r="N795" s="70">
        <v>1198</v>
      </c>
      <c r="O795" s="70">
        <v>1171</v>
      </c>
    </row>
    <row r="796" spans="1:15" ht="12" customHeight="1">
      <c r="A796" s="3">
        <f>A793+1</f>
        <v>6</v>
      </c>
      <c r="B796" s="5" t="s">
        <v>36</v>
      </c>
      <c r="C796" s="34">
        <f>C793+1</f>
        <v>7</v>
      </c>
      <c r="D796" s="176"/>
      <c r="E796" s="39">
        <f>E793-1</f>
        <v>1997</v>
      </c>
      <c r="F796" s="70">
        <v>1059</v>
      </c>
      <c r="G796" s="70">
        <v>544</v>
      </c>
      <c r="H796" s="70">
        <v>515</v>
      </c>
      <c r="I796" s="131">
        <f>I795+1</f>
        <v>46</v>
      </c>
      <c r="J796" s="5" t="s">
        <v>36</v>
      </c>
      <c r="K796" s="176">
        <f>K795+1</f>
        <v>47</v>
      </c>
      <c r="L796" s="39">
        <f>L795-1</f>
        <v>1957</v>
      </c>
      <c r="M796" s="70">
        <v>2357</v>
      </c>
      <c r="N796" s="70">
        <v>1218</v>
      </c>
      <c r="O796" s="70">
        <v>1139</v>
      </c>
    </row>
    <row r="797" spans="1:15" ht="12" customHeight="1">
      <c r="A797" s="3">
        <f aca="true" t="shared" si="88" ref="A797:A804">A796+1</f>
        <v>7</v>
      </c>
      <c r="B797" s="5" t="s">
        <v>36</v>
      </c>
      <c r="C797" s="34">
        <f aca="true" t="shared" si="89" ref="C797:C804">C796+1</f>
        <v>8</v>
      </c>
      <c r="D797" s="176"/>
      <c r="E797" s="39">
        <f aca="true" t="shared" si="90" ref="E797:E804">E796-1</f>
        <v>1996</v>
      </c>
      <c r="F797" s="70">
        <v>963</v>
      </c>
      <c r="G797" s="70">
        <v>481</v>
      </c>
      <c r="H797" s="70">
        <v>482</v>
      </c>
      <c r="I797" s="131">
        <f>I796+1</f>
        <v>47</v>
      </c>
      <c r="J797" s="5" t="s">
        <v>36</v>
      </c>
      <c r="K797" s="176">
        <f>K796+1</f>
        <v>48</v>
      </c>
      <c r="L797" s="39">
        <f>L796-1</f>
        <v>1956</v>
      </c>
      <c r="M797" s="70">
        <v>2327</v>
      </c>
      <c r="N797" s="70">
        <v>1177</v>
      </c>
      <c r="O797" s="70">
        <v>1150</v>
      </c>
    </row>
    <row r="798" spans="1:15" ht="12" customHeight="1">
      <c r="A798" s="3">
        <f t="shared" si="88"/>
        <v>8</v>
      </c>
      <c r="B798" s="5" t="s">
        <v>36</v>
      </c>
      <c r="C798" s="34">
        <f t="shared" si="89"/>
        <v>9</v>
      </c>
      <c r="D798" s="176"/>
      <c r="E798" s="39">
        <f t="shared" si="90"/>
        <v>1995</v>
      </c>
      <c r="F798" s="70">
        <v>893</v>
      </c>
      <c r="G798" s="70">
        <v>470</v>
      </c>
      <c r="H798" s="70">
        <v>423</v>
      </c>
      <c r="I798" s="131">
        <f>I797+1</f>
        <v>48</v>
      </c>
      <c r="J798" s="5" t="s">
        <v>36</v>
      </c>
      <c r="K798" s="176">
        <f>K797+1</f>
        <v>49</v>
      </c>
      <c r="L798" s="39">
        <f>L797-1</f>
        <v>1955</v>
      </c>
      <c r="M798" s="70">
        <v>2343</v>
      </c>
      <c r="N798" s="70">
        <v>1240</v>
      </c>
      <c r="O798" s="70">
        <v>1103</v>
      </c>
    </row>
    <row r="799" spans="1:15" ht="12" customHeight="1">
      <c r="A799" s="3">
        <f t="shared" si="88"/>
        <v>9</v>
      </c>
      <c r="B799" s="5" t="s">
        <v>36</v>
      </c>
      <c r="C799" s="34">
        <f t="shared" si="89"/>
        <v>10</v>
      </c>
      <c r="D799" s="176"/>
      <c r="E799" s="39">
        <f t="shared" si="90"/>
        <v>1994</v>
      </c>
      <c r="F799" s="70">
        <v>841</v>
      </c>
      <c r="G799" s="70">
        <v>414</v>
      </c>
      <c r="H799" s="70">
        <v>427</v>
      </c>
      <c r="I799" s="131">
        <f>I798+1</f>
        <v>49</v>
      </c>
      <c r="J799" s="5" t="s">
        <v>36</v>
      </c>
      <c r="K799" s="176">
        <f>K798+1</f>
        <v>50</v>
      </c>
      <c r="L799" s="39">
        <f>L798-1</f>
        <v>1954</v>
      </c>
      <c r="M799" s="70">
        <v>2331</v>
      </c>
      <c r="N799" s="70">
        <v>1204</v>
      </c>
      <c r="O799" s="70">
        <v>1127</v>
      </c>
    </row>
    <row r="800" spans="1:15" ht="12" customHeight="1">
      <c r="A800" s="3">
        <f t="shared" si="88"/>
        <v>10</v>
      </c>
      <c r="B800" s="5" t="s">
        <v>36</v>
      </c>
      <c r="C800" s="34">
        <f t="shared" si="89"/>
        <v>11</v>
      </c>
      <c r="D800" s="176"/>
      <c r="E800" s="39">
        <f t="shared" si="90"/>
        <v>1993</v>
      </c>
      <c r="F800" s="70">
        <v>826</v>
      </c>
      <c r="G800" s="70">
        <v>419</v>
      </c>
      <c r="H800" s="70">
        <v>407</v>
      </c>
      <c r="I800" s="186">
        <v>45</v>
      </c>
      <c r="J800" s="178" t="s">
        <v>36</v>
      </c>
      <c r="K800" s="177">
        <v>50</v>
      </c>
      <c r="L800" s="187"/>
      <c r="M800" s="71">
        <f>SUM(M795:M799)</f>
        <v>11727</v>
      </c>
      <c r="N800" s="71">
        <f>SUM(N795:N799)</f>
        <v>6037</v>
      </c>
      <c r="O800" s="71">
        <f>SUM(O795:O799)</f>
        <v>5690</v>
      </c>
    </row>
    <row r="801" spans="1:15" ht="12" customHeight="1">
      <c r="A801" s="3">
        <f t="shared" si="88"/>
        <v>11</v>
      </c>
      <c r="B801" s="5" t="s">
        <v>36</v>
      </c>
      <c r="C801" s="34">
        <f t="shared" si="89"/>
        <v>12</v>
      </c>
      <c r="D801" s="176"/>
      <c r="E801" s="39">
        <f t="shared" si="90"/>
        <v>1992</v>
      </c>
      <c r="F801" s="70">
        <v>905</v>
      </c>
      <c r="G801" s="70">
        <v>474</v>
      </c>
      <c r="H801" s="70">
        <v>431</v>
      </c>
      <c r="I801" s="131"/>
      <c r="J801" s="5"/>
      <c r="K801" s="176"/>
      <c r="L801" s="39"/>
      <c r="M801" s="70"/>
      <c r="N801" s="70"/>
      <c r="O801" s="70"/>
    </row>
    <row r="802" spans="1:15" ht="12" customHeight="1">
      <c r="A802" s="3">
        <f t="shared" si="88"/>
        <v>12</v>
      </c>
      <c r="B802" s="5" t="s">
        <v>36</v>
      </c>
      <c r="C802" s="34">
        <f t="shared" si="89"/>
        <v>13</v>
      </c>
      <c r="D802" s="176"/>
      <c r="E802" s="39">
        <f t="shared" si="90"/>
        <v>1991</v>
      </c>
      <c r="F802" s="70">
        <v>1048</v>
      </c>
      <c r="G802" s="70">
        <v>538</v>
      </c>
      <c r="H802" s="70">
        <v>510</v>
      </c>
      <c r="I802" s="131">
        <f>I799+1</f>
        <v>50</v>
      </c>
      <c r="J802" s="5" t="s">
        <v>36</v>
      </c>
      <c r="K802" s="176">
        <f>K799+1</f>
        <v>51</v>
      </c>
      <c r="L802" s="39">
        <f>L799-1</f>
        <v>1953</v>
      </c>
      <c r="M802" s="70">
        <v>2269</v>
      </c>
      <c r="N802" s="70">
        <v>1132</v>
      </c>
      <c r="O802" s="70">
        <v>1137</v>
      </c>
    </row>
    <row r="803" spans="1:15" ht="12" customHeight="1">
      <c r="A803" s="3">
        <f t="shared" si="88"/>
        <v>13</v>
      </c>
      <c r="B803" s="5" t="s">
        <v>36</v>
      </c>
      <c r="C803" s="34">
        <f t="shared" si="89"/>
        <v>14</v>
      </c>
      <c r="D803" s="176"/>
      <c r="E803" s="39">
        <f t="shared" si="90"/>
        <v>1990</v>
      </c>
      <c r="F803" s="70">
        <v>1678</v>
      </c>
      <c r="G803" s="70">
        <v>883</v>
      </c>
      <c r="H803" s="70">
        <v>795</v>
      </c>
      <c r="I803" s="131">
        <f>I802+1</f>
        <v>51</v>
      </c>
      <c r="J803" s="5" t="s">
        <v>36</v>
      </c>
      <c r="K803" s="176">
        <f>K802+1</f>
        <v>52</v>
      </c>
      <c r="L803" s="39">
        <f>L802-1</f>
        <v>1952</v>
      </c>
      <c r="M803" s="70">
        <v>2371</v>
      </c>
      <c r="N803" s="70">
        <v>1192</v>
      </c>
      <c r="O803" s="70">
        <v>1179</v>
      </c>
    </row>
    <row r="804" spans="1:15" ht="12" customHeight="1">
      <c r="A804" s="3">
        <f t="shared" si="88"/>
        <v>14</v>
      </c>
      <c r="B804" s="5" t="s">
        <v>36</v>
      </c>
      <c r="C804" s="34">
        <f t="shared" si="89"/>
        <v>15</v>
      </c>
      <c r="D804" s="176"/>
      <c r="E804" s="39">
        <f t="shared" si="90"/>
        <v>1989</v>
      </c>
      <c r="F804" s="70">
        <v>1865</v>
      </c>
      <c r="G804" s="70">
        <v>911</v>
      </c>
      <c r="H804" s="70">
        <v>954</v>
      </c>
      <c r="I804" s="131">
        <f>I803+1</f>
        <v>52</v>
      </c>
      <c r="J804" s="5" t="s">
        <v>36</v>
      </c>
      <c r="K804" s="176">
        <f>K803+1</f>
        <v>53</v>
      </c>
      <c r="L804" s="39">
        <f>L803-1</f>
        <v>1951</v>
      </c>
      <c r="M804" s="70">
        <v>2277</v>
      </c>
      <c r="N804" s="70">
        <v>1149</v>
      </c>
      <c r="O804" s="70">
        <v>1128</v>
      </c>
    </row>
    <row r="805" spans="1:15" ht="12" customHeight="1">
      <c r="A805" s="19">
        <v>6</v>
      </c>
      <c r="B805" s="178" t="s">
        <v>36</v>
      </c>
      <c r="C805" s="68">
        <v>15</v>
      </c>
      <c r="D805" s="177"/>
      <c r="E805" s="187"/>
      <c r="F805" s="71">
        <f>SUM(F796:F804)</f>
        <v>10078</v>
      </c>
      <c r="G805" s="71">
        <f>SUM(G796:G804)</f>
        <v>5134</v>
      </c>
      <c r="H805" s="71">
        <f>SUM(H796:H804)</f>
        <v>4944</v>
      </c>
      <c r="I805" s="131">
        <f>I804+1</f>
        <v>53</v>
      </c>
      <c r="J805" s="5" t="s">
        <v>36</v>
      </c>
      <c r="K805" s="176">
        <f>K804+1</f>
        <v>54</v>
      </c>
      <c r="L805" s="39">
        <f>L804-1</f>
        <v>1950</v>
      </c>
      <c r="M805" s="70">
        <v>2219</v>
      </c>
      <c r="N805" s="70">
        <v>1102</v>
      </c>
      <c r="O805" s="70">
        <v>1117</v>
      </c>
    </row>
    <row r="806" spans="1:15" ht="12" customHeight="1">
      <c r="A806" s="3"/>
      <c r="B806" s="5"/>
      <c r="C806" s="34"/>
      <c r="D806" s="176"/>
      <c r="E806" s="39"/>
      <c r="F806" s="70"/>
      <c r="G806" s="70"/>
      <c r="H806" s="70"/>
      <c r="I806" s="131">
        <f>I805+1</f>
        <v>54</v>
      </c>
      <c r="J806" s="5" t="s">
        <v>36</v>
      </c>
      <c r="K806" s="176">
        <f>K805+1</f>
        <v>55</v>
      </c>
      <c r="L806" s="39">
        <f>L805-1</f>
        <v>1949</v>
      </c>
      <c r="M806" s="70">
        <v>1986</v>
      </c>
      <c r="N806" s="70">
        <v>996</v>
      </c>
      <c r="O806" s="70">
        <v>990</v>
      </c>
    </row>
    <row r="807" spans="1:15" ht="12" customHeight="1">
      <c r="A807" s="3">
        <f>A804+1</f>
        <v>15</v>
      </c>
      <c r="B807" s="5" t="s">
        <v>36</v>
      </c>
      <c r="C807" s="34">
        <f>C804+1</f>
        <v>16</v>
      </c>
      <c r="D807" s="176"/>
      <c r="E807" s="39">
        <f>E804-1</f>
        <v>1988</v>
      </c>
      <c r="F807" s="70">
        <v>2039</v>
      </c>
      <c r="G807" s="70">
        <v>1056</v>
      </c>
      <c r="H807" s="70">
        <v>983</v>
      </c>
      <c r="I807" s="186">
        <v>50</v>
      </c>
      <c r="J807" s="178" t="s">
        <v>36</v>
      </c>
      <c r="K807" s="177">
        <v>55</v>
      </c>
      <c r="L807" s="187"/>
      <c r="M807" s="71">
        <f>SUM(M802:M806)</f>
        <v>11122</v>
      </c>
      <c r="N807" s="71">
        <f>SUM(N802:N806)</f>
        <v>5571</v>
      </c>
      <c r="O807" s="71">
        <f>SUM(O802:O806)</f>
        <v>5551</v>
      </c>
    </row>
    <row r="808" spans="1:15" ht="12" customHeight="1">
      <c r="A808" s="3">
        <f>A807+1</f>
        <v>16</v>
      </c>
      <c r="B808" s="5" t="s">
        <v>36</v>
      </c>
      <c r="C808" s="34">
        <f>C807+1</f>
        <v>17</v>
      </c>
      <c r="D808" s="176"/>
      <c r="E808" s="39">
        <f>E807-1</f>
        <v>1987</v>
      </c>
      <c r="F808" s="70">
        <v>2076</v>
      </c>
      <c r="G808" s="70">
        <v>1013</v>
      </c>
      <c r="H808" s="70">
        <v>1063</v>
      </c>
      <c r="I808" s="131"/>
      <c r="J808" s="5"/>
      <c r="K808" s="176"/>
      <c r="L808" s="39"/>
      <c r="M808" s="70"/>
      <c r="N808" s="70"/>
      <c r="O808" s="70"/>
    </row>
    <row r="809" spans="1:15" ht="12" customHeight="1">
      <c r="A809" s="3">
        <f>A808+1</f>
        <v>17</v>
      </c>
      <c r="B809" s="5" t="s">
        <v>36</v>
      </c>
      <c r="C809" s="34">
        <f>C808+1</f>
        <v>18</v>
      </c>
      <c r="D809" s="176"/>
      <c r="E809" s="39">
        <f>E808-1</f>
        <v>1986</v>
      </c>
      <c r="F809" s="70">
        <v>1980</v>
      </c>
      <c r="G809" s="70">
        <v>1060</v>
      </c>
      <c r="H809" s="70">
        <v>920</v>
      </c>
      <c r="I809" s="131">
        <f>I806+1</f>
        <v>55</v>
      </c>
      <c r="J809" s="5" t="s">
        <v>36</v>
      </c>
      <c r="K809" s="176">
        <f>K806+1</f>
        <v>56</v>
      </c>
      <c r="L809" s="39">
        <f>L806-1</f>
        <v>1948</v>
      </c>
      <c r="M809" s="70">
        <v>1721</v>
      </c>
      <c r="N809" s="70">
        <v>886</v>
      </c>
      <c r="O809" s="70">
        <v>835</v>
      </c>
    </row>
    <row r="810" spans="1:15" ht="12" customHeight="1">
      <c r="A810" s="19">
        <v>15</v>
      </c>
      <c r="B810" s="178" t="s">
        <v>36</v>
      </c>
      <c r="C810" s="68">
        <v>18</v>
      </c>
      <c r="D810" s="177"/>
      <c r="E810" s="187"/>
      <c r="F810" s="71">
        <f>SUM(F807:F809)</f>
        <v>6095</v>
      </c>
      <c r="G810" s="71">
        <f>SUM(G807:G809)</f>
        <v>3129</v>
      </c>
      <c r="H810" s="71">
        <f>SUM(H807:H809)</f>
        <v>2966</v>
      </c>
      <c r="I810" s="131">
        <f>I809+1</f>
        <v>56</v>
      </c>
      <c r="J810" s="5" t="s">
        <v>36</v>
      </c>
      <c r="K810" s="176">
        <f>K809+1</f>
        <v>57</v>
      </c>
      <c r="L810" s="39">
        <f>L809-1</f>
        <v>1947</v>
      </c>
      <c r="M810" s="70">
        <v>1633</v>
      </c>
      <c r="N810" s="70">
        <v>813</v>
      </c>
      <c r="O810" s="70">
        <v>820</v>
      </c>
    </row>
    <row r="811" spans="1:15" ht="12" customHeight="1">
      <c r="A811" s="3"/>
      <c r="B811" s="5"/>
      <c r="C811" s="34"/>
      <c r="D811" s="176"/>
      <c r="E811" s="39"/>
      <c r="F811" s="70"/>
      <c r="G811" s="70"/>
      <c r="H811" s="70"/>
      <c r="I811" s="131">
        <f>I810+1</f>
        <v>57</v>
      </c>
      <c r="J811" s="5" t="s">
        <v>36</v>
      </c>
      <c r="K811" s="176">
        <f>K810+1</f>
        <v>58</v>
      </c>
      <c r="L811" s="39">
        <f>L810-1</f>
        <v>1946</v>
      </c>
      <c r="M811" s="70">
        <v>1423</v>
      </c>
      <c r="N811" s="70">
        <v>715</v>
      </c>
      <c r="O811" s="70">
        <v>708</v>
      </c>
    </row>
    <row r="812" spans="1:15" ht="12" customHeight="1">
      <c r="A812" s="3">
        <f>A809+1</f>
        <v>18</v>
      </c>
      <c r="B812" s="5" t="s">
        <v>36</v>
      </c>
      <c r="C812" s="34">
        <f>C809+1</f>
        <v>19</v>
      </c>
      <c r="D812" s="176"/>
      <c r="E812" s="39">
        <f>E809-1</f>
        <v>1985</v>
      </c>
      <c r="F812" s="70">
        <v>1929</v>
      </c>
      <c r="G812" s="70">
        <v>1007</v>
      </c>
      <c r="H812" s="70">
        <v>922</v>
      </c>
      <c r="I812" s="131">
        <f>I811+1</f>
        <v>58</v>
      </c>
      <c r="J812" s="5" t="s">
        <v>36</v>
      </c>
      <c r="K812" s="176">
        <f>K811+1</f>
        <v>59</v>
      </c>
      <c r="L812" s="39">
        <f>L811-1</f>
        <v>1945</v>
      </c>
      <c r="M812" s="70">
        <v>1284</v>
      </c>
      <c r="N812" s="70">
        <v>614</v>
      </c>
      <c r="O812" s="70">
        <v>670</v>
      </c>
    </row>
    <row r="813" spans="1:15" ht="12" customHeight="1">
      <c r="A813" s="3">
        <f aca="true" t="shared" si="91" ref="A813:A818">A812+1</f>
        <v>19</v>
      </c>
      <c r="B813" s="5" t="s">
        <v>36</v>
      </c>
      <c r="C813" s="34">
        <f aca="true" t="shared" si="92" ref="C813:C818">C812+1</f>
        <v>20</v>
      </c>
      <c r="D813" s="176"/>
      <c r="E813" s="39">
        <f aca="true" t="shared" si="93" ref="E813:E818">E812-1</f>
        <v>1984</v>
      </c>
      <c r="F813" s="70">
        <v>1870</v>
      </c>
      <c r="G813" s="70">
        <v>977</v>
      </c>
      <c r="H813" s="70">
        <v>893</v>
      </c>
      <c r="I813" s="131">
        <f>I812+1</f>
        <v>59</v>
      </c>
      <c r="J813" s="5" t="s">
        <v>36</v>
      </c>
      <c r="K813" s="176">
        <f>K812+1</f>
        <v>60</v>
      </c>
      <c r="L813" s="39">
        <f>L812-1</f>
        <v>1944</v>
      </c>
      <c r="M813" s="70">
        <v>1814</v>
      </c>
      <c r="N813" s="70">
        <v>881</v>
      </c>
      <c r="O813" s="70">
        <v>933</v>
      </c>
    </row>
    <row r="814" spans="1:15" ht="12" customHeight="1">
      <c r="A814" s="3">
        <f t="shared" si="91"/>
        <v>20</v>
      </c>
      <c r="B814" s="5" t="s">
        <v>36</v>
      </c>
      <c r="C814" s="34">
        <f t="shared" si="92"/>
        <v>21</v>
      </c>
      <c r="D814" s="176"/>
      <c r="E814" s="39">
        <f t="shared" si="93"/>
        <v>1983</v>
      </c>
      <c r="F814" s="70">
        <v>1888</v>
      </c>
      <c r="G814" s="70">
        <v>1058</v>
      </c>
      <c r="H814" s="70">
        <v>830</v>
      </c>
      <c r="I814" s="186">
        <v>55</v>
      </c>
      <c r="J814" s="178" t="s">
        <v>36</v>
      </c>
      <c r="K814" s="177">
        <v>60</v>
      </c>
      <c r="L814" s="187"/>
      <c r="M814" s="71">
        <f>SUM(M809:M813)</f>
        <v>7875</v>
      </c>
      <c r="N814" s="71">
        <f>SUM(N809:N813)</f>
        <v>3909</v>
      </c>
      <c r="O814" s="71">
        <f>SUM(O809:O813)</f>
        <v>3966</v>
      </c>
    </row>
    <row r="815" spans="1:15" ht="12" customHeight="1">
      <c r="A815" s="3">
        <f t="shared" si="91"/>
        <v>21</v>
      </c>
      <c r="B815" s="5" t="s">
        <v>36</v>
      </c>
      <c r="C815" s="34">
        <f t="shared" si="92"/>
        <v>22</v>
      </c>
      <c r="D815" s="176"/>
      <c r="E815" s="39">
        <f t="shared" si="93"/>
        <v>1982</v>
      </c>
      <c r="F815" s="70">
        <v>1972</v>
      </c>
      <c r="G815" s="70">
        <v>1099</v>
      </c>
      <c r="H815" s="70">
        <v>873</v>
      </c>
      <c r="I815" s="131"/>
      <c r="J815" s="5"/>
      <c r="K815" s="176"/>
      <c r="L815" s="39"/>
      <c r="M815" s="70"/>
      <c r="N815" s="70"/>
      <c r="O815" s="70"/>
    </row>
    <row r="816" spans="1:15" ht="12" customHeight="1">
      <c r="A816" s="3">
        <f t="shared" si="91"/>
        <v>22</v>
      </c>
      <c r="B816" s="5" t="s">
        <v>36</v>
      </c>
      <c r="C816" s="34">
        <f t="shared" si="92"/>
        <v>23</v>
      </c>
      <c r="D816" s="176"/>
      <c r="E816" s="39">
        <f t="shared" si="93"/>
        <v>1981</v>
      </c>
      <c r="F816" s="70">
        <v>1807</v>
      </c>
      <c r="G816" s="70">
        <v>967</v>
      </c>
      <c r="H816" s="70">
        <v>840</v>
      </c>
      <c r="I816" s="131">
        <f>I813+1</f>
        <v>60</v>
      </c>
      <c r="J816" s="5" t="s">
        <v>36</v>
      </c>
      <c r="K816" s="176">
        <f>K813+1</f>
        <v>61</v>
      </c>
      <c r="L816" s="39">
        <f>L813-1</f>
        <v>1943</v>
      </c>
      <c r="M816" s="70">
        <v>1903</v>
      </c>
      <c r="N816" s="70">
        <v>949</v>
      </c>
      <c r="O816" s="70">
        <v>954</v>
      </c>
    </row>
    <row r="817" spans="1:15" ht="12" customHeight="1">
      <c r="A817" s="3">
        <f t="shared" si="91"/>
        <v>23</v>
      </c>
      <c r="B817" s="5" t="s">
        <v>36</v>
      </c>
      <c r="C817" s="34">
        <f t="shared" si="92"/>
        <v>24</v>
      </c>
      <c r="D817" s="176"/>
      <c r="E817" s="39">
        <f t="shared" si="93"/>
        <v>1980</v>
      </c>
      <c r="F817" s="70">
        <v>1842</v>
      </c>
      <c r="G817" s="70">
        <v>981</v>
      </c>
      <c r="H817" s="70">
        <v>861</v>
      </c>
      <c r="I817" s="131">
        <f>I816+1</f>
        <v>61</v>
      </c>
      <c r="J817" s="5" t="s">
        <v>36</v>
      </c>
      <c r="K817" s="176">
        <f>K816+1</f>
        <v>62</v>
      </c>
      <c r="L817" s="39">
        <f>L816-1</f>
        <v>1942</v>
      </c>
      <c r="M817" s="70">
        <v>1842</v>
      </c>
      <c r="N817" s="70">
        <v>877</v>
      </c>
      <c r="O817" s="70">
        <v>965</v>
      </c>
    </row>
    <row r="818" spans="1:15" ht="12" customHeight="1">
      <c r="A818" s="3">
        <f t="shared" si="91"/>
        <v>24</v>
      </c>
      <c r="B818" s="5" t="s">
        <v>36</v>
      </c>
      <c r="C818" s="34">
        <f t="shared" si="92"/>
        <v>25</v>
      </c>
      <c r="D818" s="176"/>
      <c r="E818" s="39">
        <f t="shared" si="93"/>
        <v>1979</v>
      </c>
      <c r="F818" s="70">
        <v>1713</v>
      </c>
      <c r="G818" s="70">
        <v>939</v>
      </c>
      <c r="H818" s="70">
        <v>774</v>
      </c>
      <c r="I818" s="131">
        <f>I817+1</f>
        <v>62</v>
      </c>
      <c r="J818" s="5" t="s">
        <v>36</v>
      </c>
      <c r="K818" s="176">
        <f>K817+1</f>
        <v>63</v>
      </c>
      <c r="L818" s="39">
        <f>L817-1</f>
        <v>1941</v>
      </c>
      <c r="M818" s="70">
        <v>2315</v>
      </c>
      <c r="N818" s="70">
        <v>1100</v>
      </c>
      <c r="O818" s="70">
        <v>1215</v>
      </c>
    </row>
    <row r="819" spans="1:15" ht="12" customHeight="1">
      <c r="A819" s="19">
        <v>18</v>
      </c>
      <c r="B819" s="178" t="s">
        <v>36</v>
      </c>
      <c r="C819" s="68">
        <v>25</v>
      </c>
      <c r="D819" s="177"/>
      <c r="E819" s="187"/>
      <c r="F819" s="71">
        <f>SUM(F812:F818)</f>
        <v>13021</v>
      </c>
      <c r="G819" s="71">
        <f>SUM(G812:G818)</f>
        <v>7028</v>
      </c>
      <c r="H819" s="71">
        <f>SUM(H812:H818)</f>
        <v>5993</v>
      </c>
      <c r="I819" s="131">
        <f>I818+1</f>
        <v>63</v>
      </c>
      <c r="J819" s="5" t="s">
        <v>36</v>
      </c>
      <c r="K819" s="176">
        <f>K818+1</f>
        <v>64</v>
      </c>
      <c r="L819" s="39">
        <f>L818-1</f>
        <v>1940</v>
      </c>
      <c r="M819" s="70">
        <v>2487</v>
      </c>
      <c r="N819" s="70">
        <v>1186</v>
      </c>
      <c r="O819" s="70">
        <v>1301</v>
      </c>
    </row>
    <row r="820" spans="1:15" ht="12" customHeight="1">
      <c r="A820" s="3"/>
      <c r="B820" s="5"/>
      <c r="C820" s="34"/>
      <c r="D820" s="176"/>
      <c r="E820" s="39"/>
      <c r="F820" s="70"/>
      <c r="G820" s="70"/>
      <c r="H820" s="70"/>
      <c r="I820" s="131">
        <f>I819+1</f>
        <v>64</v>
      </c>
      <c r="J820" s="5" t="s">
        <v>36</v>
      </c>
      <c r="K820" s="176">
        <f>K819+1</f>
        <v>65</v>
      </c>
      <c r="L820" s="39">
        <f>L819-1</f>
        <v>1939</v>
      </c>
      <c r="M820" s="70">
        <v>2449</v>
      </c>
      <c r="N820" s="70">
        <v>1167</v>
      </c>
      <c r="O820" s="70">
        <v>1282</v>
      </c>
    </row>
    <row r="821" spans="1:15" ht="12" customHeight="1">
      <c r="A821" s="3">
        <f>A818+1</f>
        <v>25</v>
      </c>
      <c r="B821" s="5" t="s">
        <v>36</v>
      </c>
      <c r="C821" s="34">
        <f>C818+1</f>
        <v>26</v>
      </c>
      <c r="D821" s="176"/>
      <c r="E821" s="39">
        <f>E818-1</f>
        <v>1978</v>
      </c>
      <c r="F821" s="70">
        <v>1642</v>
      </c>
      <c r="G821" s="70">
        <v>868</v>
      </c>
      <c r="H821" s="70">
        <v>774</v>
      </c>
      <c r="I821" s="186">
        <v>60</v>
      </c>
      <c r="J821" s="178" t="s">
        <v>36</v>
      </c>
      <c r="K821" s="177">
        <v>65</v>
      </c>
      <c r="L821" s="187"/>
      <c r="M821" s="71">
        <f>SUM(M816:M820)</f>
        <v>10996</v>
      </c>
      <c r="N821" s="71">
        <f>SUM(N816:N820)</f>
        <v>5279</v>
      </c>
      <c r="O821" s="71">
        <f>SUM(O816:O820)</f>
        <v>5717</v>
      </c>
    </row>
    <row r="822" spans="1:15" ht="12" customHeight="1">
      <c r="A822" s="3">
        <f>A821+1</f>
        <v>26</v>
      </c>
      <c r="B822" s="5" t="s">
        <v>36</v>
      </c>
      <c r="C822" s="34">
        <f>C821+1</f>
        <v>27</v>
      </c>
      <c r="D822" s="176"/>
      <c r="E822" s="39">
        <f>E821-1</f>
        <v>1977</v>
      </c>
      <c r="F822" s="70">
        <v>1521</v>
      </c>
      <c r="G822" s="70">
        <v>829</v>
      </c>
      <c r="H822" s="70">
        <v>692</v>
      </c>
      <c r="I822" s="131"/>
      <c r="J822" s="5"/>
      <c r="K822" s="176"/>
      <c r="L822" s="39"/>
      <c r="M822" s="70"/>
      <c r="N822" s="70"/>
      <c r="O822" s="70"/>
    </row>
    <row r="823" spans="1:15" ht="12" customHeight="1">
      <c r="A823" s="3">
        <f>A822+1</f>
        <v>27</v>
      </c>
      <c r="B823" s="5" t="s">
        <v>36</v>
      </c>
      <c r="C823" s="34">
        <f>C822+1</f>
        <v>28</v>
      </c>
      <c r="D823" s="176"/>
      <c r="E823" s="39">
        <f>E822-1</f>
        <v>1976</v>
      </c>
      <c r="F823" s="70">
        <v>1436</v>
      </c>
      <c r="G823" s="70">
        <v>781</v>
      </c>
      <c r="H823" s="70">
        <v>655</v>
      </c>
      <c r="I823" s="131">
        <f>I820+1</f>
        <v>65</v>
      </c>
      <c r="J823" s="5" t="s">
        <v>36</v>
      </c>
      <c r="K823" s="176">
        <f>K820+1</f>
        <v>66</v>
      </c>
      <c r="L823" s="39">
        <f>L820-1</f>
        <v>1938</v>
      </c>
      <c r="M823" s="70">
        <v>2100</v>
      </c>
      <c r="N823" s="70">
        <v>1000</v>
      </c>
      <c r="O823" s="70">
        <v>1100</v>
      </c>
    </row>
    <row r="824" spans="1:15" ht="12" customHeight="1">
      <c r="A824" s="3">
        <f>A823+1</f>
        <v>28</v>
      </c>
      <c r="B824" s="5" t="s">
        <v>36</v>
      </c>
      <c r="C824" s="34">
        <f>C823+1</f>
        <v>29</v>
      </c>
      <c r="D824" s="176"/>
      <c r="E824" s="39">
        <f>E823-1</f>
        <v>1975</v>
      </c>
      <c r="F824" s="70">
        <v>1340</v>
      </c>
      <c r="G824" s="70">
        <v>758</v>
      </c>
      <c r="H824" s="70">
        <v>582</v>
      </c>
      <c r="I824" s="131">
        <f>I823+1</f>
        <v>66</v>
      </c>
      <c r="J824" s="5" t="s">
        <v>36</v>
      </c>
      <c r="K824" s="176">
        <f>K823+1</f>
        <v>67</v>
      </c>
      <c r="L824" s="39">
        <f>L823-1</f>
        <v>1937</v>
      </c>
      <c r="M824" s="70">
        <v>1942</v>
      </c>
      <c r="N824" s="70">
        <v>935</v>
      </c>
      <c r="O824" s="70">
        <v>1007</v>
      </c>
    </row>
    <row r="825" spans="1:15" ht="12" customHeight="1">
      <c r="A825" s="3">
        <f>A824+1</f>
        <v>29</v>
      </c>
      <c r="B825" s="5" t="s">
        <v>36</v>
      </c>
      <c r="C825" s="34">
        <f>C824+1</f>
        <v>30</v>
      </c>
      <c r="D825" s="176"/>
      <c r="E825" s="39">
        <f>E824-1</f>
        <v>1974</v>
      </c>
      <c r="F825" s="70">
        <v>1381</v>
      </c>
      <c r="G825" s="70">
        <v>750</v>
      </c>
      <c r="H825" s="70">
        <v>631</v>
      </c>
      <c r="I825" s="131">
        <f>I824+1</f>
        <v>67</v>
      </c>
      <c r="J825" s="5" t="s">
        <v>36</v>
      </c>
      <c r="K825" s="176">
        <f>K824+1</f>
        <v>68</v>
      </c>
      <c r="L825" s="39">
        <f>L824-1</f>
        <v>1936</v>
      </c>
      <c r="M825" s="70">
        <v>1906</v>
      </c>
      <c r="N825" s="70">
        <v>864</v>
      </c>
      <c r="O825" s="70">
        <v>1042</v>
      </c>
    </row>
    <row r="826" spans="1:15" ht="12" customHeight="1">
      <c r="A826" s="19">
        <v>25</v>
      </c>
      <c r="B826" s="178" t="s">
        <v>36</v>
      </c>
      <c r="C826" s="68">
        <v>30</v>
      </c>
      <c r="D826" s="177"/>
      <c r="E826" s="187"/>
      <c r="F826" s="71">
        <f>SUM(F821:F825)</f>
        <v>7320</v>
      </c>
      <c r="G826" s="71">
        <f>SUM(G821:G825)</f>
        <v>3986</v>
      </c>
      <c r="H826" s="71">
        <f>SUM(H821:H825)</f>
        <v>3334</v>
      </c>
      <c r="I826" s="131">
        <f>I825+1</f>
        <v>68</v>
      </c>
      <c r="J826" s="5" t="s">
        <v>36</v>
      </c>
      <c r="K826" s="176">
        <f>K825+1</f>
        <v>69</v>
      </c>
      <c r="L826" s="39">
        <f>L825-1</f>
        <v>1935</v>
      </c>
      <c r="M826" s="70">
        <v>1798</v>
      </c>
      <c r="N826" s="70">
        <v>835</v>
      </c>
      <c r="O826" s="70">
        <v>963</v>
      </c>
    </row>
    <row r="827" spans="1:15" ht="12" customHeight="1">
      <c r="A827" s="3"/>
      <c r="B827" s="5"/>
      <c r="C827" s="34"/>
      <c r="D827" s="176"/>
      <c r="E827" s="39"/>
      <c r="F827" s="70"/>
      <c r="G827" s="70"/>
      <c r="H827" s="70"/>
      <c r="I827" s="131">
        <f>I826+1</f>
        <v>69</v>
      </c>
      <c r="J827" s="5" t="s">
        <v>36</v>
      </c>
      <c r="K827" s="176">
        <f>K826+1</f>
        <v>70</v>
      </c>
      <c r="L827" s="39">
        <f>L826-1</f>
        <v>1934</v>
      </c>
      <c r="M827" s="70">
        <v>1715</v>
      </c>
      <c r="N827" s="70">
        <v>763</v>
      </c>
      <c r="O827" s="70">
        <v>952</v>
      </c>
    </row>
    <row r="828" spans="1:15" ht="12" customHeight="1">
      <c r="A828" s="3">
        <f>A825+1</f>
        <v>30</v>
      </c>
      <c r="B828" s="5" t="s">
        <v>36</v>
      </c>
      <c r="C828" s="34">
        <f>C825+1</f>
        <v>31</v>
      </c>
      <c r="D828" s="176"/>
      <c r="E828" s="39">
        <f>E825-1</f>
        <v>1973</v>
      </c>
      <c r="F828" s="70">
        <v>1459</v>
      </c>
      <c r="G828" s="70">
        <v>784</v>
      </c>
      <c r="H828" s="70">
        <v>675</v>
      </c>
      <c r="I828" s="186">
        <v>65</v>
      </c>
      <c r="J828" s="178" t="s">
        <v>36</v>
      </c>
      <c r="K828" s="177">
        <v>70</v>
      </c>
      <c r="L828" s="187"/>
      <c r="M828" s="71">
        <f>SUM(M823:M827)</f>
        <v>9461</v>
      </c>
      <c r="N828" s="71">
        <f>SUM(N823:N827)</f>
        <v>4397</v>
      </c>
      <c r="O828" s="71">
        <f>SUM(O823:O827)</f>
        <v>5064</v>
      </c>
    </row>
    <row r="829" spans="1:15" ht="12" customHeight="1">
      <c r="A829" s="3">
        <f>A828+1</f>
        <v>31</v>
      </c>
      <c r="B829" s="5" t="s">
        <v>36</v>
      </c>
      <c r="C829" s="34">
        <f>C828+1</f>
        <v>32</v>
      </c>
      <c r="D829" s="176"/>
      <c r="E829" s="39">
        <f>E828-1</f>
        <v>1972</v>
      </c>
      <c r="F829" s="70">
        <v>1673</v>
      </c>
      <c r="G829" s="70">
        <v>916</v>
      </c>
      <c r="H829" s="70">
        <v>757</v>
      </c>
      <c r="I829" s="131"/>
      <c r="J829" s="5"/>
      <c r="K829" s="176"/>
      <c r="L829" s="39"/>
      <c r="M829" s="70"/>
      <c r="N829" s="70"/>
      <c r="O829" s="70"/>
    </row>
    <row r="830" spans="1:15" ht="12" customHeight="1">
      <c r="A830" s="3">
        <f>A829+1</f>
        <v>32</v>
      </c>
      <c r="B830" s="5" t="s">
        <v>36</v>
      </c>
      <c r="C830" s="34">
        <f>C829+1</f>
        <v>33</v>
      </c>
      <c r="D830" s="176"/>
      <c r="E830" s="39">
        <f>E829-1</f>
        <v>1971</v>
      </c>
      <c r="F830" s="70">
        <v>1950</v>
      </c>
      <c r="G830" s="70">
        <v>1025</v>
      </c>
      <c r="H830" s="70">
        <v>925</v>
      </c>
      <c r="I830" s="131">
        <f>I827+1</f>
        <v>70</v>
      </c>
      <c r="J830" s="5" t="s">
        <v>36</v>
      </c>
      <c r="K830" s="176">
        <f>K827+1</f>
        <v>71</v>
      </c>
      <c r="L830" s="39">
        <f>L827-1</f>
        <v>1933</v>
      </c>
      <c r="M830" s="70">
        <v>1340</v>
      </c>
      <c r="N830" s="70">
        <v>609</v>
      </c>
      <c r="O830" s="70">
        <v>731</v>
      </c>
    </row>
    <row r="831" spans="1:15" ht="12" customHeight="1">
      <c r="A831" s="3">
        <f>A830+1</f>
        <v>33</v>
      </c>
      <c r="B831" s="5" t="s">
        <v>36</v>
      </c>
      <c r="C831" s="34">
        <f>C830+1</f>
        <v>34</v>
      </c>
      <c r="D831" s="176"/>
      <c r="E831" s="39">
        <f>E830-1</f>
        <v>1970</v>
      </c>
      <c r="F831" s="70">
        <v>2045</v>
      </c>
      <c r="G831" s="70">
        <v>1059</v>
      </c>
      <c r="H831" s="70">
        <v>986</v>
      </c>
      <c r="I831" s="131">
        <f>I830+1</f>
        <v>71</v>
      </c>
      <c r="J831" s="5" t="s">
        <v>36</v>
      </c>
      <c r="K831" s="176">
        <f>K830+1</f>
        <v>72</v>
      </c>
      <c r="L831" s="39">
        <f>L830-1</f>
        <v>1932</v>
      </c>
      <c r="M831" s="70">
        <v>1341</v>
      </c>
      <c r="N831" s="70">
        <v>577</v>
      </c>
      <c r="O831" s="70">
        <v>764</v>
      </c>
    </row>
    <row r="832" spans="1:15" ht="12" customHeight="1">
      <c r="A832" s="3">
        <f>A831+1</f>
        <v>34</v>
      </c>
      <c r="B832" s="5" t="s">
        <v>36</v>
      </c>
      <c r="C832" s="34">
        <f>C831+1</f>
        <v>35</v>
      </c>
      <c r="D832" s="176"/>
      <c r="E832" s="39">
        <f>E831-1</f>
        <v>1969</v>
      </c>
      <c r="F832" s="70">
        <v>2089</v>
      </c>
      <c r="G832" s="70">
        <v>1111</v>
      </c>
      <c r="H832" s="70">
        <v>978</v>
      </c>
      <c r="I832" s="131">
        <f>I831+1</f>
        <v>72</v>
      </c>
      <c r="J832" s="5" t="s">
        <v>36</v>
      </c>
      <c r="K832" s="176">
        <f>K831+1</f>
        <v>73</v>
      </c>
      <c r="L832" s="39">
        <f>L831-1</f>
        <v>1931</v>
      </c>
      <c r="M832" s="70">
        <v>1337</v>
      </c>
      <c r="N832" s="70">
        <v>596</v>
      </c>
      <c r="O832" s="70">
        <v>741</v>
      </c>
    </row>
    <row r="833" spans="1:15" ht="12" customHeight="1">
      <c r="A833" s="19">
        <v>30</v>
      </c>
      <c r="B833" s="178" t="s">
        <v>36</v>
      </c>
      <c r="C833" s="68">
        <v>35</v>
      </c>
      <c r="D833" s="177"/>
      <c r="E833" s="187"/>
      <c r="F833" s="71">
        <f>SUM(F828:F832)</f>
        <v>9216</v>
      </c>
      <c r="G833" s="71">
        <f>SUM(G828:G832)</f>
        <v>4895</v>
      </c>
      <c r="H833" s="71">
        <f>SUM(H828:H832)</f>
        <v>4321</v>
      </c>
      <c r="I833" s="131">
        <f>I832+1</f>
        <v>73</v>
      </c>
      <c r="J833" s="5" t="s">
        <v>36</v>
      </c>
      <c r="K833" s="176">
        <f>K832+1</f>
        <v>74</v>
      </c>
      <c r="L833" s="39">
        <f>L832-1</f>
        <v>1930</v>
      </c>
      <c r="M833" s="70">
        <v>1373</v>
      </c>
      <c r="N833" s="70">
        <v>582</v>
      </c>
      <c r="O833" s="70">
        <v>791</v>
      </c>
    </row>
    <row r="834" spans="1:15" ht="12" customHeight="1">
      <c r="A834" s="3"/>
      <c r="B834" s="5"/>
      <c r="C834" s="34"/>
      <c r="D834" s="176"/>
      <c r="E834" s="39"/>
      <c r="F834" s="70"/>
      <c r="G834" s="70"/>
      <c r="H834" s="70"/>
      <c r="I834" s="131">
        <f>I833+1</f>
        <v>74</v>
      </c>
      <c r="J834" s="5" t="s">
        <v>36</v>
      </c>
      <c r="K834" s="176">
        <f>K833+1</f>
        <v>75</v>
      </c>
      <c r="L834" s="39">
        <f>L833-1</f>
        <v>1929</v>
      </c>
      <c r="M834" s="70">
        <v>1312</v>
      </c>
      <c r="N834" s="70">
        <v>529</v>
      </c>
      <c r="O834" s="70">
        <v>783</v>
      </c>
    </row>
    <row r="835" spans="1:15" ht="12" customHeight="1">
      <c r="A835" s="3">
        <f>A832+1</f>
        <v>35</v>
      </c>
      <c r="B835" s="5" t="s">
        <v>36</v>
      </c>
      <c r="C835" s="34">
        <f>C832+1</f>
        <v>36</v>
      </c>
      <c r="D835" s="176"/>
      <c r="E835" s="39">
        <f>E832-1</f>
        <v>1968</v>
      </c>
      <c r="F835" s="70">
        <v>2025</v>
      </c>
      <c r="G835" s="70">
        <v>1053</v>
      </c>
      <c r="H835" s="70">
        <v>972</v>
      </c>
      <c r="I835" s="186">
        <v>70</v>
      </c>
      <c r="J835" s="178" t="s">
        <v>36</v>
      </c>
      <c r="K835" s="177">
        <v>75</v>
      </c>
      <c r="L835" s="39"/>
      <c r="M835" s="71">
        <f>SUM(M830:M834)</f>
        <v>6703</v>
      </c>
      <c r="N835" s="71">
        <f>SUM(N830:N834)</f>
        <v>2893</v>
      </c>
      <c r="O835" s="71">
        <f>SUM(O830:O834)</f>
        <v>3810</v>
      </c>
    </row>
    <row r="836" spans="1:15" ht="12" customHeight="1">
      <c r="A836" s="3">
        <f>A835+1</f>
        <v>36</v>
      </c>
      <c r="B836" s="5" t="s">
        <v>36</v>
      </c>
      <c r="C836" s="34">
        <f>C835+1</f>
        <v>37</v>
      </c>
      <c r="D836" s="176"/>
      <c r="E836" s="39">
        <f>E835-1</f>
        <v>1967</v>
      </c>
      <c r="F836" s="70">
        <v>2148</v>
      </c>
      <c r="G836" s="70">
        <v>1119</v>
      </c>
      <c r="H836" s="70">
        <v>1029</v>
      </c>
      <c r="I836" s="131"/>
      <c r="J836" s="5"/>
      <c r="K836" s="176"/>
      <c r="L836" s="39"/>
      <c r="M836" s="70"/>
      <c r="N836" s="70"/>
      <c r="O836" s="70"/>
    </row>
    <row r="837" spans="1:15" ht="12" customHeight="1">
      <c r="A837" s="3">
        <f>A836+1</f>
        <v>37</v>
      </c>
      <c r="B837" s="5" t="s">
        <v>36</v>
      </c>
      <c r="C837" s="34">
        <f>C836+1</f>
        <v>38</v>
      </c>
      <c r="D837" s="176"/>
      <c r="E837" s="39">
        <f>E836-1</f>
        <v>1966</v>
      </c>
      <c r="F837" s="70">
        <v>2307</v>
      </c>
      <c r="G837" s="70">
        <v>1249</v>
      </c>
      <c r="H837" s="70">
        <v>1058</v>
      </c>
      <c r="I837" s="186">
        <v>75</v>
      </c>
      <c r="J837" s="178" t="s">
        <v>36</v>
      </c>
      <c r="K837" s="177">
        <v>80</v>
      </c>
      <c r="L837" s="39"/>
      <c r="M837" s="71">
        <v>5388</v>
      </c>
      <c r="N837" s="71">
        <v>1885</v>
      </c>
      <c r="O837" s="71">
        <v>3503</v>
      </c>
    </row>
    <row r="838" spans="1:15" ht="12" customHeight="1">
      <c r="A838" s="3">
        <f>A837+1</f>
        <v>38</v>
      </c>
      <c r="B838" s="5" t="s">
        <v>36</v>
      </c>
      <c r="C838" s="34">
        <f>C837+1</f>
        <v>39</v>
      </c>
      <c r="D838" s="176"/>
      <c r="E838" s="39">
        <f>E837-1</f>
        <v>1965</v>
      </c>
      <c r="F838" s="70">
        <v>2376</v>
      </c>
      <c r="G838" s="70">
        <v>1257</v>
      </c>
      <c r="H838" s="70">
        <v>1119</v>
      </c>
      <c r="I838" s="186">
        <v>80</v>
      </c>
      <c r="J838" s="178" t="s">
        <v>36</v>
      </c>
      <c r="K838" s="177">
        <v>85</v>
      </c>
      <c r="L838" s="39"/>
      <c r="M838" s="71">
        <v>3542</v>
      </c>
      <c r="N838" s="71">
        <v>945</v>
      </c>
      <c r="O838" s="71">
        <v>2597</v>
      </c>
    </row>
    <row r="839" spans="1:15" ht="12" customHeight="1">
      <c r="A839" s="3">
        <f>A838+1</f>
        <v>39</v>
      </c>
      <c r="B839" s="5" t="s">
        <v>36</v>
      </c>
      <c r="C839" s="34">
        <f>C838+1</f>
        <v>40</v>
      </c>
      <c r="D839" s="176"/>
      <c r="E839" s="39">
        <f>E838-1</f>
        <v>1964</v>
      </c>
      <c r="F839" s="70">
        <v>2560</v>
      </c>
      <c r="G839" s="70">
        <v>1270</v>
      </c>
      <c r="H839" s="70">
        <v>1290</v>
      </c>
      <c r="I839" s="190" t="s">
        <v>575</v>
      </c>
      <c r="J839" s="6"/>
      <c r="K839" s="6"/>
      <c r="L839" s="39"/>
      <c r="M839" s="71">
        <v>1965</v>
      </c>
      <c r="N839" s="71">
        <v>467</v>
      </c>
      <c r="O839" s="71">
        <v>1498</v>
      </c>
    </row>
    <row r="840" spans="1:15" ht="12" customHeight="1">
      <c r="A840" s="19">
        <v>35</v>
      </c>
      <c r="B840" s="178" t="s">
        <v>36</v>
      </c>
      <c r="C840" s="68">
        <v>40</v>
      </c>
      <c r="D840" s="177"/>
      <c r="E840" s="187"/>
      <c r="F840" s="71">
        <f>SUM(F835:F839)</f>
        <v>11416</v>
      </c>
      <c r="G840" s="71">
        <f>SUM(G835:G839)</f>
        <v>5948</v>
      </c>
      <c r="H840" s="71">
        <f>SUM(H835:H839)</f>
        <v>5468</v>
      </c>
      <c r="I840" s="190" t="s">
        <v>576</v>
      </c>
      <c r="J840" s="10"/>
      <c r="K840" s="3"/>
      <c r="L840" s="39"/>
      <c r="M840" s="71">
        <f>SUM(F794+F805+F810+F819+F826+F833+F840+M793+M800+M807+M814+M821+M828+M835+M837+M838+M839)</f>
        <v>145383</v>
      </c>
      <c r="N840" s="71">
        <f>SUM(G794+G805+G810+G819+G826+G833+G840+N793+N800+N807+N814+N821+N828+N835+N837+N838+N839)</f>
        <v>71523</v>
      </c>
      <c r="O840" s="71">
        <f>SUM(H794+H805+H810+H819+H826+H833+H840+O793+O800+O807+O814+O821+O828+O835+O837+O838+O839)</f>
        <v>73860</v>
      </c>
    </row>
    <row r="841" spans="1:15" ht="12" customHeight="1">
      <c r="A841" s="19"/>
      <c r="B841" s="178"/>
      <c r="C841" s="68"/>
      <c r="D841" s="177"/>
      <c r="E841" s="215"/>
      <c r="F841" s="220"/>
      <c r="G841" s="220"/>
      <c r="H841" s="220"/>
      <c r="I841" s="202"/>
      <c r="J841" s="10"/>
      <c r="K841" s="3"/>
      <c r="L841" s="8"/>
      <c r="M841" s="8"/>
      <c r="N841" s="8"/>
      <c r="O841" s="8"/>
    </row>
    <row r="842" spans="1:15" ht="12" customHeight="1">
      <c r="A842" s="19"/>
      <c r="B842" s="178"/>
      <c r="C842" s="68"/>
      <c r="D842" s="177"/>
      <c r="E842" s="215"/>
      <c r="F842" s="220"/>
      <c r="G842" s="220"/>
      <c r="H842" s="220"/>
      <c r="I842" s="202"/>
      <c r="J842" s="10"/>
      <c r="K842" s="3"/>
      <c r="L842" s="8"/>
      <c r="M842" s="71"/>
      <c r="N842" s="71"/>
      <c r="O842" s="71"/>
    </row>
    <row r="843" spans="1:15" ht="12" customHeight="1">
      <c r="A843" s="19"/>
      <c r="B843" s="178"/>
      <c r="C843" s="68"/>
      <c r="D843" s="177"/>
      <c r="E843" s="215"/>
      <c r="F843" s="220"/>
      <c r="G843" s="220"/>
      <c r="H843" s="220"/>
      <c r="I843" s="202"/>
      <c r="J843" s="10"/>
      <c r="K843" s="3"/>
      <c r="L843" s="8"/>
      <c r="M843" s="71"/>
      <c r="N843" s="71"/>
      <c r="O843" s="71"/>
    </row>
    <row r="844" spans="1:15" ht="12" customHeight="1">
      <c r="A844" s="19"/>
      <c r="B844" s="178"/>
      <c r="C844" s="68"/>
      <c r="D844" s="177"/>
      <c r="E844" s="215"/>
      <c r="F844" s="71"/>
      <c r="G844" s="71"/>
      <c r="H844" s="71"/>
      <c r="I844" s="202"/>
      <c r="J844" s="10"/>
      <c r="K844" s="3"/>
      <c r="L844" s="8"/>
      <c r="M844" s="71"/>
      <c r="N844" s="71"/>
      <c r="O844" s="71"/>
    </row>
    <row r="845" spans="1:15" ht="12" customHeight="1">
      <c r="A845" s="19"/>
      <c r="B845" s="178"/>
      <c r="C845" s="68"/>
      <c r="D845" s="177"/>
      <c r="E845" s="215"/>
      <c r="F845" s="71"/>
      <c r="G845" s="71"/>
      <c r="H845" s="71"/>
      <c r="I845" s="202"/>
      <c r="J845" s="10"/>
      <c r="K845" s="3"/>
      <c r="L845" s="8"/>
      <c r="M845" s="71"/>
      <c r="N845" s="71"/>
      <c r="O845" s="71"/>
    </row>
    <row r="846" spans="1:15" ht="12.75">
      <c r="A846" s="23" t="s">
        <v>577</v>
      </c>
      <c r="B846" s="23"/>
      <c r="C846" s="23"/>
      <c r="D846" s="23"/>
      <c r="E846" s="23"/>
      <c r="F846" s="191"/>
      <c r="G846" s="191"/>
      <c r="H846" s="191"/>
      <c r="I846" s="23"/>
      <c r="J846" s="23"/>
      <c r="K846" s="23"/>
      <c r="L846" s="23"/>
      <c r="M846" s="191"/>
      <c r="N846" s="191"/>
      <c r="O846" s="191"/>
    </row>
    <row r="847" spans="1:15" ht="12.75">
      <c r="A847" s="23" t="s">
        <v>590</v>
      </c>
      <c r="B847" s="23"/>
      <c r="C847" s="23"/>
      <c r="D847" s="23"/>
      <c r="E847" s="23"/>
      <c r="F847" s="191"/>
      <c r="G847" s="191"/>
      <c r="H847" s="191"/>
      <c r="I847" s="23"/>
      <c r="J847" s="23"/>
      <c r="K847" s="23"/>
      <c r="L847" s="23"/>
      <c r="M847" s="191"/>
      <c r="N847" s="191"/>
      <c r="O847" s="191"/>
    </row>
    <row r="848" spans="1:12" ht="12.75">
      <c r="A848" s="3"/>
      <c r="B848" s="3"/>
      <c r="C848" s="34"/>
      <c r="D848" s="3"/>
      <c r="E848" s="3"/>
      <c r="I848" s="3"/>
      <c r="J848" s="3"/>
      <c r="K848" s="3"/>
      <c r="L848" s="3"/>
    </row>
    <row r="849" spans="1:15" s="137" customFormat="1" ht="12.75">
      <c r="A849" s="15" t="s">
        <v>66</v>
      </c>
      <c r="B849" s="15"/>
      <c r="C849" s="15"/>
      <c r="D849" s="15"/>
      <c r="E849" s="181"/>
      <c r="F849" s="330" t="s">
        <v>5</v>
      </c>
      <c r="G849" s="303"/>
      <c r="H849" s="303"/>
      <c r="I849" s="161" t="s">
        <v>66</v>
      </c>
      <c r="J849" s="15"/>
      <c r="K849" s="15"/>
      <c r="L849" s="181"/>
      <c r="M849" s="330" t="s">
        <v>5</v>
      </c>
      <c r="N849" s="303"/>
      <c r="O849" s="303"/>
    </row>
    <row r="850" spans="1:15" ht="12.75">
      <c r="A850" s="10" t="s">
        <v>68</v>
      </c>
      <c r="B850" s="10"/>
      <c r="C850" s="10"/>
      <c r="D850" s="10"/>
      <c r="E850" s="182" t="s">
        <v>570</v>
      </c>
      <c r="F850" s="332"/>
      <c r="G850" s="304"/>
      <c r="H850" s="304"/>
      <c r="I850" s="183" t="s">
        <v>68</v>
      </c>
      <c r="J850" s="10"/>
      <c r="K850" s="10"/>
      <c r="L850" s="182" t="s">
        <v>570</v>
      </c>
      <c r="M850" s="332"/>
      <c r="N850" s="304"/>
      <c r="O850" s="304"/>
    </row>
    <row r="851" spans="1:15" ht="12.75">
      <c r="A851" s="20" t="s">
        <v>69</v>
      </c>
      <c r="B851" s="20"/>
      <c r="C851" s="20"/>
      <c r="D851" s="20"/>
      <c r="E851" s="184"/>
      <c r="F851" s="192" t="s">
        <v>20</v>
      </c>
      <c r="G851" s="193" t="s">
        <v>21</v>
      </c>
      <c r="H851" s="192" t="s">
        <v>22</v>
      </c>
      <c r="I851" s="185" t="s">
        <v>69</v>
      </c>
      <c r="J851" s="20"/>
      <c r="K851" s="20"/>
      <c r="L851" s="184"/>
      <c r="M851" s="192" t="s">
        <v>20</v>
      </c>
      <c r="N851" s="193" t="s">
        <v>21</v>
      </c>
      <c r="O851" s="192" t="s">
        <v>22</v>
      </c>
    </row>
    <row r="852" spans="1:12" ht="12.75">
      <c r="A852" s="3"/>
      <c r="B852" s="3"/>
      <c r="C852" s="34"/>
      <c r="D852" s="3"/>
      <c r="E852" s="9"/>
      <c r="I852" s="131"/>
      <c r="J852" s="3"/>
      <c r="K852" s="3"/>
      <c r="L852" s="9"/>
    </row>
    <row r="853" spans="1:15" ht="12.75">
      <c r="A853" s="3">
        <v>0</v>
      </c>
      <c r="B853" s="5" t="s">
        <v>36</v>
      </c>
      <c r="C853" s="34">
        <v>1</v>
      </c>
      <c r="D853" s="176"/>
      <c r="E853" s="39">
        <v>2003</v>
      </c>
      <c r="F853" s="70">
        <v>566</v>
      </c>
      <c r="G853" s="70">
        <v>304</v>
      </c>
      <c r="H853" s="70">
        <v>262</v>
      </c>
      <c r="I853" s="131">
        <f>SUM(C904)</f>
        <v>40</v>
      </c>
      <c r="J853" s="5" t="s">
        <v>36</v>
      </c>
      <c r="K853" s="176">
        <f>SUM(I853+1)</f>
        <v>41</v>
      </c>
      <c r="L853" s="39">
        <f>SUM(E904-1)</f>
        <v>1963</v>
      </c>
      <c r="M853" s="70">
        <v>1448</v>
      </c>
      <c r="N853" s="70">
        <v>707</v>
      </c>
      <c r="O853" s="70">
        <v>741</v>
      </c>
    </row>
    <row r="854" spans="1:15" ht="12.75">
      <c r="A854" s="3">
        <v>1</v>
      </c>
      <c r="B854" s="5" t="s">
        <v>36</v>
      </c>
      <c r="C854" s="34">
        <f>SUM(C853+1)</f>
        <v>2</v>
      </c>
      <c r="D854" s="176"/>
      <c r="E854" s="39">
        <f>SUM(E853-1)</f>
        <v>2002</v>
      </c>
      <c r="F854" s="70">
        <v>583</v>
      </c>
      <c r="G854" s="70">
        <v>307</v>
      </c>
      <c r="H854" s="70">
        <v>276</v>
      </c>
      <c r="I854" s="131">
        <f>I853+1</f>
        <v>41</v>
      </c>
      <c r="J854" s="5" t="s">
        <v>36</v>
      </c>
      <c r="K854" s="176">
        <f>K853+1</f>
        <v>42</v>
      </c>
      <c r="L854" s="39">
        <f>L853-1</f>
        <v>1962</v>
      </c>
      <c r="M854" s="70">
        <v>1373</v>
      </c>
      <c r="N854" s="70">
        <v>712</v>
      </c>
      <c r="O854" s="70">
        <v>661</v>
      </c>
    </row>
    <row r="855" spans="1:15" ht="12.75">
      <c r="A855" s="3">
        <f>A854+1</f>
        <v>2</v>
      </c>
      <c r="B855" s="5" t="s">
        <v>36</v>
      </c>
      <c r="C855" s="34">
        <f>C854+1</f>
        <v>3</v>
      </c>
      <c r="D855" s="176"/>
      <c r="E855" s="39">
        <f>SUM(E854-1)</f>
        <v>2001</v>
      </c>
      <c r="F855" s="70">
        <v>572</v>
      </c>
      <c r="G855" s="70">
        <v>292</v>
      </c>
      <c r="H855" s="70">
        <v>280</v>
      </c>
      <c r="I855" s="131">
        <f>I854+1</f>
        <v>42</v>
      </c>
      <c r="J855" s="5" t="s">
        <v>36</v>
      </c>
      <c r="K855" s="176">
        <f>K854+1</f>
        <v>43</v>
      </c>
      <c r="L855" s="39">
        <f>L854-1</f>
        <v>1961</v>
      </c>
      <c r="M855" s="70">
        <v>1413</v>
      </c>
      <c r="N855" s="70">
        <v>708</v>
      </c>
      <c r="O855" s="70">
        <v>705</v>
      </c>
    </row>
    <row r="856" spans="1:15" ht="12" customHeight="1">
      <c r="A856" s="3">
        <f>A855+1</f>
        <v>3</v>
      </c>
      <c r="B856" s="5" t="s">
        <v>36</v>
      </c>
      <c r="C856" s="34">
        <f>C855+1</f>
        <v>4</v>
      </c>
      <c r="D856" s="176"/>
      <c r="E856" s="39">
        <f>E855-1</f>
        <v>2000</v>
      </c>
      <c r="F856" s="70">
        <v>569</v>
      </c>
      <c r="G856" s="70">
        <v>285</v>
      </c>
      <c r="H856" s="70">
        <v>284</v>
      </c>
      <c r="I856" s="131">
        <f>I855+1</f>
        <v>43</v>
      </c>
      <c r="J856" s="5" t="s">
        <v>36</v>
      </c>
      <c r="K856" s="176">
        <f>K855+1</f>
        <v>44</v>
      </c>
      <c r="L856" s="39">
        <f>L855-1</f>
        <v>1960</v>
      </c>
      <c r="M856" s="70">
        <v>1382</v>
      </c>
      <c r="N856" s="70">
        <v>695</v>
      </c>
      <c r="O856" s="70">
        <v>687</v>
      </c>
    </row>
    <row r="857" spans="1:15" ht="12" customHeight="1">
      <c r="A857" s="3">
        <f>A856+1</f>
        <v>4</v>
      </c>
      <c r="B857" s="5" t="s">
        <v>36</v>
      </c>
      <c r="C857" s="34">
        <f>C856+1</f>
        <v>5</v>
      </c>
      <c r="D857" s="176"/>
      <c r="E857" s="39">
        <f>E856-1</f>
        <v>1999</v>
      </c>
      <c r="F857" s="70">
        <v>557</v>
      </c>
      <c r="G857" s="70">
        <v>282</v>
      </c>
      <c r="H857" s="70">
        <v>275</v>
      </c>
      <c r="I857" s="131">
        <f>I856+1</f>
        <v>44</v>
      </c>
      <c r="J857" s="5" t="s">
        <v>36</v>
      </c>
      <c r="K857" s="176">
        <f>K856+1</f>
        <v>45</v>
      </c>
      <c r="L857" s="39">
        <f>L856-1</f>
        <v>1959</v>
      </c>
      <c r="M857" s="70">
        <v>1411</v>
      </c>
      <c r="N857" s="70">
        <v>703</v>
      </c>
      <c r="O857" s="70">
        <v>708</v>
      </c>
    </row>
    <row r="858" spans="1:15" ht="12" customHeight="1">
      <c r="A858" s="3">
        <f>A857+1</f>
        <v>5</v>
      </c>
      <c r="B858" s="5" t="s">
        <v>36</v>
      </c>
      <c r="C858" s="34">
        <f>C857+1</f>
        <v>6</v>
      </c>
      <c r="D858" s="176"/>
      <c r="E858" s="39">
        <f>E857-1</f>
        <v>1998</v>
      </c>
      <c r="F858" s="70">
        <v>503</v>
      </c>
      <c r="G858" s="70">
        <v>249</v>
      </c>
      <c r="H858" s="70">
        <v>254</v>
      </c>
      <c r="I858" s="186">
        <v>40</v>
      </c>
      <c r="J858" s="178" t="s">
        <v>36</v>
      </c>
      <c r="K858" s="177">
        <v>45</v>
      </c>
      <c r="L858" s="187"/>
      <c r="M858" s="71">
        <f>SUM(M853:M857)</f>
        <v>7027</v>
      </c>
      <c r="N858" s="71">
        <f>SUM(N853:N857)</f>
        <v>3525</v>
      </c>
      <c r="O858" s="71">
        <f>SUM(O853:O857)</f>
        <v>3502</v>
      </c>
    </row>
    <row r="859" spans="1:15" ht="12" customHeight="1">
      <c r="A859" s="19">
        <v>0</v>
      </c>
      <c r="B859" s="178" t="s">
        <v>36</v>
      </c>
      <c r="C859" s="68">
        <v>6</v>
      </c>
      <c r="D859" s="177"/>
      <c r="E859" s="187"/>
      <c r="F859" s="71">
        <f>SUM(F853:F858)</f>
        <v>3350</v>
      </c>
      <c r="G859" s="71">
        <f>SUM(G853:G858)</f>
        <v>1719</v>
      </c>
      <c r="H859" s="71">
        <f>SUM(H853:H858)</f>
        <v>1631</v>
      </c>
      <c r="I859" s="131"/>
      <c r="J859" s="5"/>
      <c r="K859" s="176"/>
      <c r="L859" s="39"/>
      <c r="M859" s="70"/>
      <c r="N859" s="70"/>
      <c r="O859" s="70"/>
    </row>
    <row r="860" spans="1:15" ht="12" customHeight="1">
      <c r="A860" s="3"/>
      <c r="B860" s="5"/>
      <c r="C860" s="34"/>
      <c r="D860" s="176"/>
      <c r="E860" s="39"/>
      <c r="F860" s="70"/>
      <c r="G860" s="70"/>
      <c r="H860" s="70"/>
      <c r="I860" s="131">
        <f>I857+1</f>
        <v>45</v>
      </c>
      <c r="J860" s="5" t="s">
        <v>36</v>
      </c>
      <c r="K860" s="176">
        <f>K857+1</f>
        <v>46</v>
      </c>
      <c r="L860" s="39">
        <f>L857-1</f>
        <v>1958</v>
      </c>
      <c r="M860" s="70">
        <v>1211</v>
      </c>
      <c r="N860" s="70">
        <v>608</v>
      </c>
      <c r="O860" s="70">
        <v>603</v>
      </c>
    </row>
    <row r="861" spans="1:15" ht="12" customHeight="1">
      <c r="A861" s="3">
        <f>A858+1</f>
        <v>6</v>
      </c>
      <c r="B861" s="5" t="s">
        <v>36</v>
      </c>
      <c r="C861" s="34">
        <f>C858+1</f>
        <v>7</v>
      </c>
      <c r="D861" s="176"/>
      <c r="E861" s="39">
        <f>E858-1</f>
        <v>1997</v>
      </c>
      <c r="F861" s="70">
        <v>567</v>
      </c>
      <c r="G861" s="70">
        <v>275</v>
      </c>
      <c r="H861" s="70">
        <v>292</v>
      </c>
      <c r="I861" s="131">
        <f>I860+1</f>
        <v>46</v>
      </c>
      <c r="J861" s="5" t="s">
        <v>36</v>
      </c>
      <c r="K861" s="176">
        <f>K860+1</f>
        <v>47</v>
      </c>
      <c r="L861" s="39">
        <f>L860-1</f>
        <v>1957</v>
      </c>
      <c r="M861" s="70">
        <v>1288</v>
      </c>
      <c r="N861" s="70">
        <v>652</v>
      </c>
      <c r="O861" s="70">
        <v>636</v>
      </c>
    </row>
    <row r="862" spans="1:15" ht="12" customHeight="1">
      <c r="A862" s="3">
        <f aca="true" t="shared" si="94" ref="A862:A869">A861+1</f>
        <v>7</v>
      </c>
      <c r="B862" s="5" t="s">
        <v>36</v>
      </c>
      <c r="C862" s="34">
        <f aca="true" t="shared" si="95" ref="C862:C869">C861+1</f>
        <v>8</v>
      </c>
      <c r="D862" s="176"/>
      <c r="E862" s="39">
        <f aca="true" t="shared" si="96" ref="E862:E869">E861-1</f>
        <v>1996</v>
      </c>
      <c r="F862" s="70">
        <v>546</v>
      </c>
      <c r="G862" s="70">
        <v>280</v>
      </c>
      <c r="H862" s="70">
        <v>266</v>
      </c>
      <c r="I862" s="131">
        <f>I861+1</f>
        <v>47</v>
      </c>
      <c r="J862" s="5" t="s">
        <v>36</v>
      </c>
      <c r="K862" s="176">
        <f>K861+1</f>
        <v>48</v>
      </c>
      <c r="L862" s="39">
        <f>L861-1</f>
        <v>1956</v>
      </c>
      <c r="M862" s="70">
        <v>1333</v>
      </c>
      <c r="N862" s="70">
        <v>666</v>
      </c>
      <c r="O862" s="70">
        <v>667</v>
      </c>
    </row>
    <row r="863" spans="1:15" ht="12" customHeight="1">
      <c r="A863" s="3">
        <f t="shared" si="94"/>
        <v>8</v>
      </c>
      <c r="B863" s="5" t="s">
        <v>36</v>
      </c>
      <c r="C863" s="34">
        <f t="shared" si="95"/>
        <v>9</v>
      </c>
      <c r="D863" s="176"/>
      <c r="E863" s="39">
        <f t="shared" si="96"/>
        <v>1995</v>
      </c>
      <c r="F863" s="70">
        <v>494</v>
      </c>
      <c r="G863" s="70">
        <v>264</v>
      </c>
      <c r="H863" s="70">
        <v>230</v>
      </c>
      <c r="I863" s="131">
        <f>I862+1</f>
        <v>48</v>
      </c>
      <c r="J863" s="5" t="s">
        <v>36</v>
      </c>
      <c r="K863" s="176">
        <f>K862+1</f>
        <v>49</v>
      </c>
      <c r="L863" s="39">
        <f>L862-1</f>
        <v>1955</v>
      </c>
      <c r="M863" s="70">
        <v>1413</v>
      </c>
      <c r="N863" s="70">
        <v>710</v>
      </c>
      <c r="O863" s="70">
        <v>703</v>
      </c>
    </row>
    <row r="864" spans="1:15" ht="12" customHeight="1">
      <c r="A864" s="3">
        <f t="shared" si="94"/>
        <v>9</v>
      </c>
      <c r="B864" s="5" t="s">
        <v>36</v>
      </c>
      <c r="C864" s="34">
        <f t="shared" si="95"/>
        <v>10</v>
      </c>
      <c r="D864" s="176"/>
      <c r="E864" s="39">
        <f t="shared" si="96"/>
        <v>1994</v>
      </c>
      <c r="F864" s="70">
        <v>486</v>
      </c>
      <c r="G864" s="70">
        <v>220</v>
      </c>
      <c r="H864" s="70">
        <v>266</v>
      </c>
      <c r="I864" s="131">
        <f>I863+1</f>
        <v>49</v>
      </c>
      <c r="J864" s="5" t="s">
        <v>36</v>
      </c>
      <c r="K864" s="176">
        <f>K863+1</f>
        <v>50</v>
      </c>
      <c r="L864" s="39">
        <f>L863-1</f>
        <v>1954</v>
      </c>
      <c r="M864" s="70">
        <v>1389</v>
      </c>
      <c r="N864" s="70">
        <v>721</v>
      </c>
      <c r="O864" s="70">
        <v>668</v>
      </c>
    </row>
    <row r="865" spans="1:15" ht="12" customHeight="1">
      <c r="A865" s="3">
        <f t="shared" si="94"/>
        <v>10</v>
      </c>
      <c r="B865" s="5" t="s">
        <v>36</v>
      </c>
      <c r="C865" s="34">
        <f t="shared" si="95"/>
        <v>11</v>
      </c>
      <c r="D865" s="176"/>
      <c r="E865" s="39">
        <f t="shared" si="96"/>
        <v>1993</v>
      </c>
      <c r="F865" s="70">
        <v>487</v>
      </c>
      <c r="G865" s="70">
        <v>273</v>
      </c>
      <c r="H865" s="70">
        <v>214</v>
      </c>
      <c r="I865" s="186">
        <v>45</v>
      </c>
      <c r="J865" s="178" t="s">
        <v>36</v>
      </c>
      <c r="K865" s="177">
        <v>50</v>
      </c>
      <c r="L865" s="187"/>
      <c r="M865" s="71">
        <f>SUM(M860:M864)</f>
        <v>6634</v>
      </c>
      <c r="N865" s="71">
        <f>SUM(N860:N864)</f>
        <v>3357</v>
      </c>
      <c r="O865" s="71">
        <f>SUM(O860:O864)</f>
        <v>3277</v>
      </c>
    </row>
    <row r="866" spans="1:15" ht="12" customHeight="1">
      <c r="A866" s="3">
        <f t="shared" si="94"/>
        <v>11</v>
      </c>
      <c r="B866" s="5" t="s">
        <v>36</v>
      </c>
      <c r="C866" s="34">
        <f t="shared" si="95"/>
        <v>12</v>
      </c>
      <c r="D866" s="176"/>
      <c r="E866" s="39">
        <f t="shared" si="96"/>
        <v>1992</v>
      </c>
      <c r="F866" s="70">
        <v>535</v>
      </c>
      <c r="G866" s="70">
        <v>283</v>
      </c>
      <c r="H866" s="70">
        <v>252</v>
      </c>
      <c r="I866" s="131"/>
      <c r="J866" s="5"/>
      <c r="K866" s="176"/>
      <c r="L866" s="39"/>
      <c r="M866" s="70"/>
      <c r="N866" s="70"/>
      <c r="O866" s="70"/>
    </row>
    <row r="867" spans="1:15" ht="12" customHeight="1">
      <c r="A867" s="3">
        <f t="shared" si="94"/>
        <v>12</v>
      </c>
      <c r="B867" s="5" t="s">
        <v>36</v>
      </c>
      <c r="C867" s="34">
        <f t="shared" si="95"/>
        <v>13</v>
      </c>
      <c r="D867" s="176"/>
      <c r="E867" s="39">
        <f t="shared" si="96"/>
        <v>1991</v>
      </c>
      <c r="F867" s="70">
        <v>637</v>
      </c>
      <c r="G867" s="70">
        <v>321</v>
      </c>
      <c r="H867" s="70">
        <v>316</v>
      </c>
      <c r="I867" s="131">
        <f>I864+1</f>
        <v>50</v>
      </c>
      <c r="J867" s="5" t="s">
        <v>36</v>
      </c>
      <c r="K867" s="176">
        <f>K864+1</f>
        <v>51</v>
      </c>
      <c r="L867" s="39">
        <f>L864-1</f>
        <v>1953</v>
      </c>
      <c r="M867" s="70">
        <v>1409</v>
      </c>
      <c r="N867" s="70">
        <v>738</v>
      </c>
      <c r="O867" s="70">
        <v>671</v>
      </c>
    </row>
    <row r="868" spans="1:15" ht="12" customHeight="1">
      <c r="A868" s="3">
        <f t="shared" si="94"/>
        <v>13</v>
      </c>
      <c r="B868" s="5" t="s">
        <v>36</v>
      </c>
      <c r="C868" s="34">
        <f t="shared" si="95"/>
        <v>14</v>
      </c>
      <c r="D868" s="176"/>
      <c r="E868" s="39">
        <f t="shared" si="96"/>
        <v>1990</v>
      </c>
      <c r="F868" s="70">
        <v>970</v>
      </c>
      <c r="G868" s="70">
        <v>476</v>
      </c>
      <c r="H868" s="70">
        <v>494</v>
      </c>
      <c r="I868" s="131">
        <f>I867+1</f>
        <v>51</v>
      </c>
      <c r="J868" s="5" t="s">
        <v>36</v>
      </c>
      <c r="K868" s="176">
        <f>K867+1</f>
        <v>52</v>
      </c>
      <c r="L868" s="39">
        <f>L867-1</f>
        <v>1952</v>
      </c>
      <c r="M868" s="70">
        <v>1352</v>
      </c>
      <c r="N868" s="70">
        <v>708</v>
      </c>
      <c r="O868" s="70">
        <v>644</v>
      </c>
    </row>
    <row r="869" spans="1:15" ht="12" customHeight="1">
      <c r="A869" s="3">
        <f t="shared" si="94"/>
        <v>14</v>
      </c>
      <c r="B869" s="5" t="s">
        <v>36</v>
      </c>
      <c r="C869" s="34">
        <f t="shared" si="95"/>
        <v>15</v>
      </c>
      <c r="D869" s="176"/>
      <c r="E869" s="39">
        <f t="shared" si="96"/>
        <v>1989</v>
      </c>
      <c r="F869" s="70">
        <v>1047</v>
      </c>
      <c r="G869" s="70">
        <v>511</v>
      </c>
      <c r="H869" s="70">
        <v>536</v>
      </c>
      <c r="I869" s="131">
        <f>I868+1</f>
        <v>52</v>
      </c>
      <c r="J869" s="5" t="s">
        <v>36</v>
      </c>
      <c r="K869" s="176">
        <f>K868+1</f>
        <v>53</v>
      </c>
      <c r="L869" s="39">
        <f>L868-1</f>
        <v>1951</v>
      </c>
      <c r="M869" s="70">
        <v>1390</v>
      </c>
      <c r="N869" s="70">
        <v>715</v>
      </c>
      <c r="O869" s="70">
        <v>675</v>
      </c>
    </row>
    <row r="870" spans="1:15" ht="12" customHeight="1">
      <c r="A870" s="19">
        <v>6</v>
      </c>
      <c r="B870" s="178" t="s">
        <v>36</v>
      </c>
      <c r="C870" s="68">
        <v>15</v>
      </c>
      <c r="D870" s="177"/>
      <c r="E870" s="187"/>
      <c r="F870" s="71">
        <f>SUM(F861:F869)</f>
        <v>5769</v>
      </c>
      <c r="G870" s="71">
        <f>SUM(G861:G869)</f>
        <v>2903</v>
      </c>
      <c r="H870" s="71">
        <f>SUM(H861:H869)</f>
        <v>2866</v>
      </c>
      <c r="I870" s="131">
        <f>I869+1</f>
        <v>53</v>
      </c>
      <c r="J870" s="5" t="s">
        <v>36</v>
      </c>
      <c r="K870" s="176">
        <f>K869+1</f>
        <v>54</v>
      </c>
      <c r="L870" s="39">
        <f>L869-1</f>
        <v>1950</v>
      </c>
      <c r="M870" s="70">
        <v>1247</v>
      </c>
      <c r="N870" s="70">
        <v>635</v>
      </c>
      <c r="O870" s="70">
        <v>612</v>
      </c>
    </row>
    <row r="871" spans="1:15" ht="12" customHeight="1">
      <c r="A871" s="3"/>
      <c r="B871" s="5"/>
      <c r="C871" s="34"/>
      <c r="D871" s="176"/>
      <c r="E871" s="39"/>
      <c r="F871" s="70"/>
      <c r="G871" s="70"/>
      <c r="H871" s="70"/>
      <c r="I871" s="131">
        <f>I870+1</f>
        <v>54</v>
      </c>
      <c r="J871" s="5" t="s">
        <v>36</v>
      </c>
      <c r="K871" s="176">
        <f>K870+1</f>
        <v>55</v>
      </c>
      <c r="L871" s="39">
        <f>L870-1</f>
        <v>1949</v>
      </c>
      <c r="M871" s="70">
        <v>1086</v>
      </c>
      <c r="N871" s="70">
        <v>585</v>
      </c>
      <c r="O871" s="70">
        <v>501</v>
      </c>
    </row>
    <row r="872" spans="1:15" ht="12" customHeight="1">
      <c r="A872" s="3">
        <f>A869+1</f>
        <v>15</v>
      </c>
      <c r="B872" s="5" t="s">
        <v>36</v>
      </c>
      <c r="C872" s="34">
        <f>C869+1</f>
        <v>16</v>
      </c>
      <c r="D872" s="176"/>
      <c r="E872" s="39">
        <f>E869-1</f>
        <v>1988</v>
      </c>
      <c r="F872" s="70">
        <v>1109</v>
      </c>
      <c r="G872" s="70">
        <v>564</v>
      </c>
      <c r="H872" s="70">
        <v>545</v>
      </c>
      <c r="I872" s="186">
        <v>50</v>
      </c>
      <c r="J872" s="178" t="s">
        <v>36</v>
      </c>
      <c r="K872" s="177">
        <v>55</v>
      </c>
      <c r="L872" s="187"/>
      <c r="M872" s="71">
        <f>SUM(M867:M871)</f>
        <v>6484</v>
      </c>
      <c r="N872" s="71">
        <f>SUM(N867:N871)</f>
        <v>3381</v>
      </c>
      <c r="O872" s="71">
        <f>SUM(O867:O871)</f>
        <v>3103</v>
      </c>
    </row>
    <row r="873" spans="1:15" ht="12" customHeight="1">
      <c r="A873" s="3">
        <f>A872+1</f>
        <v>16</v>
      </c>
      <c r="B873" s="5" t="s">
        <v>36</v>
      </c>
      <c r="C873" s="34">
        <f>C872+1</f>
        <v>17</v>
      </c>
      <c r="D873" s="176"/>
      <c r="E873" s="39">
        <f>E872-1</f>
        <v>1987</v>
      </c>
      <c r="F873" s="70">
        <v>1215</v>
      </c>
      <c r="G873" s="70">
        <v>625</v>
      </c>
      <c r="H873" s="70">
        <v>590</v>
      </c>
      <c r="I873" s="131"/>
      <c r="J873" s="5"/>
      <c r="K873" s="176"/>
      <c r="L873" s="39"/>
      <c r="M873" s="70"/>
      <c r="N873" s="70"/>
      <c r="O873" s="70"/>
    </row>
    <row r="874" spans="1:15" ht="12" customHeight="1">
      <c r="A874" s="3">
        <f>A873+1</f>
        <v>17</v>
      </c>
      <c r="B874" s="5" t="s">
        <v>36</v>
      </c>
      <c r="C874" s="34">
        <f>C873+1</f>
        <v>18</v>
      </c>
      <c r="D874" s="176"/>
      <c r="E874" s="39">
        <f>E873-1</f>
        <v>1986</v>
      </c>
      <c r="F874" s="70">
        <v>1187</v>
      </c>
      <c r="G874" s="70">
        <v>614</v>
      </c>
      <c r="H874" s="70">
        <v>573</v>
      </c>
      <c r="I874" s="131">
        <f>I871+1</f>
        <v>55</v>
      </c>
      <c r="J874" s="5" t="s">
        <v>36</v>
      </c>
      <c r="K874" s="176">
        <f>K871+1</f>
        <v>56</v>
      </c>
      <c r="L874" s="39">
        <f>L871-1</f>
        <v>1948</v>
      </c>
      <c r="M874" s="70">
        <v>995</v>
      </c>
      <c r="N874" s="70">
        <v>488</v>
      </c>
      <c r="O874" s="70">
        <v>507</v>
      </c>
    </row>
    <row r="875" spans="1:15" ht="12" customHeight="1">
      <c r="A875" s="19">
        <v>15</v>
      </c>
      <c r="B875" s="178" t="s">
        <v>36</v>
      </c>
      <c r="C875" s="68">
        <v>18</v>
      </c>
      <c r="D875" s="177"/>
      <c r="E875" s="187"/>
      <c r="F875" s="71">
        <f>SUM(F872:F874)</f>
        <v>3511</v>
      </c>
      <c r="G875" s="71">
        <f>SUM(G872:G874)</f>
        <v>1803</v>
      </c>
      <c r="H875" s="71">
        <f>SUM(H872:H874)</f>
        <v>1708</v>
      </c>
      <c r="I875" s="131">
        <f>I874+1</f>
        <v>56</v>
      </c>
      <c r="J875" s="5" t="s">
        <v>36</v>
      </c>
      <c r="K875" s="176">
        <f>K874+1</f>
        <v>57</v>
      </c>
      <c r="L875" s="39">
        <f>L874-1</f>
        <v>1947</v>
      </c>
      <c r="M875" s="70">
        <v>902</v>
      </c>
      <c r="N875" s="70">
        <v>500</v>
      </c>
      <c r="O875" s="70">
        <v>402</v>
      </c>
    </row>
    <row r="876" spans="1:15" ht="12" customHeight="1">
      <c r="A876" s="3"/>
      <c r="B876" s="5"/>
      <c r="C876" s="34"/>
      <c r="D876" s="176"/>
      <c r="E876" s="39"/>
      <c r="F876" s="70"/>
      <c r="G876" s="70"/>
      <c r="H876" s="70"/>
      <c r="I876" s="131">
        <f>I875+1</f>
        <v>57</v>
      </c>
      <c r="J876" s="5" t="s">
        <v>36</v>
      </c>
      <c r="K876" s="176">
        <f>K875+1</f>
        <v>58</v>
      </c>
      <c r="L876" s="39">
        <f>L875-1</f>
        <v>1946</v>
      </c>
      <c r="M876" s="70">
        <v>721</v>
      </c>
      <c r="N876" s="70">
        <v>354</v>
      </c>
      <c r="O876" s="70">
        <v>367</v>
      </c>
    </row>
    <row r="877" spans="1:15" ht="12" customHeight="1">
      <c r="A877" s="3">
        <f>A874+1</f>
        <v>18</v>
      </c>
      <c r="B877" s="5" t="s">
        <v>36</v>
      </c>
      <c r="C877" s="34">
        <f>C874+1</f>
        <v>19</v>
      </c>
      <c r="D877" s="176"/>
      <c r="E877" s="39">
        <f>E874-1</f>
        <v>1985</v>
      </c>
      <c r="F877" s="70">
        <v>1081</v>
      </c>
      <c r="G877" s="70">
        <v>549</v>
      </c>
      <c r="H877" s="70">
        <v>532</v>
      </c>
      <c r="I877" s="131">
        <f>I876+1</f>
        <v>58</v>
      </c>
      <c r="J877" s="5" t="s">
        <v>36</v>
      </c>
      <c r="K877" s="176">
        <f>K876+1</f>
        <v>59</v>
      </c>
      <c r="L877" s="39">
        <f>L876-1</f>
        <v>1945</v>
      </c>
      <c r="M877" s="70">
        <v>605</v>
      </c>
      <c r="N877" s="70">
        <v>302</v>
      </c>
      <c r="O877" s="70">
        <v>303</v>
      </c>
    </row>
    <row r="878" spans="1:15" ht="12" customHeight="1">
      <c r="A878" s="3">
        <f aca="true" t="shared" si="97" ref="A878:A883">A877+1</f>
        <v>19</v>
      </c>
      <c r="B878" s="5" t="s">
        <v>36</v>
      </c>
      <c r="C878" s="34">
        <f aca="true" t="shared" si="98" ref="C878:C883">C877+1</f>
        <v>20</v>
      </c>
      <c r="D878" s="176"/>
      <c r="E878" s="39">
        <f aca="true" t="shared" si="99" ref="E878:E883">E877-1</f>
        <v>1984</v>
      </c>
      <c r="F878" s="70">
        <v>1126</v>
      </c>
      <c r="G878" s="70">
        <v>602</v>
      </c>
      <c r="H878" s="70">
        <v>524</v>
      </c>
      <c r="I878" s="131">
        <f>I877+1</f>
        <v>59</v>
      </c>
      <c r="J878" s="5" t="s">
        <v>36</v>
      </c>
      <c r="K878" s="176">
        <f>K877+1</f>
        <v>60</v>
      </c>
      <c r="L878" s="39">
        <f>L877-1</f>
        <v>1944</v>
      </c>
      <c r="M878" s="70">
        <v>935</v>
      </c>
      <c r="N878" s="70">
        <v>468</v>
      </c>
      <c r="O878" s="70">
        <v>467</v>
      </c>
    </row>
    <row r="879" spans="1:15" ht="12" customHeight="1">
      <c r="A879" s="3">
        <f t="shared" si="97"/>
        <v>20</v>
      </c>
      <c r="B879" s="5" t="s">
        <v>36</v>
      </c>
      <c r="C879" s="34">
        <f t="shared" si="98"/>
        <v>21</v>
      </c>
      <c r="D879" s="176"/>
      <c r="E879" s="39">
        <f t="shared" si="99"/>
        <v>1983</v>
      </c>
      <c r="F879" s="70">
        <v>1059</v>
      </c>
      <c r="G879" s="70">
        <v>573</v>
      </c>
      <c r="H879" s="70">
        <v>486</v>
      </c>
      <c r="I879" s="186">
        <v>55</v>
      </c>
      <c r="J879" s="178" t="s">
        <v>36</v>
      </c>
      <c r="K879" s="177">
        <v>60</v>
      </c>
      <c r="L879" s="187"/>
      <c r="M879" s="71">
        <f>SUM(M874:M878)</f>
        <v>4158</v>
      </c>
      <c r="N879" s="71">
        <f>SUM(N874:N878)</f>
        <v>2112</v>
      </c>
      <c r="O879" s="71">
        <f>SUM(O874:O878)</f>
        <v>2046</v>
      </c>
    </row>
    <row r="880" spans="1:15" ht="12" customHeight="1">
      <c r="A880" s="3">
        <f t="shared" si="97"/>
        <v>21</v>
      </c>
      <c r="B880" s="5" t="s">
        <v>36</v>
      </c>
      <c r="C880" s="34">
        <f t="shared" si="98"/>
        <v>22</v>
      </c>
      <c r="D880" s="176"/>
      <c r="E880" s="39">
        <f t="shared" si="99"/>
        <v>1982</v>
      </c>
      <c r="F880" s="70">
        <v>1032</v>
      </c>
      <c r="G880" s="70">
        <v>554</v>
      </c>
      <c r="H880" s="70">
        <v>478</v>
      </c>
      <c r="I880" s="131"/>
      <c r="J880" s="5"/>
      <c r="K880" s="176"/>
      <c r="L880" s="39"/>
      <c r="M880" s="70"/>
      <c r="N880" s="70"/>
      <c r="O880" s="70"/>
    </row>
    <row r="881" spans="1:15" ht="12" customHeight="1">
      <c r="A881" s="3">
        <f t="shared" si="97"/>
        <v>22</v>
      </c>
      <c r="B881" s="5" t="s">
        <v>36</v>
      </c>
      <c r="C881" s="34">
        <f t="shared" si="98"/>
        <v>23</v>
      </c>
      <c r="D881" s="176"/>
      <c r="E881" s="39">
        <f t="shared" si="99"/>
        <v>1981</v>
      </c>
      <c r="F881" s="70">
        <v>1086</v>
      </c>
      <c r="G881" s="70">
        <v>630</v>
      </c>
      <c r="H881" s="70">
        <v>456</v>
      </c>
      <c r="I881" s="131">
        <f>I878+1</f>
        <v>60</v>
      </c>
      <c r="J881" s="5" t="s">
        <v>36</v>
      </c>
      <c r="K881" s="176">
        <f>K878+1</f>
        <v>61</v>
      </c>
      <c r="L881" s="39">
        <f>L878-1</f>
        <v>1943</v>
      </c>
      <c r="M881" s="70">
        <v>964</v>
      </c>
      <c r="N881" s="70">
        <v>487</v>
      </c>
      <c r="O881" s="70">
        <v>477</v>
      </c>
    </row>
    <row r="882" spans="1:15" ht="12" customHeight="1">
      <c r="A882" s="3">
        <f t="shared" si="97"/>
        <v>23</v>
      </c>
      <c r="B882" s="5" t="s">
        <v>36</v>
      </c>
      <c r="C882" s="34">
        <f t="shared" si="98"/>
        <v>24</v>
      </c>
      <c r="D882" s="176"/>
      <c r="E882" s="39">
        <f t="shared" si="99"/>
        <v>1980</v>
      </c>
      <c r="F882" s="70">
        <v>1037</v>
      </c>
      <c r="G882" s="70">
        <v>591</v>
      </c>
      <c r="H882" s="70">
        <v>446</v>
      </c>
      <c r="I882" s="131">
        <f>I881+1</f>
        <v>61</v>
      </c>
      <c r="J882" s="5" t="s">
        <v>36</v>
      </c>
      <c r="K882" s="176">
        <f>K881+1</f>
        <v>62</v>
      </c>
      <c r="L882" s="39">
        <f>L881-1</f>
        <v>1942</v>
      </c>
      <c r="M882" s="70">
        <v>904</v>
      </c>
      <c r="N882" s="70">
        <v>461</v>
      </c>
      <c r="O882" s="70">
        <v>443</v>
      </c>
    </row>
    <row r="883" spans="1:15" ht="12" customHeight="1">
      <c r="A883" s="3">
        <f t="shared" si="97"/>
        <v>24</v>
      </c>
      <c r="B883" s="5" t="s">
        <v>36</v>
      </c>
      <c r="C883" s="34">
        <f t="shared" si="98"/>
        <v>25</v>
      </c>
      <c r="D883" s="176"/>
      <c r="E883" s="39">
        <f t="shared" si="99"/>
        <v>1979</v>
      </c>
      <c r="F883" s="70">
        <v>1013</v>
      </c>
      <c r="G883" s="70">
        <v>572</v>
      </c>
      <c r="H883" s="70">
        <v>441</v>
      </c>
      <c r="I883" s="131">
        <f>I882+1</f>
        <v>62</v>
      </c>
      <c r="J883" s="5" t="s">
        <v>36</v>
      </c>
      <c r="K883" s="176">
        <f>K882+1</f>
        <v>63</v>
      </c>
      <c r="L883" s="39">
        <f>L882-1</f>
        <v>1941</v>
      </c>
      <c r="M883" s="70">
        <v>1127</v>
      </c>
      <c r="N883" s="70">
        <v>581</v>
      </c>
      <c r="O883" s="70">
        <v>546</v>
      </c>
    </row>
    <row r="884" spans="1:15" ht="12" customHeight="1">
      <c r="A884" s="19">
        <v>18</v>
      </c>
      <c r="B884" s="178" t="s">
        <v>36</v>
      </c>
      <c r="C884" s="68">
        <v>25</v>
      </c>
      <c r="D884" s="177"/>
      <c r="E884" s="187"/>
      <c r="F884" s="71">
        <f>SUM(F877:F883)</f>
        <v>7434</v>
      </c>
      <c r="G884" s="71">
        <f>SUM(G877:G883)</f>
        <v>4071</v>
      </c>
      <c r="H884" s="71">
        <f>SUM(H877:H883)</f>
        <v>3363</v>
      </c>
      <c r="I884" s="131">
        <f>I883+1</f>
        <v>63</v>
      </c>
      <c r="J884" s="5" t="s">
        <v>36</v>
      </c>
      <c r="K884" s="176">
        <f>K883+1</f>
        <v>64</v>
      </c>
      <c r="L884" s="39">
        <f>L883-1</f>
        <v>1940</v>
      </c>
      <c r="M884" s="70">
        <v>1211</v>
      </c>
      <c r="N884" s="70">
        <v>597</v>
      </c>
      <c r="O884" s="70">
        <v>614</v>
      </c>
    </row>
    <row r="885" spans="1:15" ht="12" customHeight="1">
      <c r="A885" s="3"/>
      <c r="B885" s="5"/>
      <c r="C885" s="34"/>
      <c r="D885" s="176"/>
      <c r="E885" s="39"/>
      <c r="F885" s="70"/>
      <c r="G885" s="70"/>
      <c r="H885" s="70"/>
      <c r="I885" s="131">
        <f>I884+1</f>
        <v>64</v>
      </c>
      <c r="J885" s="5" t="s">
        <v>36</v>
      </c>
      <c r="K885" s="176">
        <f>K884+1</f>
        <v>65</v>
      </c>
      <c r="L885" s="39">
        <f>L884-1</f>
        <v>1939</v>
      </c>
      <c r="M885" s="70">
        <v>1174</v>
      </c>
      <c r="N885" s="70">
        <v>573</v>
      </c>
      <c r="O885" s="70">
        <v>601</v>
      </c>
    </row>
    <row r="886" spans="1:15" ht="12" customHeight="1">
      <c r="A886" s="3">
        <f>A883+1</f>
        <v>25</v>
      </c>
      <c r="B886" s="5" t="s">
        <v>36</v>
      </c>
      <c r="C886" s="34">
        <f>C883+1</f>
        <v>26</v>
      </c>
      <c r="D886" s="176"/>
      <c r="E886" s="39">
        <f>E883-1</f>
        <v>1978</v>
      </c>
      <c r="F886" s="70">
        <v>933</v>
      </c>
      <c r="G886" s="70">
        <v>498</v>
      </c>
      <c r="H886" s="70">
        <v>435</v>
      </c>
      <c r="I886" s="186">
        <v>60</v>
      </c>
      <c r="J886" s="178" t="s">
        <v>36</v>
      </c>
      <c r="K886" s="177">
        <v>65</v>
      </c>
      <c r="L886" s="187"/>
      <c r="M886" s="71">
        <f>SUM(M881:M885)</f>
        <v>5380</v>
      </c>
      <c r="N886" s="71">
        <f>SUM(N881:N885)</f>
        <v>2699</v>
      </c>
      <c r="O886" s="71">
        <f>SUM(O881:O885)</f>
        <v>2681</v>
      </c>
    </row>
    <row r="887" spans="1:15" ht="12" customHeight="1">
      <c r="A887" s="3">
        <f>A886+1</f>
        <v>26</v>
      </c>
      <c r="B887" s="5" t="s">
        <v>36</v>
      </c>
      <c r="C887" s="34">
        <f>C886+1</f>
        <v>27</v>
      </c>
      <c r="D887" s="176"/>
      <c r="E887" s="39">
        <f>E886-1</f>
        <v>1977</v>
      </c>
      <c r="F887" s="70">
        <v>886</v>
      </c>
      <c r="G887" s="70">
        <v>482</v>
      </c>
      <c r="H887" s="70">
        <v>404</v>
      </c>
      <c r="I887" s="131"/>
      <c r="J887" s="5"/>
      <c r="K887" s="176"/>
      <c r="L887" s="39"/>
      <c r="M887" s="70"/>
      <c r="N887" s="70"/>
      <c r="O887" s="70"/>
    </row>
    <row r="888" spans="1:15" ht="12" customHeight="1">
      <c r="A888" s="3">
        <f>A887+1</f>
        <v>27</v>
      </c>
      <c r="B888" s="5" t="s">
        <v>36</v>
      </c>
      <c r="C888" s="34">
        <f>C887+1</f>
        <v>28</v>
      </c>
      <c r="D888" s="176"/>
      <c r="E888" s="39">
        <f>E887-1</f>
        <v>1976</v>
      </c>
      <c r="F888" s="70">
        <v>821</v>
      </c>
      <c r="G888" s="70">
        <v>454</v>
      </c>
      <c r="H888" s="70">
        <v>367</v>
      </c>
      <c r="I888" s="131">
        <f>I885+1</f>
        <v>65</v>
      </c>
      <c r="J888" s="5" t="s">
        <v>36</v>
      </c>
      <c r="K888" s="176">
        <f>K885+1</f>
        <v>66</v>
      </c>
      <c r="L888" s="39">
        <f>L885-1</f>
        <v>1938</v>
      </c>
      <c r="M888" s="70">
        <v>1069</v>
      </c>
      <c r="N888" s="70">
        <v>514</v>
      </c>
      <c r="O888" s="70">
        <v>555</v>
      </c>
    </row>
    <row r="889" spans="1:15" ht="12" customHeight="1">
      <c r="A889" s="3">
        <f>A888+1</f>
        <v>28</v>
      </c>
      <c r="B889" s="5" t="s">
        <v>36</v>
      </c>
      <c r="C889" s="34">
        <f>C888+1</f>
        <v>29</v>
      </c>
      <c r="D889" s="176"/>
      <c r="E889" s="39">
        <f>E888-1</f>
        <v>1975</v>
      </c>
      <c r="F889" s="70">
        <v>724</v>
      </c>
      <c r="G889" s="70">
        <v>397</v>
      </c>
      <c r="H889" s="70">
        <v>327</v>
      </c>
      <c r="I889" s="131">
        <f>I888+1</f>
        <v>66</v>
      </c>
      <c r="J889" s="5" t="s">
        <v>36</v>
      </c>
      <c r="K889" s="176">
        <f>K888+1</f>
        <v>67</v>
      </c>
      <c r="L889" s="39">
        <f>L888-1</f>
        <v>1937</v>
      </c>
      <c r="M889" s="70">
        <v>966</v>
      </c>
      <c r="N889" s="70">
        <v>461</v>
      </c>
      <c r="O889" s="70">
        <v>505</v>
      </c>
    </row>
    <row r="890" spans="1:15" ht="12" customHeight="1">
      <c r="A890" s="3">
        <f>A889+1</f>
        <v>29</v>
      </c>
      <c r="B890" s="5" t="s">
        <v>36</v>
      </c>
      <c r="C890" s="34">
        <f>C889+1</f>
        <v>30</v>
      </c>
      <c r="D890" s="176"/>
      <c r="E890" s="39">
        <f>E889-1</f>
        <v>1974</v>
      </c>
      <c r="F890" s="70">
        <v>788</v>
      </c>
      <c r="G890" s="70">
        <v>426</v>
      </c>
      <c r="H890" s="70">
        <v>362</v>
      </c>
      <c r="I890" s="131">
        <f>I889+1</f>
        <v>67</v>
      </c>
      <c r="J890" s="5" t="s">
        <v>36</v>
      </c>
      <c r="K890" s="176">
        <f>K889+1</f>
        <v>68</v>
      </c>
      <c r="L890" s="39">
        <f>L889-1</f>
        <v>1936</v>
      </c>
      <c r="M890" s="70">
        <v>955</v>
      </c>
      <c r="N890" s="70">
        <v>425</v>
      </c>
      <c r="O890" s="70">
        <v>530</v>
      </c>
    </row>
    <row r="891" spans="1:15" ht="12" customHeight="1">
      <c r="A891" s="19">
        <v>25</v>
      </c>
      <c r="B891" s="178" t="s">
        <v>36</v>
      </c>
      <c r="C891" s="68">
        <v>30</v>
      </c>
      <c r="D891" s="177"/>
      <c r="E891" s="187"/>
      <c r="F891" s="71">
        <f>SUM(F886:F890)</f>
        <v>4152</v>
      </c>
      <c r="G891" s="71">
        <f>SUM(G886:G890)</f>
        <v>2257</v>
      </c>
      <c r="H891" s="71">
        <f>SUM(H886:H890)</f>
        <v>1895</v>
      </c>
      <c r="I891" s="131">
        <f>I890+1</f>
        <v>68</v>
      </c>
      <c r="J891" s="5" t="s">
        <v>36</v>
      </c>
      <c r="K891" s="176">
        <f>K890+1</f>
        <v>69</v>
      </c>
      <c r="L891" s="39">
        <f>L890-1</f>
        <v>1935</v>
      </c>
      <c r="M891" s="70">
        <v>862</v>
      </c>
      <c r="N891" s="70">
        <v>409</v>
      </c>
      <c r="O891" s="70">
        <v>453</v>
      </c>
    </row>
    <row r="892" spans="1:15" ht="12" customHeight="1">
      <c r="A892" s="3"/>
      <c r="B892" s="5"/>
      <c r="C892" s="34"/>
      <c r="D892" s="176"/>
      <c r="E892" s="39"/>
      <c r="F892" s="70"/>
      <c r="G892" s="70"/>
      <c r="H892" s="70"/>
      <c r="I892" s="131">
        <f>I891+1</f>
        <v>69</v>
      </c>
      <c r="J892" s="5" t="s">
        <v>36</v>
      </c>
      <c r="K892" s="176">
        <f>K891+1</f>
        <v>70</v>
      </c>
      <c r="L892" s="39">
        <f>L891-1</f>
        <v>1934</v>
      </c>
      <c r="M892" s="70">
        <v>849</v>
      </c>
      <c r="N892" s="70">
        <v>365</v>
      </c>
      <c r="O892" s="70">
        <v>484</v>
      </c>
    </row>
    <row r="893" spans="1:15" ht="12" customHeight="1">
      <c r="A893" s="3">
        <f>A890+1</f>
        <v>30</v>
      </c>
      <c r="B893" s="5" t="s">
        <v>36</v>
      </c>
      <c r="C893" s="34">
        <f>C890+1</f>
        <v>31</v>
      </c>
      <c r="D893" s="176"/>
      <c r="E893" s="39">
        <f>E890-1</f>
        <v>1973</v>
      </c>
      <c r="F893" s="70">
        <v>863</v>
      </c>
      <c r="G893" s="70">
        <v>492</v>
      </c>
      <c r="H893" s="70">
        <v>371</v>
      </c>
      <c r="I893" s="186">
        <v>65</v>
      </c>
      <c r="J893" s="178" t="s">
        <v>36</v>
      </c>
      <c r="K893" s="177">
        <v>70</v>
      </c>
      <c r="L893" s="187"/>
      <c r="M893" s="71">
        <f>SUM(M888:M892)</f>
        <v>4701</v>
      </c>
      <c r="N893" s="71">
        <f>SUM(N888:N892)</f>
        <v>2174</v>
      </c>
      <c r="O893" s="71">
        <f>SUM(O888:O892)</f>
        <v>2527</v>
      </c>
    </row>
    <row r="894" spans="1:15" ht="12" customHeight="1">
      <c r="A894" s="3">
        <f>A893+1</f>
        <v>31</v>
      </c>
      <c r="B894" s="5" t="s">
        <v>36</v>
      </c>
      <c r="C894" s="34">
        <f>C893+1</f>
        <v>32</v>
      </c>
      <c r="D894" s="176"/>
      <c r="E894" s="39">
        <f>E893-1</f>
        <v>1972</v>
      </c>
      <c r="F894" s="70">
        <v>923</v>
      </c>
      <c r="G894" s="70">
        <v>518</v>
      </c>
      <c r="H894" s="70">
        <v>405</v>
      </c>
      <c r="I894" s="131"/>
      <c r="J894" s="5"/>
      <c r="K894" s="176"/>
      <c r="L894" s="39"/>
      <c r="M894" s="70"/>
      <c r="N894" s="70"/>
      <c r="O894" s="70"/>
    </row>
    <row r="895" spans="1:15" ht="12" customHeight="1">
      <c r="A895" s="3">
        <f>A894+1</f>
        <v>32</v>
      </c>
      <c r="B895" s="5" t="s">
        <v>36</v>
      </c>
      <c r="C895" s="34">
        <f>C894+1</f>
        <v>33</v>
      </c>
      <c r="D895" s="176"/>
      <c r="E895" s="39">
        <f>E894-1</f>
        <v>1971</v>
      </c>
      <c r="F895" s="70">
        <v>1076</v>
      </c>
      <c r="G895" s="70">
        <v>582</v>
      </c>
      <c r="H895" s="70">
        <v>494</v>
      </c>
      <c r="I895" s="131">
        <f>I892+1</f>
        <v>70</v>
      </c>
      <c r="J895" s="5" t="s">
        <v>36</v>
      </c>
      <c r="K895" s="176">
        <f>K892+1</f>
        <v>71</v>
      </c>
      <c r="L895" s="39">
        <f>L892-1</f>
        <v>1933</v>
      </c>
      <c r="M895" s="70">
        <v>686</v>
      </c>
      <c r="N895" s="70">
        <v>291</v>
      </c>
      <c r="O895" s="70">
        <v>395</v>
      </c>
    </row>
    <row r="896" spans="1:15" ht="12" customHeight="1">
      <c r="A896" s="3">
        <f>A895+1</f>
        <v>33</v>
      </c>
      <c r="B896" s="5" t="s">
        <v>36</v>
      </c>
      <c r="C896" s="34">
        <f>C895+1</f>
        <v>34</v>
      </c>
      <c r="D896" s="176"/>
      <c r="E896" s="39">
        <f>E895-1</f>
        <v>1970</v>
      </c>
      <c r="F896" s="70">
        <v>1090</v>
      </c>
      <c r="G896" s="70">
        <v>597</v>
      </c>
      <c r="H896" s="70">
        <v>493</v>
      </c>
      <c r="I896" s="131">
        <f>I895+1</f>
        <v>71</v>
      </c>
      <c r="J896" s="5" t="s">
        <v>36</v>
      </c>
      <c r="K896" s="176">
        <f>K895+1</f>
        <v>72</v>
      </c>
      <c r="L896" s="39">
        <f>L895-1</f>
        <v>1932</v>
      </c>
      <c r="M896" s="70">
        <v>660</v>
      </c>
      <c r="N896" s="70">
        <v>283</v>
      </c>
      <c r="O896" s="70">
        <v>377</v>
      </c>
    </row>
    <row r="897" spans="1:15" ht="12" customHeight="1">
      <c r="A897" s="3">
        <f>A896+1</f>
        <v>34</v>
      </c>
      <c r="B897" s="5" t="s">
        <v>36</v>
      </c>
      <c r="C897" s="34">
        <f>C896+1</f>
        <v>35</v>
      </c>
      <c r="D897" s="176"/>
      <c r="E897" s="39">
        <f>E896-1</f>
        <v>1969</v>
      </c>
      <c r="F897" s="70">
        <v>1162</v>
      </c>
      <c r="G897" s="70">
        <v>617</v>
      </c>
      <c r="H897" s="70">
        <v>545</v>
      </c>
      <c r="I897" s="131">
        <f>I896+1</f>
        <v>72</v>
      </c>
      <c r="J897" s="5" t="s">
        <v>36</v>
      </c>
      <c r="K897" s="176">
        <f>K896+1</f>
        <v>73</v>
      </c>
      <c r="L897" s="39">
        <f>L896-1</f>
        <v>1931</v>
      </c>
      <c r="M897" s="70">
        <v>736</v>
      </c>
      <c r="N897" s="70">
        <v>318</v>
      </c>
      <c r="O897" s="70">
        <v>418</v>
      </c>
    </row>
    <row r="898" spans="1:15" ht="12" customHeight="1">
      <c r="A898" s="19">
        <v>30</v>
      </c>
      <c r="B898" s="178" t="s">
        <v>36</v>
      </c>
      <c r="C898" s="68">
        <v>35</v>
      </c>
      <c r="D898" s="177"/>
      <c r="E898" s="187"/>
      <c r="F898" s="71">
        <f>SUM(F893:F897)</f>
        <v>5114</v>
      </c>
      <c r="G898" s="71">
        <f>SUM(G893:G897)</f>
        <v>2806</v>
      </c>
      <c r="H898" s="71">
        <f>SUM(H893:H897)</f>
        <v>2308</v>
      </c>
      <c r="I898" s="131">
        <f>I897+1</f>
        <v>73</v>
      </c>
      <c r="J898" s="5" t="s">
        <v>36</v>
      </c>
      <c r="K898" s="176">
        <f>K897+1</f>
        <v>74</v>
      </c>
      <c r="L898" s="39">
        <f>L897-1</f>
        <v>1930</v>
      </c>
      <c r="M898" s="70">
        <v>715</v>
      </c>
      <c r="N898" s="70">
        <v>275</v>
      </c>
      <c r="O898" s="70">
        <v>440</v>
      </c>
    </row>
    <row r="899" spans="1:15" ht="12" customHeight="1">
      <c r="A899" s="3"/>
      <c r="B899" s="5"/>
      <c r="C899" s="34"/>
      <c r="D899" s="176"/>
      <c r="E899" s="39"/>
      <c r="F899" s="70"/>
      <c r="G899" s="70"/>
      <c r="H899" s="70"/>
      <c r="I899" s="131">
        <f>I898+1</f>
        <v>74</v>
      </c>
      <c r="J899" s="5" t="s">
        <v>36</v>
      </c>
      <c r="K899" s="176">
        <f>K898+1</f>
        <v>75</v>
      </c>
      <c r="L899" s="39">
        <f>L898-1</f>
        <v>1929</v>
      </c>
      <c r="M899" s="70">
        <v>665</v>
      </c>
      <c r="N899" s="70">
        <v>293</v>
      </c>
      <c r="O899" s="70">
        <v>372</v>
      </c>
    </row>
    <row r="900" spans="1:15" ht="12" customHeight="1">
      <c r="A900" s="3">
        <f>A897+1</f>
        <v>35</v>
      </c>
      <c r="B900" s="5" t="s">
        <v>36</v>
      </c>
      <c r="C900" s="34">
        <f>C897+1</f>
        <v>36</v>
      </c>
      <c r="D900" s="176"/>
      <c r="E900" s="39">
        <f>E897-1</f>
        <v>1968</v>
      </c>
      <c r="F900" s="70">
        <v>1093</v>
      </c>
      <c r="G900" s="70">
        <v>564</v>
      </c>
      <c r="H900" s="70">
        <v>529</v>
      </c>
      <c r="I900" s="186">
        <v>70</v>
      </c>
      <c r="J900" s="178" t="s">
        <v>36</v>
      </c>
      <c r="K900" s="177">
        <v>75</v>
      </c>
      <c r="L900" s="187"/>
      <c r="M900" s="71">
        <f>SUM(M895:M899)</f>
        <v>3462</v>
      </c>
      <c r="N900" s="71">
        <f>SUM(N895:N899)</f>
        <v>1460</v>
      </c>
      <c r="O900" s="71">
        <f>SUM(O895:O899)</f>
        <v>2002</v>
      </c>
    </row>
    <row r="901" spans="1:15" ht="12" customHeight="1">
      <c r="A901" s="3">
        <f>A900+1</f>
        <v>36</v>
      </c>
      <c r="B901" s="5" t="s">
        <v>36</v>
      </c>
      <c r="C901" s="34">
        <f>C900+1</f>
        <v>37</v>
      </c>
      <c r="D901" s="176"/>
      <c r="E901" s="39">
        <f>E900-1</f>
        <v>1967</v>
      </c>
      <c r="F901" s="70">
        <v>1189</v>
      </c>
      <c r="G901" s="70">
        <v>605</v>
      </c>
      <c r="H901" s="70">
        <v>584</v>
      </c>
      <c r="I901" s="131"/>
      <c r="J901" s="5"/>
      <c r="K901" s="176"/>
      <c r="L901" s="39"/>
      <c r="M901" s="70"/>
      <c r="N901" s="70"/>
      <c r="O901" s="70"/>
    </row>
    <row r="902" spans="1:15" ht="12" customHeight="1">
      <c r="A902" s="3">
        <f>A901+1</f>
        <v>37</v>
      </c>
      <c r="B902" s="5" t="s">
        <v>36</v>
      </c>
      <c r="C902" s="34">
        <f>C901+1</f>
        <v>38</v>
      </c>
      <c r="D902" s="176"/>
      <c r="E902" s="39">
        <f>E901-1</f>
        <v>1966</v>
      </c>
      <c r="F902" s="70">
        <v>1285</v>
      </c>
      <c r="G902" s="70">
        <v>676</v>
      </c>
      <c r="H902" s="70">
        <v>609</v>
      </c>
      <c r="I902" s="186">
        <v>75</v>
      </c>
      <c r="J902" s="178" t="s">
        <v>36</v>
      </c>
      <c r="K902" s="177">
        <v>80</v>
      </c>
      <c r="L902" s="39"/>
      <c r="M902" s="71">
        <v>2739</v>
      </c>
      <c r="N902" s="71">
        <v>927</v>
      </c>
      <c r="O902" s="71">
        <v>1812</v>
      </c>
    </row>
    <row r="903" spans="1:15" ht="12" customHeight="1">
      <c r="A903" s="3">
        <f>A902+1</f>
        <v>38</v>
      </c>
      <c r="B903" s="5" t="s">
        <v>36</v>
      </c>
      <c r="C903" s="34">
        <f>C902+1</f>
        <v>39</v>
      </c>
      <c r="D903" s="176"/>
      <c r="E903" s="39">
        <f>E902-1</f>
        <v>1965</v>
      </c>
      <c r="F903" s="70">
        <v>1234</v>
      </c>
      <c r="G903" s="70">
        <v>646</v>
      </c>
      <c r="H903" s="70">
        <v>588</v>
      </c>
      <c r="I903" s="186">
        <v>80</v>
      </c>
      <c r="J903" s="178" t="s">
        <v>36</v>
      </c>
      <c r="K903" s="177">
        <v>85</v>
      </c>
      <c r="L903" s="39"/>
      <c r="M903" s="71">
        <v>1703</v>
      </c>
      <c r="N903" s="71">
        <v>486</v>
      </c>
      <c r="O903" s="71">
        <v>1217</v>
      </c>
    </row>
    <row r="904" spans="1:15" ht="12" customHeight="1">
      <c r="A904" s="3">
        <f>A903+1</f>
        <v>39</v>
      </c>
      <c r="B904" s="5" t="s">
        <v>36</v>
      </c>
      <c r="C904" s="34">
        <f>C903+1</f>
        <v>40</v>
      </c>
      <c r="D904" s="176"/>
      <c r="E904" s="39">
        <f>E903-1</f>
        <v>1964</v>
      </c>
      <c r="F904" s="70">
        <v>1381</v>
      </c>
      <c r="G904" s="70">
        <v>695</v>
      </c>
      <c r="H904" s="70">
        <v>686</v>
      </c>
      <c r="I904" s="190" t="s">
        <v>575</v>
      </c>
      <c r="J904" s="6"/>
      <c r="K904" s="6"/>
      <c r="L904" s="39"/>
      <c r="M904" s="71">
        <v>871</v>
      </c>
      <c r="N904" s="71">
        <v>191</v>
      </c>
      <c r="O904" s="71">
        <v>680</v>
      </c>
    </row>
    <row r="905" spans="1:15" ht="12" customHeight="1">
      <c r="A905" s="19">
        <v>35</v>
      </c>
      <c r="B905" s="178" t="s">
        <v>36</v>
      </c>
      <c r="C905" s="68">
        <v>40</v>
      </c>
      <c r="D905" s="177"/>
      <c r="E905" s="187"/>
      <c r="F905" s="71">
        <f>SUM(F900:F904)</f>
        <v>6182</v>
      </c>
      <c r="G905" s="71">
        <f>SUM(G900:G904)</f>
        <v>3186</v>
      </c>
      <c r="H905" s="71">
        <f>SUM(H900:H904)</f>
        <v>2996</v>
      </c>
      <c r="I905" s="190" t="s">
        <v>576</v>
      </c>
      <c r="J905" s="10"/>
      <c r="K905" s="3"/>
      <c r="L905" s="39"/>
      <c r="M905" s="71">
        <f>SUM(F859+F870+F875+F884+F891+F898+F905+M858+M865+M872+M879+M886+M893+M900+M902+M903+M904)</f>
        <v>78671</v>
      </c>
      <c r="N905" s="71">
        <f>SUM(G859+G870+G875+G884+G891+G898+G905+N858+N865+N872+N879+N886+N893+N900+N902+N903+N904)</f>
        <v>39057</v>
      </c>
      <c r="O905" s="71">
        <f>SUM(H859+H870+H875+H884+H891+H898+H905+O858+O865+O872+O879+O886+O893+O900+O902+O903+O904)</f>
        <v>39614</v>
      </c>
    </row>
    <row r="906" spans="1:15" ht="12" customHeight="1">
      <c r="A906" s="19"/>
      <c r="B906" s="178"/>
      <c r="C906" s="68"/>
      <c r="D906" s="177"/>
      <c r="E906" s="215"/>
      <c r="F906" s="70"/>
      <c r="G906" s="70"/>
      <c r="H906" s="70"/>
      <c r="I906" s="202"/>
      <c r="J906" s="10"/>
      <c r="K906" s="3"/>
      <c r="L906" s="8"/>
      <c r="M906" s="70"/>
      <c r="N906" s="70"/>
      <c r="O906" s="70"/>
    </row>
    <row r="907" spans="1:15" ht="12" customHeight="1">
      <c r="A907" s="19"/>
      <c r="B907" s="178"/>
      <c r="C907" s="68"/>
      <c r="D907" s="177"/>
      <c r="E907" s="215"/>
      <c r="F907" s="220"/>
      <c r="G907" s="220"/>
      <c r="H907" s="220"/>
      <c r="I907" s="202"/>
      <c r="J907" s="10"/>
      <c r="K907" s="3"/>
      <c r="L907" s="8"/>
      <c r="M907" s="71"/>
      <c r="N907" s="71"/>
      <c r="O907" s="71"/>
    </row>
    <row r="908" spans="1:15" ht="12" customHeight="1">
      <c r="A908" s="19"/>
      <c r="B908" s="178"/>
      <c r="C908" s="68"/>
      <c r="D908" s="177"/>
      <c r="E908" s="215"/>
      <c r="F908" s="220"/>
      <c r="G908" s="220"/>
      <c r="H908" s="220"/>
      <c r="I908" s="202"/>
      <c r="J908" s="10"/>
      <c r="K908" s="3"/>
      <c r="L908" s="8"/>
      <c r="M908" s="71"/>
      <c r="N908" s="71"/>
      <c r="O908" s="71"/>
    </row>
    <row r="909" spans="1:15" ht="12" customHeight="1">
      <c r="A909" s="19"/>
      <c r="B909" s="178"/>
      <c r="C909" s="68"/>
      <c r="D909" s="177"/>
      <c r="E909" s="215"/>
      <c r="F909" s="71"/>
      <c r="G909" s="71"/>
      <c r="H909" s="71"/>
      <c r="I909" s="202"/>
      <c r="J909" s="10"/>
      <c r="K909" s="3"/>
      <c r="L909" s="8"/>
      <c r="M909" s="71"/>
      <c r="N909" s="71"/>
      <c r="O909" s="71"/>
    </row>
    <row r="910" spans="1:15" ht="12" customHeight="1">
      <c r="A910" s="19"/>
      <c r="B910" s="178"/>
      <c r="C910" s="68"/>
      <c r="D910" s="177"/>
      <c r="E910" s="215"/>
      <c r="F910" s="71"/>
      <c r="G910" s="71"/>
      <c r="H910" s="71"/>
      <c r="I910" s="202"/>
      <c r="J910" s="10"/>
      <c r="K910" s="3"/>
      <c r="L910" s="8"/>
      <c r="M910" s="71"/>
      <c r="N910" s="71"/>
      <c r="O910" s="71"/>
    </row>
    <row r="911" spans="1:15" ht="12.75">
      <c r="A911" s="23" t="s">
        <v>577</v>
      </c>
      <c r="B911" s="23"/>
      <c r="C911" s="23"/>
      <c r="D911" s="23"/>
      <c r="E911" s="23"/>
      <c r="F911" s="191"/>
      <c r="G911" s="191"/>
      <c r="H911" s="191"/>
      <c r="I911" s="23"/>
      <c r="J911" s="23"/>
      <c r="K911" s="23"/>
      <c r="L911" s="23"/>
      <c r="M911" s="191"/>
      <c r="N911" s="191"/>
      <c r="O911" s="191"/>
    </row>
    <row r="912" spans="1:15" ht="12.75">
      <c r="A912" s="23" t="s">
        <v>591</v>
      </c>
      <c r="B912" s="23"/>
      <c r="C912" s="23"/>
      <c r="D912" s="23"/>
      <c r="E912" s="23"/>
      <c r="F912" s="191"/>
      <c r="G912" s="191"/>
      <c r="H912" s="191"/>
      <c r="I912" s="23"/>
      <c r="J912" s="23"/>
      <c r="K912" s="23"/>
      <c r="L912" s="23"/>
      <c r="M912" s="191"/>
      <c r="N912" s="191"/>
      <c r="O912" s="191"/>
    </row>
    <row r="913" spans="1:12" ht="12.75">
      <c r="A913" s="3"/>
      <c r="B913" s="3"/>
      <c r="C913" s="34"/>
      <c r="D913" s="3"/>
      <c r="E913" s="3"/>
      <c r="I913" s="3"/>
      <c r="J913" s="3"/>
      <c r="K913" s="3"/>
      <c r="L913" s="3"/>
    </row>
    <row r="914" spans="1:15" s="137" customFormat="1" ht="12.75">
      <c r="A914" s="15" t="s">
        <v>66</v>
      </c>
      <c r="B914" s="15"/>
      <c r="C914" s="15"/>
      <c r="D914" s="15"/>
      <c r="E914" s="181"/>
      <c r="F914" s="330" t="s">
        <v>5</v>
      </c>
      <c r="G914" s="303"/>
      <c r="H914" s="303"/>
      <c r="I914" s="161" t="s">
        <v>66</v>
      </c>
      <c r="J914" s="15"/>
      <c r="K914" s="15"/>
      <c r="L914" s="181"/>
      <c r="M914" s="330" t="s">
        <v>5</v>
      </c>
      <c r="N914" s="303"/>
      <c r="O914" s="303"/>
    </row>
    <row r="915" spans="1:15" ht="12.75">
      <c r="A915" s="10" t="s">
        <v>68</v>
      </c>
      <c r="B915" s="10"/>
      <c r="C915" s="10"/>
      <c r="D915" s="10"/>
      <c r="E915" s="182" t="s">
        <v>570</v>
      </c>
      <c r="F915" s="332"/>
      <c r="G915" s="304"/>
      <c r="H915" s="304"/>
      <c r="I915" s="183" t="s">
        <v>68</v>
      </c>
      <c r="J915" s="10"/>
      <c r="K915" s="10"/>
      <c r="L915" s="182" t="s">
        <v>570</v>
      </c>
      <c r="M915" s="332"/>
      <c r="N915" s="304"/>
      <c r="O915" s="304"/>
    </row>
    <row r="916" spans="1:15" ht="12.75">
      <c r="A916" s="20" t="s">
        <v>69</v>
      </c>
      <c r="B916" s="20"/>
      <c r="C916" s="20"/>
      <c r="D916" s="20"/>
      <c r="E916" s="184"/>
      <c r="F916" s="192" t="s">
        <v>20</v>
      </c>
      <c r="G916" s="193" t="s">
        <v>21</v>
      </c>
      <c r="H916" s="192" t="s">
        <v>22</v>
      </c>
      <c r="I916" s="185" t="s">
        <v>69</v>
      </c>
      <c r="J916" s="20"/>
      <c r="K916" s="20"/>
      <c r="L916" s="184"/>
      <c r="M916" s="192" t="s">
        <v>20</v>
      </c>
      <c r="N916" s="193" t="s">
        <v>21</v>
      </c>
      <c r="O916" s="192" t="s">
        <v>22</v>
      </c>
    </row>
    <row r="917" spans="1:12" ht="12.75">
      <c r="A917" s="3"/>
      <c r="B917" s="3"/>
      <c r="C917" s="34"/>
      <c r="D917" s="3"/>
      <c r="E917" s="9"/>
      <c r="I917" s="131"/>
      <c r="J917" s="3"/>
      <c r="K917" s="3"/>
      <c r="L917" s="9"/>
    </row>
    <row r="918" spans="1:15" ht="12.75">
      <c r="A918" s="3">
        <v>0</v>
      </c>
      <c r="B918" s="5" t="s">
        <v>36</v>
      </c>
      <c r="C918" s="34">
        <v>1</v>
      </c>
      <c r="D918" s="176"/>
      <c r="E918" s="39">
        <v>2003</v>
      </c>
      <c r="F918" s="70">
        <v>492</v>
      </c>
      <c r="G918" s="70">
        <v>245</v>
      </c>
      <c r="H918" s="70">
        <v>247</v>
      </c>
      <c r="I918" s="131">
        <f>SUM(C969)</f>
        <v>40</v>
      </c>
      <c r="J918" s="5" t="s">
        <v>36</v>
      </c>
      <c r="K918" s="176">
        <f>SUM(I918+1)</f>
        <v>41</v>
      </c>
      <c r="L918" s="39">
        <f>SUM(E969-1)</f>
        <v>1963</v>
      </c>
      <c r="M918" s="70">
        <v>1239</v>
      </c>
      <c r="N918" s="70">
        <v>664</v>
      </c>
      <c r="O918" s="70">
        <v>575</v>
      </c>
    </row>
    <row r="919" spans="1:15" ht="12.75">
      <c r="A919" s="3">
        <v>1</v>
      </c>
      <c r="B919" s="5" t="s">
        <v>36</v>
      </c>
      <c r="C919" s="34">
        <f>SUM(C918+1)</f>
        <v>2</v>
      </c>
      <c r="D919" s="176"/>
      <c r="E919" s="39">
        <f>SUM(E918-1)</f>
        <v>2002</v>
      </c>
      <c r="F919" s="70">
        <v>505</v>
      </c>
      <c r="G919" s="70">
        <v>237</v>
      </c>
      <c r="H919" s="70">
        <v>268</v>
      </c>
      <c r="I919" s="131">
        <f>I918+1</f>
        <v>41</v>
      </c>
      <c r="J919" s="5" t="s">
        <v>36</v>
      </c>
      <c r="K919" s="176">
        <f>K918+1</f>
        <v>42</v>
      </c>
      <c r="L919" s="39">
        <f>L918-1</f>
        <v>1962</v>
      </c>
      <c r="M919" s="70">
        <v>1326</v>
      </c>
      <c r="N919" s="70">
        <v>672</v>
      </c>
      <c r="O919" s="70">
        <v>654</v>
      </c>
    </row>
    <row r="920" spans="1:15" ht="12.75">
      <c r="A920" s="3">
        <f>A919+1</f>
        <v>2</v>
      </c>
      <c r="B920" s="5" t="s">
        <v>36</v>
      </c>
      <c r="C920" s="34">
        <f>C919+1</f>
        <v>3</v>
      </c>
      <c r="D920" s="176"/>
      <c r="E920" s="39">
        <f>SUM(E919-1)</f>
        <v>2001</v>
      </c>
      <c r="F920" s="70">
        <v>463</v>
      </c>
      <c r="G920" s="70">
        <v>251</v>
      </c>
      <c r="H920" s="70">
        <v>212</v>
      </c>
      <c r="I920" s="131">
        <f>I919+1</f>
        <v>42</v>
      </c>
      <c r="J920" s="5" t="s">
        <v>36</v>
      </c>
      <c r="K920" s="176">
        <f>K919+1</f>
        <v>43</v>
      </c>
      <c r="L920" s="39">
        <f>L919-1</f>
        <v>1961</v>
      </c>
      <c r="M920" s="70">
        <v>1337</v>
      </c>
      <c r="N920" s="70">
        <v>697</v>
      </c>
      <c r="O920" s="70">
        <v>640</v>
      </c>
    </row>
    <row r="921" spans="1:15" ht="12" customHeight="1">
      <c r="A921" s="3">
        <f>A920+1</f>
        <v>3</v>
      </c>
      <c r="B921" s="5" t="s">
        <v>36</v>
      </c>
      <c r="C921" s="34">
        <f>C920+1</f>
        <v>4</v>
      </c>
      <c r="D921" s="176"/>
      <c r="E921" s="39">
        <f>E920-1</f>
        <v>2000</v>
      </c>
      <c r="F921" s="70">
        <v>508</v>
      </c>
      <c r="G921" s="70">
        <v>254</v>
      </c>
      <c r="H921" s="70">
        <v>254</v>
      </c>
      <c r="I921" s="131">
        <f>I920+1</f>
        <v>43</v>
      </c>
      <c r="J921" s="5" t="s">
        <v>36</v>
      </c>
      <c r="K921" s="176">
        <f>K920+1</f>
        <v>44</v>
      </c>
      <c r="L921" s="39">
        <f>L920-1</f>
        <v>1960</v>
      </c>
      <c r="M921" s="70">
        <v>1337</v>
      </c>
      <c r="N921" s="70">
        <v>667</v>
      </c>
      <c r="O921" s="70">
        <v>670</v>
      </c>
    </row>
    <row r="922" spans="1:15" ht="12" customHeight="1">
      <c r="A922" s="3">
        <f>A921+1</f>
        <v>4</v>
      </c>
      <c r="B922" s="5" t="s">
        <v>36</v>
      </c>
      <c r="C922" s="34">
        <f>C921+1</f>
        <v>5</v>
      </c>
      <c r="D922" s="176"/>
      <c r="E922" s="39">
        <f>E921-1</f>
        <v>1999</v>
      </c>
      <c r="F922" s="70">
        <v>455</v>
      </c>
      <c r="G922" s="70">
        <v>230</v>
      </c>
      <c r="H922" s="70">
        <v>225</v>
      </c>
      <c r="I922" s="131">
        <f>I921+1</f>
        <v>44</v>
      </c>
      <c r="J922" s="5" t="s">
        <v>36</v>
      </c>
      <c r="K922" s="176">
        <f>K921+1</f>
        <v>45</v>
      </c>
      <c r="L922" s="39">
        <f>L921-1</f>
        <v>1959</v>
      </c>
      <c r="M922" s="70">
        <v>1273</v>
      </c>
      <c r="N922" s="70">
        <v>651</v>
      </c>
      <c r="O922" s="70">
        <v>622</v>
      </c>
    </row>
    <row r="923" spans="1:15" ht="12" customHeight="1">
      <c r="A923" s="3">
        <f>A922+1</f>
        <v>5</v>
      </c>
      <c r="B923" s="5" t="s">
        <v>36</v>
      </c>
      <c r="C923" s="34">
        <f>C922+1</f>
        <v>6</v>
      </c>
      <c r="D923" s="176"/>
      <c r="E923" s="39">
        <f>E922-1</f>
        <v>1998</v>
      </c>
      <c r="F923" s="70">
        <v>518</v>
      </c>
      <c r="G923" s="70">
        <v>258</v>
      </c>
      <c r="H923" s="70">
        <v>260</v>
      </c>
      <c r="I923" s="186">
        <v>40</v>
      </c>
      <c r="J923" s="178" t="s">
        <v>36</v>
      </c>
      <c r="K923" s="177">
        <v>45</v>
      </c>
      <c r="L923" s="187"/>
      <c r="M923" s="71">
        <f>SUM(M918:M922)</f>
        <v>6512</v>
      </c>
      <c r="N923" s="71">
        <f>SUM(N918:N922)</f>
        <v>3351</v>
      </c>
      <c r="O923" s="71">
        <f>SUM(O918:O922)</f>
        <v>3161</v>
      </c>
    </row>
    <row r="924" spans="1:15" ht="12" customHeight="1">
      <c r="A924" s="19">
        <v>0</v>
      </c>
      <c r="B924" s="178" t="s">
        <v>36</v>
      </c>
      <c r="C924" s="68">
        <v>6</v>
      </c>
      <c r="D924" s="177"/>
      <c r="E924" s="187"/>
      <c r="F924" s="71">
        <f>SUM(F918:F923)</f>
        <v>2941</v>
      </c>
      <c r="G924" s="71">
        <f>SUM(G918:G923)</f>
        <v>1475</v>
      </c>
      <c r="H924" s="71">
        <f>SUM(H918:H923)</f>
        <v>1466</v>
      </c>
      <c r="I924" s="131"/>
      <c r="J924" s="5"/>
      <c r="K924" s="176"/>
      <c r="L924" s="39"/>
      <c r="M924" s="70"/>
      <c r="N924" s="70"/>
      <c r="O924" s="70"/>
    </row>
    <row r="925" spans="1:15" ht="12" customHeight="1">
      <c r="A925" s="3"/>
      <c r="B925" s="5"/>
      <c r="C925" s="34"/>
      <c r="D925" s="176"/>
      <c r="E925" s="39"/>
      <c r="F925" s="70"/>
      <c r="G925" s="70"/>
      <c r="H925" s="70"/>
      <c r="I925" s="131">
        <f>I922+1</f>
        <v>45</v>
      </c>
      <c r="J925" s="5" t="s">
        <v>36</v>
      </c>
      <c r="K925" s="176">
        <f>K922+1</f>
        <v>46</v>
      </c>
      <c r="L925" s="39">
        <f>L922-1</f>
        <v>1958</v>
      </c>
      <c r="M925" s="70">
        <v>1226</v>
      </c>
      <c r="N925" s="70">
        <v>653</v>
      </c>
      <c r="O925" s="70">
        <v>573</v>
      </c>
    </row>
    <row r="926" spans="1:15" ht="12" customHeight="1">
      <c r="A926" s="3">
        <f>A923+1</f>
        <v>6</v>
      </c>
      <c r="B926" s="5" t="s">
        <v>36</v>
      </c>
      <c r="C926" s="34">
        <f>C923+1</f>
        <v>7</v>
      </c>
      <c r="D926" s="176"/>
      <c r="E926" s="39">
        <f>E923-1</f>
        <v>1997</v>
      </c>
      <c r="F926" s="70">
        <v>492</v>
      </c>
      <c r="G926" s="70">
        <v>258</v>
      </c>
      <c r="H926" s="70">
        <v>234</v>
      </c>
      <c r="I926" s="131">
        <f>I925+1</f>
        <v>46</v>
      </c>
      <c r="J926" s="5" t="s">
        <v>36</v>
      </c>
      <c r="K926" s="176">
        <f>K925+1</f>
        <v>47</v>
      </c>
      <c r="L926" s="39">
        <f>L925-1</f>
        <v>1957</v>
      </c>
      <c r="M926" s="70">
        <v>1249</v>
      </c>
      <c r="N926" s="70">
        <v>660</v>
      </c>
      <c r="O926" s="70">
        <v>589</v>
      </c>
    </row>
    <row r="927" spans="1:15" ht="12" customHeight="1">
      <c r="A927" s="3">
        <f aca="true" t="shared" si="100" ref="A927:A934">A926+1</f>
        <v>7</v>
      </c>
      <c r="B927" s="5" t="s">
        <v>36</v>
      </c>
      <c r="C927" s="34">
        <f aca="true" t="shared" si="101" ref="C927:C934">C926+1</f>
        <v>8</v>
      </c>
      <c r="D927" s="176"/>
      <c r="E927" s="39">
        <f aca="true" t="shared" si="102" ref="E927:E934">E926-1</f>
        <v>1996</v>
      </c>
      <c r="F927" s="70">
        <v>464</v>
      </c>
      <c r="G927" s="70">
        <v>212</v>
      </c>
      <c r="H927" s="70">
        <v>252</v>
      </c>
      <c r="I927" s="131">
        <f>I926+1</f>
        <v>47</v>
      </c>
      <c r="J927" s="5" t="s">
        <v>36</v>
      </c>
      <c r="K927" s="176">
        <f>K926+1</f>
        <v>48</v>
      </c>
      <c r="L927" s="39">
        <f>L926-1</f>
        <v>1956</v>
      </c>
      <c r="M927" s="70">
        <v>1189</v>
      </c>
      <c r="N927" s="70">
        <v>601</v>
      </c>
      <c r="O927" s="70">
        <v>588</v>
      </c>
    </row>
    <row r="928" spans="1:15" ht="12" customHeight="1">
      <c r="A928" s="3">
        <f t="shared" si="100"/>
        <v>8</v>
      </c>
      <c r="B928" s="5" t="s">
        <v>36</v>
      </c>
      <c r="C928" s="34">
        <f t="shared" si="101"/>
        <v>9</v>
      </c>
      <c r="D928" s="176"/>
      <c r="E928" s="39">
        <f t="shared" si="102"/>
        <v>1995</v>
      </c>
      <c r="F928" s="70">
        <v>432</v>
      </c>
      <c r="G928" s="70">
        <v>237</v>
      </c>
      <c r="H928" s="70">
        <v>195</v>
      </c>
      <c r="I928" s="131">
        <f>I927+1</f>
        <v>48</v>
      </c>
      <c r="J928" s="5" t="s">
        <v>36</v>
      </c>
      <c r="K928" s="176">
        <f>K927+1</f>
        <v>49</v>
      </c>
      <c r="L928" s="39">
        <f>L927-1</f>
        <v>1955</v>
      </c>
      <c r="M928" s="70">
        <v>1160</v>
      </c>
      <c r="N928" s="70">
        <v>603</v>
      </c>
      <c r="O928" s="70">
        <v>557</v>
      </c>
    </row>
    <row r="929" spans="1:15" ht="12" customHeight="1">
      <c r="A929" s="3">
        <f t="shared" si="100"/>
        <v>9</v>
      </c>
      <c r="B929" s="5" t="s">
        <v>36</v>
      </c>
      <c r="C929" s="34">
        <f t="shared" si="101"/>
        <v>10</v>
      </c>
      <c r="D929" s="176"/>
      <c r="E929" s="39">
        <f t="shared" si="102"/>
        <v>1994</v>
      </c>
      <c r="F929" s="70">
        <v>371</v>
      </c>
      <c r="G929" s="70">
        <v>187</v>
      </c>
      <c r="H929" s="70">
        <v>184</v>
      </c>
      <c r="I929" s="131">
        <f>I928+1</f>
        <v>49</v>
      </c>
      <c r="J929" s="5" t="s">
        <v>36</v>
      </c>
      <c r="K929" s="176">
        <f>K928+1</f>
        <v>50</v>
      </c>
      <c r="L929" s="39">
        <f>L928-1</f>
        <v>1954</v>
      </c>
      <c r="M929" s="70">
        <v>1267</v>
      </c>
      <c r="N929" s="70">
        <v>653</v>
      </c>
      <c r="O929" s="70">
        <v>614</v>
      </c>
    </row>
    <row r="930" spans="1:15" ht="12" customHeight="1">
      <c r="A930" s="3">
        <f t="shared" si="100"/>
        <v>10</v>
      </c>
      <c r="B930" s="5" t="s">
        <v>36</v>
      </c>
      <c r="C930" s="34">
        <f t="shared" si="101"/>
        <v>11</v>
      </c>
      <c r="D930" s="176"/>
      <c r="E930" s="39">
        <f t="shared" si="102"/>
        <v>1993</v>
      </c>
      <c r="F930" s="70">
        <v>421</v>
      </c>
      <c r="G930" s="70">
        <v>214</v>
      </c>
      <c r="H930" s="70">
        <v>207</v>
      </c>
      <c r="I930" s="186">
        <v>45</v>
      </c>
      <c r="J930" s="178" t="s">
        <v>36</v>
      </c>
      <c r="K930" s="177">
        <v>50</v>
      </c>
      <c r="L930" s="187"/>
      <c r="M930" s="71">
        <f>SUM(M925:M929)</f>
        <v>6091</v>
      </c>
      <c r="N930" s="71">
        <f>SUM(N925:N929)</f>
        <v>3170</v>
      </c>
      <c r="O930" s="71">
        <f>SUM(O925:O929)</f>
        <v>2921</v>
      </c>
    </row>
    <row r="931" spans="1:15" ht="12" customHeight="1">
      <c r="A931" s="3">
        <f t="shared" si="100"/>
        <v>11</v>
      </c>
      <c r="B931" s="5" t="s">
        <v>36</v>
      </c>
      <c r="C931" s="34">
        <f t="shared" si="101"/>
        <v>12</v>
      </c>
      <c r="D931" s="176"/>
      <c r="E931" s="39">
        <f t="shared" si="102"/>
        <v>1992</v>
      </c>
      <c r="F931" s="70">
        <v>497</v>
      </c>
      <c r="G931" s="70">
        <v>258</v>
      </c>
      <c r="H931" s="70">
        <v>239</v>
      </c>
      <c r="I931" s="131"/>
      <c r="J931" s="5"/>
      <c r="K931" s="176"/>
      <c r="L931" s="39"/>
      <c r="M931" s="70"/>
      <c r="N931" s="70"/>
      <c r="O931" s="70"/>
    </row>
    <row r="932" spans="1:15" ht="12" customHeight="1">
      <c r="A932" s="3">
        <f t="shared" si="100"/>
        <v>12</v>
      </c>
      <c r="B932" s="5" t="s">
        <v>36</v>
      </c>
      <c r="C932" s="34">
        <f t="shared" si="101"/>
        <v>13</v>
      </c>
      <c r="D932" s="176"/>
      <c r="E932" s="39">
        <f t="shared" si="102"/>
        <v>1991</v>
      </c>
      <c r="F932" s="70">
        <v>601</v>
      </c>
      <c r="G932" s="70">
        <v>293</v>
      </c>
      <c r="H932" s="70">
        <v>308</v>
      </c>
      <c r="I932" s="131">
        <f>I929+1</f>
        <v>50</v>
      </c>
      <c r="J932" s="5" t="s">
        <v>36</v>
      </c>
      <c r="K932" s="176">
        <f>K929+1</f>
        <v>51</v>
      </c>
      <c r="L932" s="39">
        <f>L929-1</f>
        <v>1953</v>
      </c>
      <c r="M932" s="70">
        <v>1176</v>
      </c>
      <c r="N932" s="70">
        <v>606</v>
      </c>
      <c r="O932" s="70">
        <v>570</v>
      </c>
    </row>
    <row r="933" spans="1:15" ht="12" customHeight="1">
      <c r="A933" s="3">
        <f t="shared" si="100"/>
        <v>13</v>
      </c>
      <c r="B933" s="5" t="s">
        <v>36</v>
      </c>
      <c r="C933" s="34">
        <f t="shared" si="101"/>
        <v>14</v>
      </c>
      <c r="D933" s="176"/>
      <c r="E933" s="39">
        <f t="shared" si="102"/>
        <v>1990</v>
      </c>
      <c r="F933" s="70">
        <v>879</v>
      </c>
      <c r="G933" s="70">
        <v>451</v>
      </c>
      <c r="H933" s="70">
        <v>428</v>
      </c>
      <c r="I933" s="131">
        <f>I932+1</f>
        <v>51</v>
      </c>
      <c r="J933" s="5" t="s">
        <v>36</v>
      </c>
      <c r="K933" s="176">
        <f>K932+1</f>
        <v>52</v>
      </c>
      <c r="L933" s="39">
        <f>L932-1</f>
        <v>1952</v>
      </c>
      <c r="M933" s="70">
        <v>1136</v>
      </c>
      <c r="N933" s="70">
        <v>610</v>
      </c>
      <c r="O933" s="70">
        <v>526</v>
      </c>
    </row>
    <row r="934" spans="1:15" ht="12" customHeight="1">
      <c r="A934" s="3">
        <f t="shared" si="100"/>
        <v>14</v>
      </c>
      <c r="B934" s="5" t="s">
        <v>36</v>
      </c>
      <c r="C934" s="34">
        <f t="shared" si="101"/>
        <v>15</v>
      </c>
      <c r="D934" s="176"/>
      <c r="E934" s="39">
        <f t="shared" si="102"/>
        <v>1989</v>
      </c>
      <c r="F934" s="70">
        <v>963</v>
      </c>
      <c r="G934" s="70">
        <v>481</v>
      </c>
      <c r="H934" s="70">
        <v>482</v>
      </c>
      <c r="I934" s="131">
        <f>I933+1</f>
        <v>52</v>
      </c>
      <c r="J934" s="5" t="s">
        <v>36</v>
      </c>
      <c r="K934" s="176">
        <f>K933+1</f>
        <v>53</v>
      </c>
      <c r="L934" s="39">
        <f>L933-1</f>
        <v>1951</v>
      </c>
      <c r="M934" s="70">
        <v>1187</v>
      </c>
      <c r="N934" s="70">
        <v>602</v>
      </c>
      <c r="O934" s="70">
        <v>585</v>
      </c>
    </row>
    <row r="935" spans="1:15" ht="12" customHeight="1">
      <c r="A935" s="19">
        <v>6</v>
      </c>
      <c r="B935" s="178" t="s">
        <v>36</v>
      </c>
      <c r="C935" s="68">
        <v>15</v>
      </c>
      <c r="D935" s="177"/>
      <c r="E935" s="187"/>
      <c r="F935" s="71">
        <f>SUM(F926:F934)</f>
        <v>5120</v>
      </c>
      <c r="G935" s="71">
        <f>SUM(G926:G934)</f>
        <v>2591</v>
      </c>
      <c r="H935" s="71">
        <f>SUM(H926:H934)</f>
        <v>2529</v>
      </c>
      <c r="I935" s="131">
        <f>I934+1</f>
        <v>53</v>
      </c>
      <c r="J935" s="5" t="s">
        <v>36</v>
      </c>
      <c r="K935" s="176">
        <f>K934+1</f>
        <v>54</v>
      </c>
      <c r="L935" s="39">
        <f>L934-1</f>
        <v>1950</v>
      </c>
      <c r="M935" s="70">
        <v>1065</v>
      </c>
      <c r="N935" s="70">
        <v>552</v>
      </c>
      <c r="O935" s="70">
        <v>513</v>
      </c>
    </row>
    <row r="936" spans="1:15" ht="12" customHeight="1">
      <c r="A936" s="3"/>
      <c r="B936" s="5"/>
      <c r="C936" s="34"/>
      <c r="D936" s="176"/>
      <c r="E936" s="39"/>
      <c r="F936" s="70"/>
      <c r="G936" s="70"/>
      <c r="H936" s="70"/>
      <c r="I936" s="131">
        <f>I935+1</f>
        <v>54</v>
      </c>
      <c r="J936" s="5" t="s">
        <v>36</v>
      </c>
      <c r="K936" s="176">
        <f>K935+1</f>
        <v>55</v>
      </c>
      <c r="L936" s="39">
        <f>L935-1</f>
        <v>1949</v>
      </c>
      <c r="M936" s="70">
        <v>941</v>
      </c>
      <c r="N936" s="70">
        <v>481</v>
      </c>
      <c r="O936" s="70">
        <v>460</v>
      </c>
    </row>
    <row r="937" spans="1:15" ht="12" customHeight="1">
      <c r="A937" s="3">
        <f>A934+1</f>
        <v>15</v>
      </c>
      <c r="B937" s="5" t="s">
        <v>36</v>
      </c>
      <c r="C937" s="34">
        <f>C934+1</f>
        <v>16</v>
      </c>
      <c r="D937" s="176"/>
      <c r="E937" s="39">
        <f>E934-1</f>
        <v>1988</v>
      </c>
      <c r="F937" s="70">
        <v>1020</v>
      </c>
      <c r="G937" s="70">
        <v>519</v>
      </c>
      <c r="H937" s="70">
        <v>501</v>
      </c>
      <c r="I937" s="186">
        <v>50</v>
      </c>
      <c r="J937" s="178" t="s">
        <v>36</v>
      </c>
      <c r="K937" s="177">
        <v>55</v>
      </c>
      <c r="L937" s="187"/>
      <c r="M937" s="71">
        <f>SUM(M932:M936)</f>
        <v>5505</v>
      </c>
      <c r="N937" s="71">
        <f>SUM(N932:N936)</f>
        <v>2851</v>
      </c>
      <c r="O937" s="71">
        <f>SUM(O932:O936)</f>
        <v>2654</v>
      </c>
    </row>
    <row r="938" spans="1:15" ht="12" customHeight="1">
      <c r="A938" s="3">
        <f>A937+1</f>
        <v>16</v>
      </c>
      <c r="B938" s="5" t="s">
        <v>36</v>
      </c>
      <c r="C938" s="34">
        <f>C937+1</f>
        <v>17</v>
      </c>
      <c r="D938" s="176"/>
      <c r="E938" s="39">
        <f>E937-1</f>
        <v>1987</v>
      </c>
      <c r="F938" s="70">
        <v>1093</v>
      </c>
      <c r="G938" s="70">
        <v>562</v>
      </c>
      <c r="H938" s="70">
        <v>531</v>
      </c>
      <c r="I938" s="131"/>
      <c r="J938" s="5"/>
      <c r="K938" s="176"/>
      <c r="L938" s="39"/>
      <c r="M938" s="70"/>
      <c r="N938" s="70"/>
      <c r="O938" s="70"/>
    </row>
    <row r="939" spans="1:15" ht="12" customHeight="1">
      <c r="A939" s="3">
        <f>A938+1</f>
        <v>17</v>
      </c>
      <c r="B939" s="5" t="s">
        <v>36</v>
      </c>
      <c r="C939" s="34">
        <f>C938+1</f>
        <v>18</v>
      </c>
      <c r="D939" s="176"/>
      <c r="E939" s="39">
        <f>E938-1</f>
        <v>1986</v>
      </c>
      <c r="F939" s="70">
        <v>1111</v>
      </c>
      <c r="G939" s="70">
        <v>574</v>
      </c>
      <c r="H939" s="70">
        <v>537</v>
      </c>
      <c r="I939" s="131">
        <f>I936+1</f>
        <v>55</v>
      </c>
      <c r="J939" s="5" t="s">
        <v>36</v>
      </c>
      <c r="K939" s="176">
        <f>K936+1</f>
        <v>56</v>
      </c>
      <c r="L939" s="39">
        <f>L936-1</f>
        <v>1948</v>
      </c>
      <c r="M939" s="70">
        <v>809</v>
      </c>
      <c r="N939" s="70">
        <v>404</v>
      </c>
      <c r="O939" s="70">
        <v>405</v>
      </c>
    </row>
    <row r="940" spans="1:15" ht="12" customHeight="1">
      <c r="A940" s="19">
        <v>15</v>
      </c>
      <c r="B940" s="178" t="s">
        <v>36</v>
      </c>
      <c r="C940" s="68">
        <v>18</v>
      </c>
      <c r="D940" s="177"/>
      <c r="E940" s="187"/>
      <c r="F940" s="71">
        <f>SUM(F937:F939)</f>
        <v>3224</v>
      </c>
      <c r="G940" s="71">
        <f>SUM(G937:G939)</f>
        <v>1655</v>
      </c>
      <c r="H940" s="71">
        <f>SUM(H937:H939)</f>
        <v>1569</v>
      </c>
      <c r="I940" s="131">
        <f>I939+1</f>
        <v>56</v>
      </c>
      <c r="J940" s="5" t="s">
        <v>36</v>
      </c>
      <c r="K940" s="176">
        <f>K939+1</f>
        <v>57</v>
      </c>
      <c r="L940" s="39">
        <f>L939-1</f>
        <v>1947</v>
      </c>
      <c r="M940" s="70">
        <v>721</v>
      </c>
      <c r="N940" s="70">
        <v>367</v>
      </c>
      <c r="O940" s="70">
        <v>354</v>
      </c>
    </row>
    <row r="941" spans="1:15" ht="12" customHeight="1">
      <c r="A941" s="3"/>
      <c r="B941" s="5"/>
      <c r="C941" s="34"/>
      <c r="D941" s="176"/>
      <c r="E941" s="39"/>
      <c r="F941" s="70"/>
      <c r="G941" s="70"/>
      <c r="H941" s="70"/>
      <c r="I941" s="131">
        <f>I940+1</f>
        <v>57</v>
      </c>
      <c r="J941" s="5" t="s">
        <v>36</v>
      </c>
      <c r="K941" s="176">
        <f>K940+1</f>
        <v>58</v>
      </c>
      <c r="L941" s="39">
        <f>L940-1</f>
        <v>1946</v>
      </c>
      <c r="M941" s="70">
        <v>608</v>
      </c>
      <c r="N941" s="70">
        <v>315</v>
      </c>
      <c r="O941" s="70">
        <v>293</v>
      </c>
    </row>
    <row r="942" spans="1:15" ht="12" customHeight="1">
      <c r="A942" s="3">
        <f>A939+1</f>
        <v>18</v>
      </c>
      <c r="B942" s="5" t="s">
        <v>36</v>
      </c>
      <c r="C942" s="34">
        <f>C939+1</f>
        <v>19</v>
      </c>
      <c r="D942" s="176"/>
      <c r="E942" s="39">
        <f>E939-1</f>
        <v>1985</v>
      </c>
      <c r="F942" s="70">
        <v>1175</v>
      </c>
      <c r="G942" s="70">
        <v>625</v>
      </c>
      <c r="H942" s="70">
        <v>550</v>
      </c>
      <c r="I942" s="131">
        <f>I941+1</f>
        <v>58</v>
      </c>
      <c r="J942" s="5" t="s">
        <v>36</v>
      </c>
      <c r="K942" s="176">
        <f>K941+1</f>
        <v>59</v>
      </c>
      <c r="L942" s="39">
        <f>L941-1</f>
        <v>1945</v>
      </c>
      <c r="M942" s="70">
        <v>537</v>
      </c>
      <c r="N942" s="70">
        <v>262</v>
      </c>
      <c r="O942" s="70">
        <v>275</v>
      </c>
    </row>
    <row r="943" spans="1:15" ht="12" customHeight="1">
      <c r="A943" s="3">
        <f aca="true" t="shared" si="103" ref="A943:A948">A942+1</f>
        <v>19</v>
      </c>
      <c r="B943" s="5" t="s">
        <v>36</v>
      </c>
      <c r="C943" s="34">
        <f aca="true" t="shared" si="104" ref="C943:C948">C942+1</f>
        <v>20</v>
      </c>
      <c r="D943" s="176"/>
      <c r="E943" s="39">
        <f aca="true" t="shared" si="105" ref="E943:E948">E942-1</f>
        <v>1984</v>
      </c>
      <c r="F943" s="70">
        <v>1047</v>
      </c>
      <c r="G943" s="70">
        <v>593</v>
      </c>
      <c r="H943" s="70">
        <v>454</v>
      </c>
      <c r="I943" s="131">
        <f>I942+1</f>
        <v>59</v>
      </c>
      <c r="J943" s="5" t="s">
        <v>36</v>
      </c>
      <c r="K943" s="176">
        <f>K942+1</f>
        <v>60</v>
      </c>
      <c r="L943" s="39">
        <f>L942-1</f>
        <v>1944</v>
      </c>
      <c r="M943" s="70">
        <v>761</v>
      </c>
      <c r="N943" s="70">
        <v>406</v>
      </c>
      <c r="O943" s="70">
        <v>355</v>
      </c>
    </row>
    <row r="944" spans="1:15" ht="12" customHeight="1">
      <c r="A944" s="3">
        <f t="shared" si="103"/>
        <v>20</v>
      </c>
      <c r="B944" s="5" t="s">
        <v>36</v>
      </c>
      <c r="C944" s="34">
        <f t="shared" si="104"/>
        <v>21</v>
      </c>
      <c r="D944" s="176"/>
      <c r="E944" s="39">
        <f t="shared" si="105"/>
        <v>1983</v>
      </c>
      <c r="F944" s="70">
        <v>1044</v>
      </c>
      <c r="G944" s="70">
        <v>577</v>
      </c>
      <c r="H944" s="70">
        <v>467</v>
      </c>
      <c r="I944" s="186">
        <v>55</v>
      </c>
      <c r="J944" s="178" t="s">
        <v>36</v>
      </c>
      <c r="K944" s="177">
        <v>60</v>
      </c>
      <c r="L944" s="187"/>
      <c r="M944" s="71">
        <f>SUM(M939:M943)</f>
        <v>3436</v>
      </c>
      <c r="N944" s="71">
        <f>SUM(N939:N943)</f>
        <v>1754</v>
      </c>
      <c r="O944" s="71">
        <f>SUM(O939:O943)</f>
        <v>1682</v>
      </c>
    </row>
    <row r="945" spans="1:15" ht="12" customHeight="1">
      <c r="A945" s="3">
        <f t="shared" si="103"/>
        <v>21</v>
      </c>
      <c r="B945" s="5" t="s">
        <v>36</v>
      </c>
      <c r="C945" s="34">
        <f t="shared" si="104"/>
        <v>22</v>
      </c>
      <c r="D945" s="176"/>
      <c r="E945" s="39">
        <f t="shared" si="105"/>
        <v>1982</v>
      </c>
      <c r="F945" s="70">
        <v>1071</v>
      </c>
      <c r="G945" s="70">
        <v>571</v>
      </c>
      <c r="H945" s="70">
        <v>500</v>
      </c>
      <c r="I945" s="131"/>
      <c r="J945" s="5"/>
      <c r="K945" s="176"/>
      <c r="L945" s="39"/>
      <c r="M945" s="70"/>
      <c r="N945" s="70"/>
      <c r="O945" s="70"/>
    </row>
    <row r="946" spans="1:15" ht="12" customHeight="1">
      <c r="A946" s="3">
        <f t="shared" si="103"/>
        <v>22</v>
      </c>
      <c r="B946" s="5" t="s">
        <v>36</v>
      </c>
      <c r="C946" s="34">
        <f t="shared" si="104"/>
        <v>23</v>
      </c>
      <c r="D946" s="176"/>
      <c r="E946" s="39">
        <f t="shared" si="105"/>
        <v>1981</v>
      </c>
      <c r="F946" s="70">
        <v>940</v>
      </c>
      <c r="G946" s="70">
        <v>515</v>
      </c>
      <c r="H946" s="70">
        <v>425</v>
      </c>
      <c r="I946" s="131">
        <f>I943+1</f>
        <v>60</v>
      </c>
      <c r="J946" s="5" t="s">
        <v>36</v>
      </c>
      <c r="K946" s="176">
        <f>K943+1</f>
        <v>61</v>
      </c>
      <c r="L946" s="39">
        <f>L943-1</f>
        <v>1943</v>
      </c>
      <c r="M946" s="70">
        <v>781</v>
      </c>
      <c r="N946" s="70">
        <v>387</v>
      </c>
      <c r="O946" s="70">
        <v>394</v>
      </c>
    </row>
    <row r="947" spans="1:15" ht="12" customHeight="1">
      <c r="A947" s="3">
        <f t="shared" si="103"/>
        <v>23</v>
      </c>
      <c r="B947" s="5" t="s">
        <v>36</v>
      </c>
      <c r="C947" s="34">
        <f t="shared" si="104"/>
        <v>24</v>
      </c>
      <c r="D947" s="176"/>
      <c r="E947" s="39">
        <f t="shared" si="105"/>
        <v>1980</v>
      </c>
      <c r="F947" s="70">
        <v>1062</v>
      </c>
      <c r="G947" s="70">
        <v>610</v>
      </c>
      <c r="H947" s="70">
        <v>452</v>
      </c>
      <c r="I947" s="131">
        <f>I946+1</f>
        <v>61</v>
      </c>
      <c r="J947" s="5" t="s">
        <v>36</v>
      </c>
      <c r="K947" s="176">
        <f>K946+1</f>
        <v>62</v>
      </c>
      <c r="L947" s="39">
        <f>L946-1</f>
        <v>1942</v>
      </c>
      <c r="M947" s="70">
        <v>739</v>
      </c>
      <c r="N947" s="70">
        <v>345</v>
      </c>
      <c r="O947" s="70">
        <v>394</v>
      </c>
    </row>
    <row r="948" spans="1:15" ht="12" customHeight="1">
      <c r="A948" s="3">
        <f t="shared" si="103"/>
        <v>24</v>
      </c>
      <c r="B948" s="5" t="s">
        <v>36</v>
      </c>
      <c r="C948" s="34">
        <f t="shared" si="104"/>
        <v>25</v>
      </c>
      <c r="D948" s="176"/>
      <c r="E948" s="39">
        <f t="shared" si="105"/>
        <v>1979</v>
      </c>
      <c r="F948" s="70">
        <v>952</v>
      </c>
      <c r="G948" s="70">
        <v>532</v>
      </c>
      <c r="H948" s="70">
        <v>420</v>
      </c>
      <c r="I948" s="131">
        <f>I947+1</f>
        <v>62</v>
      </c>
      <c r="J948" s="5" t="s">
        <v>36</v>
      </c>
      <c r="K948" s="176">
        <f>K947+1</f>
        <v>63</v>
      </c>
      <c r="L948" s="39">
        <f>L947-1</f>
        <v>1941</v>
      </c>
      <c r="M948" s="70">
        <v>1021</v>
      </c>
      <c r="N948" s="70">
        <v>497</v>
      </c>
      <c r="O948" s="70">
        <v>524</v>
      </c>
    </row>
    <row r="949" spans="1:15" ht="12" customHeight="1">
      <c r="A949" s="19">
        <v>18</v>
      </c>
      <c r="B949" s="178" t="s">
        <v>36</v>
      </c>
      <c r="C949" s="68">
        <v>25</v>
      </c>
      <c r="D949" s="177"/>
      <c r="E949" s="187"/>
      <c r="F949" s="71">
        <f>SUM(F942:F948)</f>
        <v>7291</v>
      </c>
      <c r="G949" s="71">
        <f>SUM(G942:G948)</f>
        <v>4023</v>
      </c>
      <c r="H949" s="71">
        <f>SUM(H942:H948)</f>
        <v>3268</v>
      </c>
      <c r="I949" s="131">
        <f>I948+1</f>
        <v>63</v>
      </c>
      <c r="J949" s="5" t="s">
        <v>36</v>
      </c>
      <c r="K949" s="176">
        <f>K948+1</f>
        <v>64</v>
      </c>
      <c r="L949" s="39">
        <f>L948-1</f>
        <v>1940</v>
      </c>
      <c r="M949" s="70">
        <v>1108</v>
      </c>
      <c r="N949" s="70">
        <v>556</v>
      </c>
      <c r="O949" s="70">
        <v>552</v>
      </c>
    </row>
    <row r="950" spans="1:15" ht="12" customHeight="1">
      <c r="A950" s="3"/>
      <c r="B950" s="5"/>
      <c r="C950" s="34"/>
      <c r="D950" s="176"/>
      <c r="E950" s="39"/>
      <c r="F950" s="70"/>
      <c r="G950" s="70"/>
      <c r="H950" s="70"/>
      <c r="I950" s="131">
        <f>I949+1</f>
        <v>64</v>
      </c>
      <c r="J950" s="5" t="s">
        <v>36</v>
      </c>
      <c r="K950" s="176">
        <f>K949+1</f>
        <v>65</v>
      </c>
      <c r="L950" s="39">
        <f>L949-1</f>
        <v>1939</v>
      </c>
      <c r="M950" s="70">
        <v>1155</v>
      </c>
      <c r="N950" s="70">
        <v>563</v>
      </c>
      <c r="O950" s="70">
        <v>592</v>
      </c>
    </row>
    <row r="951" spans="1:15" ht="12" customHeight="1">
      <c r="A951" s="3">
        <f>A948+1</f>
        <v>25</v>
      </c>
      <c r="B951" s="5" t="s">
        <v>36</v>
      </c>
      <c r="C951" s="34">
        <f>C948+1</f>
        <v>26</v>
      </c>
      <c r="D951" s="176"/>
      <c r="E951" s="39">
        <f>E948-1</f>
        <v>1978</v>
      </c>
      <c r="F951" s="70">
        <v>864</v>
      </c>
      <c r="G951" s="70">
        <v>479</v>
      </c>
      <c r="H951" s="70">
        <v>385</v>
      </c>
      <c r="I951" s="186">
        <v>60</v>
      </c>
      <c r="J951" s="178" t="s">
        <v>36</v>
      </c>
      <c r="K951" s="177">
        <v>65</v>
      </c>
      <c r="L951" s="187"/>
      <c r="M951" s="71">
        <f>SUM(M946:M950)</f>
        <v>4804</v>
      </c>
      <c r="N951" s="71">
        <f>SUM(N946:N950)</f>
        <v>2348</v>
      </c>
      <c r="O951" s="71">
        <f>SUM(O946:O950)</f>
        <v>2456</v>
      </c>
    </row>
    <row r="952" spans="1:15" ht="12" customHeight="1">
      <c r="A952" s="3">
        <f>A951+1</f>
        <v>26</v>
      </c>
      <c r="B952" s="5" t="s">
        <v>36</v>
      </c>
      <c r="C952" s="34">
        <f>C951+1</f>
        <v>27</v>
      </c>
      <c r="D952" s="176"/>
      <c r="E952" s="39">
        <f>E951-1</f>
        <v>1977</v>
      </c>
      <c r="F952" s="70">
        <v>790</v>
      </c>
      <c r="G952" s="70">
        <v>435</v>
      </c>
      <c r="H952" s="70">
        <v>355</v>
      </c>
      <c r="I952" s="131"/>
      <c r="J952" s="5"/>
      <c r="K952" s="176"/>
      <c r="L952" s="39"/>
      <c r="M952" s="70"/>
      <c r="N952" s="70"/>
      <c r="O952" s="70"/>
    </row>
    <row r="953" spans="1:15" ht="12" customHeight="1">
      <c r="A953" s="3">
        <f>A952+1</f>
        <v>27</v>
      </c>
      <c r="B953" s="5" t="s">
        <v>36</v>
      </c>
      <c r="C953" s="34">
        <f>C952+1</f>
        <v>28</v>
      </c>
      <c r="D953" s="176"/>
      <c r="E953" s="39">
        <f>E952-1</f>
        <v>1976</v>
      </c>
      <c r="F953" s="70">
        <v>759</v>
      </c>
      <c r="G953" s="70">
        <v>386</v>
      </c>
      <c r="H953" s="70">
        <v>373</v>
      </c>
      <c r="I953" s="131">
        <f>I950+1</f>
        <v>65</v>
      </c>
      <c r="J953" s="5" t="s">
        <v>36</v>
      </c>
      <c r="K953" s="176">
        <f>K950+1</f>
        <v>66</v>
      </c>
      <c r="L953" s="39">
        <f>L950-1</f>
        <v>1938</v>
      </c>
      <c r="M953" s="70">
        <v>969</v>
      </c>
      <c r="N953" s="70">
        <v>434</v>
      </c>
      <c r="O953" s="70">
        <v>535</v>
      </c>
    </row>
    <row r="954" spans="1:15" ht="12" customHeight="1">
      <c r="A954" s="3">
        <f>A953+1</f>
        <v>28</v>
      </c>
      <c r="B954" s="5" t="s">
        <v>36</v>
      </c>
      <c r="C954" s="34">
        <f>C953+1</f>
        <v>29</v>
      </c>
      <c r="D954" s="176"/>
      <c r="E954" s="39">
        <f>E953-1</f>
        <v>1975</v>
      </c>
      <c r="F954" s="70">
        <v>702</v>
      </c>
      <c r="G954" s="70">
        <v>408</v>
      </c>
      <c r="H954" s="70">
        <v>294</v>
      </c>
      <c r="I954" s="131">
        <f>I953+1</f>
        <v>66</v>
      </c>
      <c r="J954" s="5" t="s">
        <v>36</v>
      </c>
      <c r="K954" s="176">
        <f>K953+1</f>
        <v>67</v>
      </c>
      <c r="L954" s="39">
        <f>L953-1</f>
        <v>1937</v>
      </c>
      <c r="M954" s="70">
        <v>978</v>
      </c>
      <c r="N954" s="70">
        <v>447</v>
      </c>
      <c r="O954" s="70">
        <v>531</v>
      </c>
    </row>
    <row r="955" spans="1:15" ht="12" customHeight="1">
      <c r="A955" s="3">
        <f>A954+1</f>
        <v>29</v>
      </c>
      <c r="B955" s="5" t="s">
        <v>36</v>
      </c>
      <c r="C955" s="34">
        <f>C954+1</f>
        <v>30</v>
      </c>
      <c r="D955" s="176"/>
      <c r="E955" s="39">
        <f>E954-1</f>
        <v>1974</v>
      </c>
      <c r="F955" s="70">
        <v>720</v>
      </c>
      <c r="G955" s="70">
        <v>386</v>
      </c>
      <c r="H955" s="70">
        <v>334</v>
      </c>
      <c r="I955" s="131">
        <f>I954+1</f>
        <v>67</v>
      </c>
      <c r="J955" s="5" t="s">
        <v>36</v>
      </c>
      <c r="K955" s="176">
        <f>K954+1</f>
        <v>68</v>
      </c>
      <c r="L955" s="39">
        <f>L954-1</f>
        <v>1936</v>
      </c>
      <c r="M955" s="70">
        <v>973</v>
      </c>
      <c r="N955" s="70">
        <v>461</v>
      </c>
      <c r="O955" s="70">
        <v>512</v>
      </c>
    </row>
    <row r="956" spans="1:15" ht="12" customHeight="1">
      <c r="A956" s="19">
        <v>25</v>
      </c>
      <c r="B956" s="178" t="s">
        <v>36</v>
      </c>
      <c r="C956" s="68">
        <v>30</v>
      </c>
      <c r="D956" s="177"/>
      <c r="E956" s="187"/>
      <c r="F956" s="71">
        <f>SUM(F951:F955)</f>
        <v>3835</v>
      </c>
      <c r="G956" s="71">
        <f>SUM(G951:G955)</f>
        <v>2094</v>
      </c>
      <c r="H956" s="71">
        <f>SUM(H951:H955)</f>
        <v>1741</v>
      </c>
      <c r="I956" s="131">
        <f>I955+1</f>
        <v>68</v>
      </c>
      <c r="J956" s="5" t="s">
        <v>36</v>
      </c>
      <c r="K956" s="176">
        <f>K955+1</f>
        <v>69</v>
      </c>
      <c r="L956" s="39">
        <f>L955-1</f>
        <v>1935</v>
      </c>
      <c r="M956" s="70">
        <v>937</v>
      </c>
      <c r="N956" s="70">
        <v>390</v>
      </c>
      <c r="O956" s="70">
        <v>547</v>
      </c>
    </row>
    <row r="957" spans="1:15" ht="12" customHeight="1">
      <c r="A957" s="3"/>
      <c r="B957" s="5"/>
      <c r="C957" s="34"/>
      <c r="D957" s="176"/>
      <c r="E957" s="39"/>
      <c r="F957" s="70"/>
      <c r="G957" s="70"/>
      <c r="H957" s="70"/>
      <c r="I957" s="131">
        <f>I956+1</f>
        <v>69</v>
      </c>
      <c r="J957" s="5" t="s">
        <v>36</v>
      </c>
      <c r="K957" s="176">
        <f>K956+1</f>
        <v>70</v>
      </c>
      <c r="L957" s="39">
        <f>L956-1</f>
        <v>1934</v>
      </c>
      <c r="M957" s="70">
        <v>799</v>
      </c>
      <c r="N957" s="70">
        <v>341</v>
      </c>
      <c r="O957" s="70">
        <v>458</v>
      </c>
    </row>
    <row r="958" spans="1:15" ht="12" customHeight="1">
      <c r="A958" s="3">
        <f>A955+1</f>
        <v>30</v>
      </c>
      <c r="B958" s="5" t="s">
        <v>36</v>
      </c>
      <c r="C958" s="34">
        <f>C955+1</f>
        <v>31</v>
      </c>
      <c r="D958" s="176"/>
      <c r="E958" s="39">
        <f>E955-1</f>
        <v>1973</v>
      </c>
      <c r="F958" s="70">
        <v>760</v>
      </c>
      <c r="G958" s="70">
        <v>405</v>
      </c>
      <c r="H958" s="70">
        <v>355</v>
      </c>
      <c r="I958" s="186">
        <v>65</v>
      </c>
      <c r="J958" s="178" t="s">
        <v>36</v>
      </c>
      <c r="K958" s="177">
        <v>70</v>
      </c>
      <c r="L958" s="187"/>
      <c r="M958" s="71">
        <f>SUM(M953:M957)</f>
        <v>4656</v>
      </c>
      <c r="N958" s="71">
        <f>SUM(N953:N957)</f>
        <v>2073</v>
      </c>
      <c r="O958" s="71">
        <f>SUM(O953:O957)</f>
        <v>2583</v>
      </c>
    </row>
    <row r="959" spans="1:15" ht="12" customHeight="1">
      <c r="A959" s="3">
        <f>A958+1</f>
        <v>31</v>
      </c>
      <c r="B959" s="5" t="s">
        <v>36</v>
      </c>
      <c r="C959" s="34">
        <f>C958+1</f>
        <v>32</v>
      </c>
      <c r="D959" s="176"/>
      <c r="E959" s="39">
        <f>E958-1</f>
        <v>1972</v>
      </c>
      <c r="F959" s="70">
        <v>861</v>
      </c>
      <c r="G959" s="70">
        <v>481</v>
      </c>
      <c r="H959" s="70">
        <v>380</v>
      </c>
      <c r="I959" s="131"/>
      <c r="J959" s="5"/>
      <c r="K959" s="176"/>
      <c r="L959" s="39"/>
      <c r="M959" s="70"/>
      <c r="N959" s="70"/>
      <c r="O959" s="70"/>
    </row>
    <row r="960" spans="1:15" ht="12" customHeight="1">
      <c r="A960" s="3">
        <f>A959+1</f>
        <v>32</v>
      </c>
      <c r="B960" s="5" t="s">
        <v>36</v>
      </c>
      <c r="C960" s="34">
        <f>C959+1</f>
        <v>33</v>
      </c>
      <c r="D960" s="176"/>
      <c r="E960" s="39">
        <f>E959-1</f>
        <v>1971</v>
      </c>
      <c r="F960" s="70">
        <v>922</v>
      </c>
      <c r="G960" s="70">
        <v>477</v>
      </c>
      <c r="H960" s="70">
        <v>445</v>
      </c>
      <c r="I960" s="131">
        <f>I957+1</f>
        <v>70</v>
      </c>
      <c r="J960" s="5" t="s">
        <v>36</v>
      </c>
      <c r="K960" s="176">
        <f>K957+1</f>
        <v>71</v>
      </c>
      <c r="L960" s="39">
        <f>L957-1</f>
        <v>1933</v>
      </c>
      <c r="M960" s="70">
        <v>650</v>
      </c>
      <c r="N960" s="70">
        <v>282</v>
      </c>
      <c r="O960" s="70">
        <v>368</v>
      </c>
    </row>
    <row r="961" spans="1:15" ht="12" customHeight="1">
      <c r="A961" s="3">
        <f>A960+1</f>
        <v>33</v>
      </c>
      <c r="B961" s="5" t="s">
        <v>36</v>
      </c>
      <c r="C961" s="34">
        <f>C960+1</f>
        <v>34</v>
      </c>
      <c r="D961" s="176"/>
      <c r="E961" s="39">
        <f>E960-1</f>
        <v>1970</v>
      </c>
      <c r="F961" s="70">
        <v>923</v>
      </c>
      <c r="G961" s="70">
        <v>483</v>
      </c>
      <c r="H961" s="70">
        <v>440</v>
      </c>
      <c r="I961" s="131">
        <f>I960+1</f>
        <v>71</v>
      </c>
      <c r="J961" s="5" t="s">
        <v>36</v>
      </c>
      <c r="K961" s="176">
        <f>K960+1</f>
        <v>72</v>
      </c>
      <c r="L961" s="39">
        <f>L960-1</f>
        <v>1932</v>
      </c>
      <c r="M961" s="70">
        <v>650</v>
      </c>
      <c r="N961" s="70">
        <v>265</v>
      </c>
      <c r="O961" s="70">
        <v>385</v>
      </c>
    </row>
    <row r="962" spans="1:15" ht="12" customHeight="1">
      <c r="A962" s="3">
        <f>A961+1</f>
        <v>34</v>
      </c>
      <c r="B962" s="5" t="s">
        <v>36</v>
      </c>
      <c r="C962" s="34">
        <f>C961+1</f>
        <v>35</v>
      </c>
      <c r="D962" s="176"/>
      <c r="E962" s="39">
        <f>E961-1</f>
        <v>1969</v>
      </c>
      <c r="F962" s="70">
        <v>1013</v>
      </c>
      <c r="G962" s="70">
        <v>554</v>
      </c>
      <c r="H962" s="70">
        <v>459</v>
      </c>
      <c r="I962" s="131">
        <f>I961+1</f>
        <v>72</v>
      </c>
      <c r="J962" s="5" t="s">
        <v>36</v>
      </c>
      <c r="K962" s="176">
        <f>K961+1</f>
        <v>73</v>
      </c>
      <c r="L962" s="39">
        <f>L961-1</f>
        <v>1931</v>
      </c>
      <c r="M962" s="70">
        <v>609</v>
      </c>
      <c r="N962" s="70">
        <v>264</v>
      </c>
      <c r="O962" s="70">
        <v>345</v>
      </c>
    </row>
    <row r="963" spans="1:15" ht="12" customHeight="1">
      <c r="A963" s="19">
        <v>30</v>
      </c>
      <c r="B963" s="178" t="s">
        <v>36</v>
      </c>
      <c r="C963" s="68">
        <v>35</v>
      </c>
      <c r="D963" s="177"/>
      <c r="E963" s="187"/>
      <c r="F963" s="71">
        <f>SUM(F958:F962)</f>
        <v>4479</v>
      </c>
      <c r="G963" s="71">
        <f>SUM(G958:G962)</f>
        <v>2400</v>
      </c>
      <c r="H963" s="71">
        <f>SUM(H958:H962)</f>
        <v>2079</v>
      </c>
      <c r="I963" s="131">
        <f>I962+1</f>
        <v>73</v>
      </c>
      <c r="J963" s="5" t="s">
        <v>36</v>
      </c>
      <c r="K963" s="176">
        <f>K962+1</f>
        <v>74</v>
      </c>
      <c r="L963" s="39">
        <f>L962-1</f>
        <v>1930</v>
      </c>
      <c r="M963" s="70">
        <v>695</v>
      </c>
      <c r="N963" s="70">
        <v>287</v>
      </c>
      <c r="O963" s="70">
        <v>408</v>
      </c>
    </row>
    <row r="964" spans="1:15" ht="12" customHeight="1">
      <c r="A964" s="3"/>
      <c r="B964" s="5"/>
      <c r="C964" s="34"/>
      <c r="D964" s="176"/>
      <c r="E964" s="39"/>
      <c r="F964" s="70"/>
      <c r="G964" s="70"/>
      <c r="H964" s="70"/>
      <c r="I964" s="131">
        <f>I963+1</f>
        <v>74</v>
      </c>
      <c r="J964" s="5" t="s">
        <v>36</v>
      </c>
      <c r="K964" s="176">
        <f>K963+1</f>
        <v>75</v>
      </c>
      <c r="L964" s="39">
        <f>L963-1</f>
        <v>1929</v>
      </c>
      <c r="M964" s="70">
        <v>680</v>
      </c>
      <c r="N964" s="70">
        <v>278</v>
      </c>
      <c r="O964" s="70">
        <v>402</v>
      </c>
    </row>
    <row r="965" spans="1:15" ht="12" customHeight="1">
      <c r="A965" s="3">
        <f>A962+1</f>
        <v>35</v>
      </c>
      <c r="B965" s="5" t="s">
        <v>36</v>
      </c>
      <c r="C965" s="34">
        <f>C962+1</f>
        <v>36</v>
      </c>
      <c r="D965" s="176"/>
      <c r="E965" s="39">
        <f>E962-1</f>
        <v>1968</v>
      </c>
      <c r="F965" s="70">
        <v>953</v>
      </c>
      <c r="G965" s="70">
        <v>495</v>
      </c>
      <c r="H965" s="70">
        <v>458</v>
      </c>
      <c r="I965" s="186">
        <v>70</v>
      </c>
      <c r="J965" s="178" t="s">
        <v>36</v>
      </c>
      <c r="K965" s="177">
        <v>75</v>
      </c>
      <c r="L965" s="187"/>
      <c r="M965" s="71">
        <f>SUM(M960:M964)</f>
        <v>3284</v>
      </c>
      <c r="N965" s="71">
        <f>SUM(N960:N964)</f>
        <v>1376</v>
      </c>
      <c r="O965" s="71">
        <f>SUM(O960:O964)</f>
        <v>1908</v>
      </c>
    </row>
    <row r="966" spans="1:15" ht="12" customHeight="1">
      <c r="A966" s="3">
        <f>A965+1</f>
        <v>36</v>
      </c>
      <c r="B966" s="5" t="s">
        <v>36</v>
      </c>
      <c r="C966" s="34">
        <f>C965+1</f>
        <v>37</v>
      </c>
      <c r="D966" s="176"/>
      <c r="E966" s="39">
        <f>E965-1</f>
        <v>1967</v>
      </c>
      <c r="F966" s="70">
        <v>1063</v>
      </c>
      <c r="G966" s="70">
        <v>545</v>
      </c>
      <c r="H966" s="70">
        <v>518</v>
      </c>
      <c r="I966" s="131"/>
      <c r="J966" s="5"/>
      <c r="K966" s="176"/>
      <c r="L966" s="39"/>
      <c r="M966" s="70"/>
      <c r="N966" s="70"/>
      <c r="O966" s="70"/>
    </row>
    <row r="967" spans="1:15" ht="12" customHeight="1">
      <c r="A967" s="3">
        <f>A966+1</f>
        <v>37</v>
      </c>
      <c r="B967" s="5" t="s">
        <v>36</v>
      </c>
      <c r="C967" s="34">
        <f>C966+1</f>
        <v>38</v>
      </c>
      <c r="D967" s="176"/>
      <c r="E967" s="39">
        <f>E966-1</f>
        <v>1966</v>
      </c>
      <c r="F967" s="70">
        <v>1153</v>
      </c>
      <c r="G967" s="70">
        <v>602</v>
      </c>
      <c r="H967" s="70">
        <v>551</v>
      </c>
      <c r="I967" s="186">
        <v>75</v>
      </c>
      <c r="J967" s="178" t="s">
        <v>36</v>
      </c>
      <c r="K967" s="177">
        <v>80</v>
      </c>
      <c r="L967" s="39"/>
      <c r="M967" s="71">
        <v>2736</v>
      </c>
      <c r="N967" s="71">
        <v>970</v>
      </c>
      <c r="O967" s="71">
        <v>1766</v>
      </c>
    </row>
    <row r="968" spans="1:15" ht="12" customHeight="1">
      <c r="A968" s="3">
        <f>A967+1</f>
        <v>38</v>
      </c>
      <c r="B968" s="5" t="s">
        <v>36</v>
      </c>
      <c r="C968" s="34">
        <f>C967+1</f>
        <v>39</v>
      </c>
      <c r="D968" s="176"/>
      <c r="E968" s="39">
        <f>E967-1</f>
        <v>1965</v>
      </c>
      <c r="F968" s="70">
        <v>1134</v>
      </c>
      <c r="G968" s="70">
        <v>599</v>
      </c>
      <c r="H968" s="70">
        <v>535</v>
      </c>
      <c r="I968" s="186">
        <v>80</v>
      </c>
      <c r="J968" s="178" t="s">
        <v>36</v>
      </c>
      <c r="K968" s="177">
        <v>85</v>
      </c>
      <c r="L968" s="39"/>
      <c r="M968" s="71">
        <v>1740</v>
      </c>
      <c r="N968" s="71">
        <v>486</v>
      </c>
      <c r="O968" s="71">
        <v>1254</v>
      </c>
    </row>
    <row r="969" spans="1:15" ht="12" customHeight="1">
      <c r="A969" s="3">
        <f>A968+1</f>
        <v>39</v>
      </c>
      <c r="B969" s="5" t="s">
        <v>36</v>
      </c>
      <c r="C969" s="34">
        <f>C968+1</f>
        <v>40</v>
      </c>
      <c r="D969" s="176"/>
      <c r="E969" s="39">
        <f>E968-1</f>
        <v>1964</v>
      </c>
      <c r="F969" s="70">
        <v>1238</v>
      </c>
      <c r="G969" s="70">
        <v>615</v>
      </c>
      <c r="H969" s="70">
        <v>623</v>
      </c>
      <c r="I969" s="190" t="s">
        <v>575</v>
      </c>
      <c r="J969" s="6"/>
      <c r="K969" s="6"/>
      <c r="L969" s="39"/>
      <c r="M969" s="71">
        <v>805</v>
      </c>
      <c r="N969" s="71">
        <v>161</v>
      </c>
      <c r="O969" s="71">
        <v>644</v>
      </c>
    </row>
    <row r="970" spans="1:15" ht="12" customHeight="1">
      <c r="A970" s="19">
        <v>35</v>
      </c>
      <c r="B970" s="178" t="s">
        <v>36</v>
      </c>
      <c r="C970" s="68">
        <v>40</v>
      </c>
      <c r="D970" s="177"/>
      <c r="E970" s="187"/>
      <c r="F970" s="71">
        <f>SUM(F965:F969)</f>
        <v>5541</v>
      </c>
      <c r="G970" s="71">
        <f>SUM(G965:G969)</f>
        <v>2856</v>
      </c>
      <c r="H970" s="71">
        <f>SUM(H965:H969)</f>
        <v>2685</v>
      </c>
      <c r="I970" s="190" t="s">
        <v>576</v>
      </c>
      <c r="J970" s="10"/>
      <c r="K970" s="3"/>
      <c r="L970" s="39"/>
      <c r="M970" s="71">
        <f>SUM(F924+F935+F940+F949+F956+F963+F970+M923+M930+M937+M944+M951+M958+M965+M967+M968+M969)</f>
        <v>72000</v>
      </c>
      <c r="N970" s="71">
        <f>SUM(G924+G935+G940+G949+G956+G963+G970+N923+N930+N937+N944+N951+N958+N965+N967+N968+N969)</f>
        <v>35634</v>
      </c>
      <c r="O970" s="71">
        <f>SUM(H924+H935+H940+H949+H956+H963+H970+O923+O930+O937+O944+O951+O958+O965+O967+O968+O969)</f>
        <v>36366</v>
      </c>
    </row>
    <row r="971" spans="1:15" ht="12" customHeight="1">
      <c r="A971" s="19"/>
      <c r="B971" s="178"/>
      <c r="C971" s="68"/>
      <c r="D971" s="177"/>
      <c r="E971" s="215"/>
      <c r="F971" s="220"/>
      <c r="G971" s="220"/>
      <c r="H971" s="220"/>
      <c r="I971" s="202"/>
      <c r="J971" s="10"/>
      <c r="K971" s="3"/>
      <c r="L971" s="8"/>
      <c r="M971" s="220"/>
      <c r="N971" s="220"/>
      <c r="O971" s="220"/>
    </row>
    <row r="972" spans="1:15" ht="12" customHeight="1">
      <c r="A972" s="19"/>
      <c r="B972" s="178"/>
      <c r="C972" s="68"/>
      <c r="D972" s="177"/>
      <c r="E972" s="215"/>
      <c r="F972" s="220"/>
      <c r="G972" s="220"/>
      <c r="H972" s="220"/>
      <c r="I972" s="202"/>
      <c r="J972" s="10"/>
      <c r="K972" s="3"/>
      <c r="L972" s="8"/>
      <c r="M972" s="220"/>
      <c r="N972" s="220"/>
      <c r="O972" s="220"/>
    </row>
    <row r="973" spans="1:15" ht="12" customHeight="1">
      <c r="A973" s="19"/>
      <c r="B973" s="178"/>
      <c r="C973" s="68"/>
      <c r="D973" s="177"/>
      <c r="E973" s="215"/>
      <c r="F973" s="220"/>
      <c r="G973" s="220"/>
      <c r="H973" s="220"/>
      <c r="I973" s="202"/>
      <c r="J973" s="10"/>
      <c r="K973" s="3"/>
      <c r="L973" s="8"/>
      <c r="M973" s="220"/>
      <c r="N973" s="220"/>
      <c r="O973" s="220"/>
    </row>
    <row r="974" spans="1:15" ht="12" customHeight="1">
      <c r="A974" s="19"/>
      <c r="B974" s="178"/>
      <c r="C974" s="68"/>
      <c r="D974" s="177"/>
      <c r="E974" s="215"/>
      <c r="F974" s="71"/>
      <c r="G974" s="71"/>
      <c r="H974" s="71"/>
      <c r="I974" s="202"/>
      <c r="J974" s="10"/>
      <c r="K974" s="3"/>
      <c r="L974" s="8"/>
      <c r="M974" s="71"/>
      <c r="N974" s="71"/>
      <c r="O974" s="71"/>
    </row>
    <row r="975" spans="1:15" ht="12" customHeight="1">
      <c r="A975" s="19"/>
      <c r="B975" s="178"/>
      <c r="C975" s="68"/>
      <c r="D975" s="177"/>
      <c r="E975" s="215"/>
      <c r="F975" s="71"/>
      <c r="G975" s="71"/>
      <c r="H975" s="71"/>
      <c r="I975" s="202"/>
      <c r="J975" s="10"/>
      <c r="K975" s="3"/>
      <c r="L975" s="8"/>
      <c r="M975" s="71"/>
      <c r="N975" s="71"/>
      <c r="O975" s="71"/>
    </row>
    <row r="976" spans="1:15" ht="12.75">
      <c r="A976" s="23" t="s">
        <v>577</v>
      </c>
      <c r="B976" s="23"/>
      <c r="C976" s="23"/>
      <c r="D976" s="23"/>
      <c r="E976" s="23"/>
      <c r="F976" s="191"/>
      <c r="G976" s="191"/>
      <c r="H976" s="191"/>
      <c r="I976" s="23"/>
      <c r="J976" s="23"/>
      <c r="K976" s="23"/>
      <c r="L976" s="23"/>
      <c r="M976" s="191"/>
      <c r="N976" s="191"/>
      <c r="O976" s="191"/>
    </row>
    <row r="977" spans="1:15" ht="12.75">
      <c r="A977" s="23" t="s">
        <v>592</v>
      </c>
      <c r="B977" s="23"/>
      <c r="C977" s="23"/>
      <c r="D977" s="23"/>
      <c r="E977" s="23"/>
      <c r="F977" s="191"/>
      <c r="G977" s="191"/>
      <c r="H977" s="191"/>
      <c r="I977" s="23"/>
      <c r="J977" s="23"/>
      <c r="K977" s="23"/>
      <c r="L977" s="23"/>
      <c r="M977" s="191"/>
      <c r="N977" s="191"/>
      <c r="O977" s="191"/>
    </row>
    <row r="978" spans="1:12" ht="12.75">
      <c r="A978" s="3"/>
      <c r="B978" s="3"/>
      <c r="C978" s="34"/>
      <c r="D978" s="3"/>
      <c r="E978" s="3"/>
      <c r="I978" s="3"/>
      <c r="J978" s="3"/>
      <c r="K978" s="3"/>
      <c r="L978" s="3"/>
    </row>
    <row r="979" spans="1:15" s="137" customFormat="1" ht="12.75">
      <c r="A979" s="15" t="s">
        <v>66</v>
      </c>
      <c r="B979" s="15"/>
      <c r="C979" s="15"/>
      <c r="D979" s="15"/>
      <c r="E979" s="181"/>
      <c r="F979" s="330" t="s">
        <v>5</v>
      </c>
      <c r="G979" s="303"/>
      <c r="H979" s="303"/>
      <c r="I979" s="161" t="s">
        <v>66</v>
      </c>
      <c r="J979" s="15"/>
      <c r="K979" s="15"/>
      <c r="L979" s="181"/>
      <c r="M979" s="330" t="s">
        <v>5</v>
      </c>
      <c r="N979" s="303"/>
      <c r="O979" s="303"/>
    </row>
    <row r="980" spans="1:15" ht="12.75">
      <c r="A980" s="10" t="s">
        <v>68</v>
      </c>
      <c r="B980" s="10"/>
      <c r="C980" s="10"/>
      <c r="D980" s="10"/>
      <c r="E980" s="182" t="s">
        <v>570</v>
      </c>
      <c r="F980" s="332"/>
      <c r="G980" s="304"/>
      <c r="H980" s="304"/>
      <c r="I980" s="183" t="s">
        <v>68</v>
      </c>
      <c r="J980" s="10"/>
      <c r="K980" s="10"/>
      <c r="L980" s="182" t="s">
        <v>570</v>
      </c>
      <c r="M980" s="332"/>
      <c r="N980" s="304"/>
      <c r="O980" s="304"/>
    </row>
    <row r="981" spans="1:15" ht="12.75">
      <c r="A981" s="20" t="s">
        <v>69</v>
      </c>
      <c r="B981" s="20"/>
      <c r="C981" s="20"/>
      <c r="D981" s="20"/>
      <c r="E981" s="184"/>
      <c r="F981" s="192" t="s">
        <v>20</v>
      </c>
      <c r="G981" s="193" t="s">
        <v>21</v>
      </c>
      <c r="H981" s="192" t="s">
        <v>22</v>
      </c>
      <c r="I981" s="185" t="s">
        <v>69</v>
      </c>
      <c r="J981" s="20"/>
      <c r="K981" s="20"/>
      <c r="L981" s="184"/>
      <c r="M981" s="192" t="s">
        <v>20</v>
      </c>
      <c r="N981" s="193" t="s">
        <v>21</v>
      </c>
      <c r="O981" s="192" t="s">
        <v>22</v>
      </c>
    </row>
    <row r="982" spans="1:12" ht="12.75">
      <c r="A982" s="3"/>
      <c r="B982" s="3"/>
      <c r="C982" s="34"/>
      <c r="D982" s="3"/>
      <c r="E982" s="9"/>
      <c r="I982" s="131"/>
      <c r="J982" s="3"/>
      <c r="K982" s="3"/>
      <c r="L982" s="9"/>
    </row>
    <row r="983" spans="1:15" ht="12.75">
      <c r="A983" s="3">
        <v>0</v>
      </c>
      <c r="B983" s="5" t="s">
        <v>36</v>
      </c>
      <c r="C983" s="34">
        <v>1</v>
      </c>
      <c r="D983" s="176"/>
      <c r="E983" s="39">
        <v>2003</v>
      </c>
      <c r="F983" s="70">
        <v>790</v>
      </c>
      <c r="G983" s="70">
        <v>366</v>
      </c>
      <c r="H983" s="70">
        <v>424</v>
      </c>
      <c r="I983" s="131">
        <f>SUM(C1034)</f>
        <v>40</v>
      </c>
      <c r="J983" s="5" t="s">
        <v>36</v>
      </c>
      <c r="K983" s="176">
        <f>SUM(I983+1)</f>
        <v>41</v>
      </c>
      <c r="L983" s="39">
        <f>SUM(E1034-1)</f>
        <v>1963</v>
      </c>
      <c r="M983" s="70">
        <v>2007</v>
      </c>
      <c r="N983" s="70">
        <v>1021</v>
      </c>
      <c r="O983" s="70">
        <v>986</v>
      </c>
    </row>
    <row r="984" spans="1:15" ht="12.75">
      <c r="A984" s="3">
        <v>1</v>
      </c>
      <c r="B984" s="5" t="s">
        <v>36</v>
      </c>
      <c r="C984" s="34">
        <f>SUM(C983+1)</f>
        <v>2</v>
      </c>
      <c r="D984" s="176"/>
      <c r="E984" s="39">
        <f>SUM(E983-1)</f>
        <v>2002</v>
      </c>
      <c r="F984" s="70">
        <v>763</v>
      </c>
      <c r="G984" s="70">
        <v>395</v>
      </c>
      <c r="H984" s="70">
        <v>368</v>
      </c>
      <c r="I984" s="131">
        <f>I983+1</f>
        <v>41</v>
      </c>
      <c r="J984" s="5" t="s">
        <v>36</v>
      </c>
      <c r="K984" s="176">
        <f>K983+1</f>
        <v>42</v>
      </c>
      <c r="L984" s="39">
        <f>L983-1</f>
        <v>1962</v>
      </c>
      <c r="M984" s="70">
        <v>2075</v>
      </c>
      <c r="N984" s="70">
        <v>1092</v>
      </c>
      <c r="O984" s="70">
        <v>983</v>
      </c>
    </row>
    <row r="985" spans="1:15" ht="12.75">
      <c r="A985" s="3">
        <f>A984+1</f>
        <v>2</v>
      </c>
      <c r="B985" s="5" t="s">
        <v>36</v>
      </c>
      <c r="C985" s="34">
        <f>C984+1</f>
        <v>3</v>
      </c>
      <c r="D985" s="176"/>
      <c r="E985" s="39">
        <f>SUM(E984-1)</f>
        <v>2001</v>
      </c>
      <c r="F985" s="70">
        <v>870</v>
      </c>
      <c r="G985" s="70">
        <v>468</v>
      </c>
      <c r="H985" s="70">
        <v>402</v>
      </c>
      <c r="I985" s="131">
        <f>I984+1</f>
        <v>42</v>
      </c>
      <c r="J985" s="5" t="s">
        <v>36</v>
      </c>
      <c r="K985" s="176">
        <f>K984+1</f>
        <v>43</v>
      </c>
      <c r="L985" s="39">
        <f>L984-1</f>
        <v>1961</v>
      </c>
      <c r="M985" s="70">
        <v>2087</v>
      </c>
      <c r="N985" s="70">
        <v>1048</v>
      </c>
      <c r="O985" s="70">
        <v>1039</v>
      </c>
    </row>
    <row r="986" spans="1:15" ht="12" customHeight="1">
      <c r="A986" s="3">
        <f>A985+1</f>
        <v>3</v>
      </c>
      <c r="B986" s="5" t="s">
        <v>36</v>
      </c>
      <c r="C986" s="34">
        <f>C985+1</f>
        <v>4</v>
      </c>
      <c r="D986" s="176"/>
      <c r="E986" s="39">
        <f>E985-1</f>
        <v>2000</v>
      </c>
      <c r="F986" s="70">
        <v>808</v>
      </c>
      <c r="G986" s="70">
        <v>388</v>
      </c>
      <c r="H986" s="70">
        <v>420</v>
      </c>
      <c r="I986" s="131">
        <f>I985+1</f>
        <v>43</v>
      </c>
      <c r="J986" s="5" t="s">
        <v>36</v>
      </c>
      <c r="K986" s="176">
        <f>K985+1</f>
        <v>44</v>
      </c>
      <c r="L986" s="39">
        <f>L985-1</f>
        <v>1960</v>
      </c>
      <c r="M986" s="70">
        <v>2074</v>
      </c>
      <c r="N986" s="70">
        <v>1073</v>
      </c>
      <c r="O986" s="70">
        <v>1001</v>
      </c>
    </row>
    <row r="987" spans="1:15" ht="12" customHeight="1">
      <c r="A987" s="3">
        <f>A986+1</f>
        <v>4</v>
      </c>
      <c r="B987" s="5" t="s">
        <v>36</v>
      </c>
      <c r="C987" s="34">
        <f>C986+1</f>
        <v>5</v>
      </c>
      <c r="D987" s="176"/>
      <c r="E987" s="39">
        <f>E986-1</f>
        <v>1999</v>
      </c>
      <c r="F987" s="70">
        <v>837</v>
      </c>
      <c r="G987" s="70">
        <v>428</v>
      </c>
      <c r="H987" s="70">
        <v>409</v>
      </c>
      <c r="I987" s="131">
        <f>I986+1</f>
        <v>44</v>
      </c>
      <c r="J987" s="5" t="s">
        <v>36</v>
      </c>
      <c r="K987" s="176">
        <f>K986+1</f>
        <v>45</v>
      </c>
      <c r="L987" s="39">
        <f>L986-1</f>
        <v>1959</v>
      </c>
      <c r="M987" s="70">
        <v>1959</v>
      </c>
      <c r="N987" s="70">
        <v>997</v>
      </c>
      <c r="O987" s="70">
        <v>962</v>
      </c>
    </row>
    <row r="988" spans="1:15" ht="12" customHeight="1">
      <c r="A988" s="3">
        <f>A987+1</f>
        <v>5</v>
      </c>
      <c r="B988" s="5" t="s">
        <v>36</v>
      </c>
      <c r="C988" s="34">
        <f>C987+1</f>
        <v>6</v>
      </c>
      <c r="D988" s="176"/>
      <c r="E988" s="39">
        <f>E987-1</f>
        <v>1998</v>
      </c>
      <c r="F988" s="70">
        <v>796</v>
      </c>
      <c r="G988" s="70">
        <v>437</v>
      </c>
      <c r="H988" s="70">
        <v>359</v>
      </c>
      <c r="I988" s="186">
        <v>40</v>
      </c>
      <c r="J988" s="178" t="s">
        <v>36</v>
      </c>
      <c r="K988" s="177">
        <v>45</v>
      </c>
      <c r="L988" s="187"/>
      <c r="M988" s="71">
        <f>SUM(M983:M987)</f>
        <v>10202</v>
      </c>
      <c r="N988" s="71">
        <f>SUM(N983:N987)</f>
        <v>5231</v>
      </c>
      <c r="O988" s="71">
        <f>SUM(O983:O987)</f>
        <v>4971</v>
      </c>
    </row>
    <row r="989" spans="1:15" ht="12" customHeight="1">
      <c r="A989" s="19">
        <v>0</v>
      </c>
      <c r="B989" s="178" t="s">
        <v>36</v>
      </c>
      <c r="C989" s="68">
        <v>6</v>
      </c>
      <c r="D989" s="177"/>
      <c r="E989" s="187"/>
      <c r="F989" s="71">
        <f>SUM(F983:F988)</f>
        <v>4864</v>
      </c>
      <c r="G989" s="71">
        <f>SUM(G983:G988)</f>
        <v>2482</v>
      </c>
      <c r="H989" s="71">
        <f>SUM(H983:H988)</f>
        <v>2382</v>
      </c>
      <c r="I989" s="131"/>
      <c r="J989" s="5"/>
      <c r="K989" s="176"/>
      <c r="L989" s="39"/>
      <c r="M989" s="70"/>
      <c r="N989" s="70"/>
      <c r="O989" s="70"/>
    </row>
    <row r="990" spans="1:15" ht="12" customHeight="1">
      <c r="A990" s="3"/>
      <c r="B990" s="5"/>
      <c r="C990" s="34"/>
      <c r="D990" s="176"/>
      <c r="E990" s="39"/>
      <c r="F990" s="70"/>
      <c r="G990" s="70"/>
      <c r="H990" s="70"/>
      <c r="I990" s="131">
        <f>I987+1</f>
        <v>45</v>
      </c>
      <c r="J990" s="5" t="s">
        <v>36</v>
      </c>
      <c r="K990" s="176">
        <f>K987+1</f>
        <v>46</v>
      </c>
      <c r="L990" s="39">
        <f>L987-1</f>
        <v>1958</v>
      </c>
      <c r="M990" s="70">
        <v>1783</v>
      </c>
      <c r="N990" s="70">
        <v>925</v>
      </c>
      <c r="O990" s="70">
        <v>858</v>
      </c>
    </row>
    <row r="991" spans="1:15" ht="12" customHeight="1">
      <c r="A991" s="3">
        <f>A988+1</f>
        <v>6</v>
      </c>
      <c r="B991" s="5" t="s">
        <v>36</v>
      </c>
      <c r="C991" s="34">
        <f>C988+1</f>
        <v>7</v>
      </c>
      <c r="D991" s="176"/>
      <c r="E991" s="39">
        <f>E988-1</f>
        <v>1997</v>
      </c>
      <c r="F991" s="70">
        <v>776</v>
      </c>
      <c r="G991" s="70">
        <v>388</v>
      </c>
      <c r="H991" s="70">
        <v>388</v>
      </c>
      <c r="I991" s="131">
        <f>I990+1</f>
        <v>46</v>
      </c>
      <c r="J991" s="5" t="s">
        <v>36</v>
      </c>
      <c r="K991" s="176">
        <f>K990+1</f>
        <v>47</v>
      </c>
      <c r="L991" s="39">
        <f>L990-1</f>
        <v>1957</v>
      </c>
      <c r="M991" s="70">
        <v>1758</v>
      </c>
      <c r="N991" s="70">
        <v>892</v>
      </c>
      <c r="O991" s="70">
        <v>866</v>
      </c>
    </row>
    <row r="992" spans="1:15" ht="12" customHeight="1">
      <c r="A992" s="3">
        <f aca="true" t="shared" si="106" ref="A992:A999">A991+1</f>
        <v>7</v>
      </c>
      <c r="B992" s="5" t="s">
        <v>36</v>
      </c>
      <c r="C992" s="34">
        <f aca="true" t="shared" si="107" ref="C992:C999">C991+1</f>
        <v>8</v>
      </c>
      <c r="D992" s="176"/>
      <c r="E992" s="39">
        <f aca="true" t="shared" si="108" ref="E992:E999">E991-1</f>
        <v>1996</v>
      </c>
      <c r="F992" s="70">
        <v>736</v>
      </c>
      <c r="G992" s="70">
        <v>363</v>
      </c>
      <c r="H992" s="70">
        <v>373</v>
      </c>
      <c r="I992" s="131">
        <f>I991+1</f>
        <v>47</v>
      </c>
      <c r="J992" s="5" t="s">
        <v>36</v>
      </c>
      <c r="K992" s="176">
        <f>K991+1</f>
        <v>48</v>
      </c>
      <c r="L992" s="39">
        <f>L991-1</f>
        <v>1956</v>
      </c>
      <c r="M992" s="70">
        <v>1937</v>
      </c>
      <c r="N992" s="70">
        <v>973</v>
      </c>
      <c r="O992" s="70">
        <v>964</v>
      </c>
    </row>
    <row r="993" spans="1:15" ht="12" customHeight="1">
      <c r="A993" s="3">
        <f t="shared" si="106"/>
        <v>8</v>
      </c>
      <c r="B993" s="5" t="s">
        <v>36</v>
      </c>
      <c r="C993" s="34">
        <f t="shared" si="107"/>
        <v>9</v>
      </c>
      <c r="D993" s="176"/>
      <c r="E993" s="39">
        <f t="shared" si="108"/>
        <v>1995</v>
      </c>
      <c r="F993" s="70">
        <v>647</v>
      </c>
      <c r="G993" s="70">
        <v>348</v>
      </c>
      <c r="H993" s="70">
        <v>299</v>
      </c>
      <c r="I993" s="131">
        <f>I992+1</f>
        <v>48</v>
      </c>
      <c r="J993" s="5" t="s">
        <v>36</v>
      </c>
      <c r="K993" s="176">
        <f>K992+1</f>
        <v>49</v>
      </c>
      <c r="L993" s="39">
        <f>L992-1</f>
        <v>1955</v>
      </c>
      <c r="M993" s="70">
        <v>1849</v>
      </c>
      <c r="N993" s="70">
        <v>931</v>
      </c>
      <c r="O993" s="70">
        <v>918</v>
      </c>
    </row>
    <row r="994" spans="1:15" ht="12" customHeight="1">
      <c r="A994" s="3">
        <f t="shared" si="106"/>
        <v>9</v>
      </c>
      <c r="B994" s="5" t="s">
        <v>36</v>
      </c>
      <c r="C994" s="34">
        <f t="shared" si="107"/>
        <v>10</v>
      </c>
      <c r="D994" s="176"/>
      <c r="E994" s="39">
        <f t="shared" si="108"/>
        <v>1994</v>
      </c>
      <c r="F994" s="70">
        <v>595</v>
      </c>
      <c r="G994" s="70">
        <v>306</v>
      </c>
      <c r="H994" s="70">
        <v>289</v>
      </c>
      <c r="I994" s="131">
        <f>I993+1</f>
        <v>49</v>
      </c>
      <c r="J994" s="5" t="s">
        <v>36</v>
      </c>
      <c r="K994" s="176">
        <f>K993+1</f>
        <v>50</v>
      </c>
      <c r="L994" s="39">
        <f>L993-1</f>
        <v>1954</v>
      </c>
      <c r="M994" s="70">
        <v>1979</v>
      </c>
      <c r="N994" s="70">
        <v>993</v>
      </c>
      <c r="O994" s="70">
        <v>986</v>
      </c>
    </row>
    <row r="995" spans="1:15" ht="12" customHeight="1">
      <c r="A995" s="3">
        <f t="shared" si="106"/>
        <v>10</v>
      </c>
      <c r="B995" s="5" t="s">
        <v>36</v>
      </c>
      <c r="C995" s="34">
        <f t="shared" si="107"/>
        <v>11</v>
      </c>
      <c r="D995" s="176"/>
      <c r="E995" s="39">
        <f t="shared" si="108"/>
        <v>1993</v>
      </c>
      <c r="F995" s="70">
        <v>665</v>
      </c>
      <c r="G995" s="70">
        <v>344</v>
      </c>
      <c r="H995" s="70">
        <v>321</v>
      </c>
      <c r="I995" s="186">
        <v>45</v>
      </c>
      <c r="J995" s="178" t="s">
        <v>36</v>
      </c>
      <c r="K995" s="177">
        <v>50</v>
      </c>
      <c r="L995" s="187"/>
      <c r="M995" s="71">
        <f>SUM(M990:M994)</f>
        <v>9306</v>
      </c>
      <c r="N995" s="71">
        <f>SUM(N990:N994)</f>
        <v>4714</v>
      </c>
      <c r="O995" s="71">
        <f>SUM(O990:O994)</f>
        <v>4592</v>
      </c>
    </row>
    <row r="996" spans="1:15" ht="12" customHeight="1">
      <c r="A996" s="3">
        <f t="shared" si="106"/>
        <v>11</v>
      </c>
      <c r="B996" s="5" t="s">
        <v>36</v>
      </c>
      <c r="C996" s="34">
        <f t="shared" si="107"/>
        <v>12</v>
      </c>
      <c r="D996" s="176"/>
      <c r="E996" s="39">
        <f t="shared" si="108"/>
        <v>1992</v>
      </c>
      <c r="F996" s="70">
        <v>701</v>
      </c>
      <c r="G996" s="70">
        <v>379</v>
      </c>
      <c r="H996" s="70">
        <v>322</v>
      </c>
      <c r="I996" s="131"/>
      <c r="J996" s="5"/>
      <c r="K996" s="176"/>
      <c r="L996" s="39"/>
      <c r="M996" s="70"/>
      <c r="N996" s="70"/>
      <c r="O996" s="70"/>
    </row>
    <row r="997" spans="1:15" ht="12" customHeight="1">
      <c r="A997" s="3">
        <f t="shared" si="106"/>
        <v>12</v>
      </c>
      <c r="B997" s="5" t="s">
        <v>36</v>
      </c>
      <c r="C997" s="34">
        <f t="shared" si="107"/>
        <v>13</v>
      </c>
      <c r="D997" s="176"/>
      <c r="E997" s="39">
        <f t="shared" si="108"/>
        <v>1991</v>
      </c>
      <c r="F997" s="70">
        <v>872</v>
      </c>
      <c r="G997" s="70">
        <v>429</v>
      </c>
      <c r="H997" s="70">
        <v>443</v>
      </c>
      <c r="I997" s="131">
        <f>I994+1</f>
        <v>50</v>
      </c>
      <c r="J997" s="5" t="s">
        <v>36</v>
      </c>
      <c r="K997" s="176">
        <f>K994+1</f>
        <v>51</v>
      </c>
      <c r="L997" s="39">
        <f>L994-1</f>
        <v>1953</v>
      </c>
      <c r="M997" s="70">
        <v>1869</v>
      </c>
      <c r="N997" s="70">
        <v>925</v>
      </c>
      <c r="O997" s="70">
        <v>944</v>
      </c>
    </row>
    <row r="998" spans="1:15" ht="12" customHeight="1">
      <c r="A998" s="3">
        <f t="shared" si="106"/>
        <v>13</v>
      </c>
      <c r="B998" s="5" t="s">
        <v>36</v>
      </c>
      <c r="C998" s="34">
        <f t="shared" si="107"/>
        <v>14</v>
      </c>
      <c r="D998" s="176"/>
      <c r="E998" s="39">
        <f t="shared" si="108"/>
        <v>1990</v>
      </c>
      <c r="F998" s="70">
        <v>1340</v>
      </c>
      <c r="G998" s="70">
        <v>701</v>
      </c>
      <c r="H998" s="70">
        <v>639</v>
      </c>
      <c r="I998" s="131">
        <f>I997+1</f>
        <v>51</v>
      </c>
      <c r="J998" s="5" t="s">
        <v>36</v>
      </c>
      <c r="K998" s="176">
        <f>K997+1</f>
        <v>52</v>
      </c>
      <c r="L998" s="39">
        <f>L997-1</f>
        <v>1952</v>
      </c>
      <c r="M998" s="70">
        <v>1897</v>
      </c>
      <c r="N998" s="70">
        <v>927</v>
      </c>
      <c r="O998" s="70">
        <v>970</v>
      </c>
    </row>
    <row r="999" spans="1:15" ht="12" customHeight="1">
      <c r="A999" s="3">
        <f t="shared" si="106"/>
        <v>14</v>
      </c>
      <c r="B999" s="5" t="s">
        <v>36</v>
      </c>
      <c r="C999" s="34">
        <f t="shared" si="107"/>
        <v>15</v>
      </c>
      <c r="D999" s="176"/>
      <c r="E999" s="39">
        <f t="shared" si="108"/>
        <v>1989</v>
      </c>
      <c r="F999" s="70">
        <v>1471</v>
      </c>
      <c r="G999" s="70">
        <v>748</v>
      </c>
      <c r="H999" s="70">
        <v>723</v>
      </c>
      <c r="I999" s="131">
        <f>I998+1</f>
        <v>52</v>
      </c>
      <c r="J999" s="5" t="s">
        <v>36</v>
      </c>
      <c r="K999" s="176">
        <f>K998+1</f>
        <v>53</v>
      </c>
      <c r="L999" s="39">
        <f>L998-1</f>
        <v>1951</v>
      </c>
      <c r="M999" s="70">
        <v>1952</v>
      </c>
      <c r="N999" s="70">
        <v>995</v>
      </c>
      <c r="O999" s="70">
        <v>957</v>
      </c>
    </row>
    <row r="1000" spans="1:15" ht="12" customHeight="1">
      <c r="A1000" s="19">
        <v>6</v>
      </c>
      <c r="B1000" s="178" t="s">
        <v>36</v>
      </c>
      <c r="C1000" s="68">
        <v>15</v>
      </c>
      <c r="D1000" s="177"/>
      <c r="E1000" s="187"/>
      <c r="F1000" s="71">
        <f>SUM(F991:F999)</f>
        <v>7803</v>
      </c>
      <c r="G1000" s="71">
        <f>SUM(G991:G999)</f>
        <v>4006</v>
      </c>
      <c r="H1000" s="71">
        <f>SUM(H991:H999)</f>
        <v>3797</v>
      </c>
      <c r="I1000" s="131">
        <f>I999+1</f>
        <v>53</v>
      </c>
      <c r="J1000" s="5" t="s">
        <v>36</v>
      </c>
      <c r="K1000" s="176">
        <f>K999+1</f>
        <v>54</v>
      </c>
      <c r="L1000" s="39">
        <f>L999-1</f>
        <v>1950</v>
      </c>
      <c r="M1000" s="70">
        <v>1901</v>
      </c>
      <c r="N1000" s="70">
        <v>954</v>
      </c>
      <c r="O1000" s="70">
        <v>947</v>
      </c>
    </row>
    <row r="1001" spans="1:15" ht="12" customHeight="1">
      <c r="A1001" s="3"/>
      <c r="B1001" s="5"/>
      <c r="C1001" s="34"/>
      <c r="D1001" s="176"/>
      <c r="E1001" s="39"/>
      <c r="F1001" s="70"/>
      <c r="G1001" s="70"/>
      <c r="H1001" s="70"/>
      <c r="I1001" s="131">
        <f>I1000+1</f>
        <v>54</v>
      </c>
      <c r="J1001" s="5" t="s">
        <v>36</v>
      </c>
      <c r="K1001" s="176">
        <f>K1000+1</f>
        <v>55</v>
      </c>
      <c r="L1001" s="39">
        <f>L1000-1</f>
        <v>1949</v>
      </c>
      <c r="M1001" s="70">
        <v>1607</v>
      </c>
      <c r="N1001" s="70">
        <v>848</v>
      </c>
      <c r="O1001" s="70">
        <v>759</v>
      </c>
    </row>
    <row r="1002" spans="1:15" ht="12" customHeight="1">
      <c r="A1002" s="3">
        <f>A999+1</f>
        <v>15</v>
      </c>
      <c r="B1002" s="5" t="s">
        <v>36</v>
      </c>
      <c r="C1002" s="34">
        <f>C999+1</f>
        <v>16</v>
      </c>
      <c r="D1002" s="176"/>
      <c r="E1002" s="39">
        <f>E999-1</f>
        <v>1988</v>
      </c>
      <c r="F1002" s="70">
        <v>1577</v>
      </c>
      <c r="G1002" s="70">
        <v>791</v>
      </c>
      <c r="H1002" s="70">
        <v>786</v>
      </c>
      <c r="I1002" s="186">
        <v>50</v>
      </c>
      <c r="J1002" s="178" t="s">
        <v>36</v>
      </c>
      <c r="K1002" s="177">
        <v>55</v>
      </c>
      <c r="L1002" s="187"/>
      <c r="M1002" s="71">
        <f>SUM(M997:M1001)</f>
        <v>9226</v>
      </c>
      <c r="N1002" s="71">
        <f>SUM(N997:N1001)</f>
        <v>4649</v>
      </c>
      <c r="O1002" s="71">
        <f>SUM(O997:O1001)</f>
        <v>4577</v>
      </c>
    </row>
    <row r="1003" spans="1:15" ht="12" customHeight="1">
      <c r="A1003" s="3">
        <f>A1002+1</f>
        <v>16</v>
      </c>
      <c r="B1003" s="5" t="s">
        <v>36</v>
      </c>
      <c r="C1003" s="34">
        <f>C1002+1</f>
        <v>17</v>
      </c>
      <c r="D1003" s="176"/>
      <c r="E1003" s="39">
        <f>E1002-1</f>
        <v>1987</v>
      </c>
      <c r="F1003" s="70">
        <v>1618</v>
      </c>
      <c r="G1003" s="70">
        <v>863</v>
      </c>
      <c r="H1003" s="70">
        <v>755</v>
      </c>
      <c r="I1003" s="131"/>
      <c r="J1003" s="5"/>
      <c r="K1003" s="176"/>
      <c r="L1003" s="39"/>
      <c r="M1003" s="70"/>
      <c r="N1003" s="70"/>
      <c r="O1003" s="70"/>
    </row>
    <row r="1004" spans="1:15" ht="12" customHeight="1">
      <c r="A1004" s="3">
        <f>A1003+1</f>
        <v>17</v>
      </c>
      <c r="B1004" s="5" t="s">
        <v>36</v>
      </c>
      <c r="C1004" s="34">
        <f>C1003+1</f>
        <v>18</v>
      </c>
      <c r="D1004" s="176"/>
      <c r="E1004" s="39">
        <f>E1003-1</f>
        <v>1986</v>
      </c>
      <c r="F1004" s="70">
        <v>1600</v>
      </c>
      <c r="G1004" s="70">
        <v>815</v>
      </c>
      <c r="H1004" s="70">
        <v>785</v>
      </c>
      <c r="I1004" s="131">
        <f>I1001+1</f>
        <v>55</v>
      </c>
      <c r="J1004" s="5" t="s">
        <v>36</v>
      </c>
      <c r="K1004" s="176">
        <f>K1001+1</f>
        <v>56</v>
      </c>
      <c r="L1004" s="39">
        <f>L1001-1</f>
        <v>1948</v>
      </c>
      <c r="M1004" s="70">
        <v>1368</v>
      </c>
      <c r="N1004" s="70">
        <v>704</v>
      </c>
      <c r="O1004" s="70">
        <v>664</v>
      </c>
    </row>
    <row r="1005" spans="1:15" ht="12" customHeight="1">
      <c r="A1005" s="19">
        <v>15</v>
      </c>
      <c r="B1005" s="178" t="s">
        <v>36</v>
      </c>
      <c r="C1005" s="68">
        <v>18</v>
      </c>
      <c r="D1005" s="177"/>
      <c r="E1005" s="187"/>
      <c r="F1005" s="71">
        <f>SUM(F1002:F1004)</f>
        <v>4795</v>
      </c>
      <c r="G1005" s="71">
        <f>SUM(G1002:G1004)</f>
        <v>2469</v>
      </c>
      <c r="H1005" s="71">
        <f>SUM(H1002:H1004)</f>
        <v>2326</v>
      </c>
      <c r="I1005" s="131">
        <f>I1004+1</f>
        <v>56</v>
      </c>
      <c r="J1005" s="5" t="s">
        <v>36</v>
      </c>
      <c r="K1005" s="176">
        <f>K1004+1</f>
        <v>57</v>
      </c>
      <c r="L1005" s="39">
        <f>L1004-1</f>
        <v>1947</v>
      </c>
      <c r="M1005" s="70">
        <v>1486</v>
      </c>
      <c r="N1005" s="70">
        <v>740</v>
      </c>
      <c r="O1005" s="70">
        <v>746</v>
      </c>
    </row>
    <row r="1006" spans="1:15" ht="12" customHeight="1">
      <c r="A1006" s="3"/>
      <c r="B1006" s="5"/>
      <c r="C1006" s="34"/>
      <c r="D1006" s="176"/>
      <c r="E1006" s="39"/>
      <c r="F1006" s="70"/>
      <c r="G1006" s="70"/>
      <c r="H1006" s="70"/>
      <c r="I1006" s="131">
        <f>I1005+1</f>
        <v>57</v>
      </c>
      <c r="J1006" s="5" t="s">
        <v>36</v>
      </c>
      <c r="K1006" s="176">
        <f>K1005+1</f>
        <v>58</v>
      </c>
      <c r="L1006" s="39">
        <f>L1005-1</f>
        <v>1946</v>
      </c>
      <c r="M1006" s="70">
        <v>1105</v>
      </c>
      <c r="N1006" s="70">
        <v>539</v>
      </c>
      <c r="O1006" s="70">
        <v>566</v>
      </c>
    </row>
    <row r="1007" spans="1:15" ht="12" customHeight="1">
      <c r="A1007" s="3">
        <f>A1004+1</f>
        <v>18</v>
      </c>
      <c r="B1007" s="5" t="s">
        <v>36</v>
      </c>
      <c r="C1007" s="34">
        <f>C1004+1</f>
        <v>19</v>
      </c>
      <c r="D1007" s="176"/>
      <c r="E1007" s="39">
        <f>E1004-1</f>
        <v>1985</v>
      </c>
      <c r="F1007" s="70">
        <v>1553</v>
      </c>
      <c r="G1007" s="70">
        <v>835</v>
      </c>
      <c r="H1007" s="70">
        <v>718</v>
      </c>
      <c r="I1007" s="131">
        <f>I1006+1</f>
        <v>58</v>
      </c>
      <c r="J1007" s="5" t="s">
        <v>36</v>
      </c>
      <c r="K1007" s="176">
        <f>K1006+1</f>
        <v>59</v>
      </c>
      <c r="L1007" s="39">
        <f>L1006-1</f>
        <v>1945</v>
      </c>
      <c r="M1007" s="70">
        <v>1004</v>
      </c>
      <c r="N1007" s="70">
        <v>509</v>
      </c>
      <c r="O1007" s="70">
        <v>495</v>
      </c>
    </row>
    <row r="1008" spans="1:15" ht="12" customHeight="1">
      <c r="A1008" s="3">
        <f aca="true" t="shared" si="109" ref="A1008:A1013">A1007+1</f>
        <v>19</v>
      </c>
      <c r="B1008" s="5" t="s">
        <v>36</v>
      </c>
      <c r="C1008" s="34">
        <f aca="true" t="shared" si="110" ref="C1008:C1013">C1007+1</f>
        <v>20</v>
      </c>
      <c r="D1008" s="176"/>
      <c r="E1008" s="39">
        <f aca="true" t="shared" si="111" ref="E1008:E1013">E1007-1</f>
        <v>1984</v>
      </c>
      <c r="F1008" s="70">
        <v>1635</v>
      </c>
      <c r="G1008" s="70">
        <v>855</v>
      </c>
      <c r="H1008" s="70">
        <v>780</v>
      </c>
      <c r="I1008" s="131">
        <f>I1007+1</f>
        <v>59</v>
      </c>
      <c r="J1008" s="5" t="s">
        <v>36</v>
      </c>
      <c r="K1008" s="176">
        <f>K1007+1</f>
        <v>60</v>
      </c>
      <c r="L1008" s="39">
        <f>L1007-1</f>
        <v>1944</v>
      </c>
      <c r="M1008" s="70">
        <v>1477</v>
      </c>
      <c r="N1008" s="70">
        <v>735</v>
      </c>
      <c r="O1008" s="70">
        <v>742</v>
      </c>
    </row>
    <row r="1009" spans="1:15" ht="12" customHeight="1">
      <c r="A1009" s="3">
        <f t="shared" si="109"/>
        <v>20</v>
      </c>
      <c r="B1009" s="5" t="s">
        <v>36</v>
      </c>
      <c r="C1009" s="34">
        <f t="shared" si="110"/>
        <v>21</v>
      </c>
      <c r="D1009" s="176"/>
      <c r="E1009" s="39">
        <f t="shared" si="111"/>
        <v>1983</v>
      </c>
      <c r="F1009" s="70">
        <v>1662</v>
      </c>
      <c r="G1009" s="70">
        <v>906</v>
      </c>
      <c r="H1009" s="70">
        <v>756</v>
      </c>
      <c r="I1009" s="186">
        <v>55</v>
      </c>
      <c r="J1009" s="178" t="s">
        <v>36</v>
      </c>
      <c r="K1009" s="177">
        <v>60</v>
      </c>
      <c r="L1009" s="187"/>
      <c r="M1009" s="71">
        <f>SUM(M1004:M1008)</f>
        <v>6440</v>
      </c>
      <c r="N1009" s="71">
        <f>SUM(N1004:N1008)</f>
        <v>3227</v>
      </c>
      <c r="O1009" s="71">
        <f>SUM(O1004:O1008)</f>
        <v>3213</v>
      </c>
    </row>
    <row r="1010" spans="1:15" ht="12" customHeight="1">
      <c r="A1010" s="3">
        <f t="shared" si="109"/>
        <v>21</v>
      </c>
      <c r="B1010" s="5" t="s">
        <v>36</v>
      </c>
      <c r="C1010" s="34">
        <f t="shared" si="110"/>
        <v>22</v>
      </c>
      <c r="D1010" s="176"/>
      <c r="E1010" s="39">
        <f t="shared" si="111"/>
        <v>1982</v>
      </c>
      <c r="F1010" s="70">
        <v>1800</v>
      </c>
      <c r="G1010" s="70">
        <v>1023</v>
      </c>
      <c r="H1010" s="70">
        <v>777</v>
      </c>
      <c r="I1010" s="131"/>
      <c r="J1010" s="5"/>
      <c r="K1010" s="176"/>
      <c r="L1010" s="39"/>
      <c r="M1010" s="70"/>
      <c r="N1010" s="70"/>
      <c r="O1010" s="70"/>
    </row>
    <row r="1011" spans="1:15" ht="12" customHeight="1">
      <c r="A1011" s="3">
        <f t="shared" si="109"/>
        <v>22</v>
      </c>
      <c r="B1011" s="5" t="s">
        <v>36</v>
      </c>
      <c r="C1011" s="34">
        <f t="shared" si="110"/>
        <v>23</v>
      </c>
      <c r="D1011" s="176"/>
      <c r="E1011" s="39">
        <f t="shared" si="111"/>
        <v>1981</v>
      </c>
      <c r="F1011" s="70">
        <v>1849</v>
      </c>
      <c r="G1011" s="70">
        <v>1048</v>
      </c>
      <c r="H1011" s="70">
        <v>801</v>
      </c>
      <c r="I1011" s="131">
        <f>I1008+1</f>
        <v>60</v>
      </c>
      <c r="J1011" s="5" t="s">
        <v>36</v>
      </c>
      <c r="K1011" s="176">
        <f>K1008+1</f>
        <v>61</v>
      </c>
      <c r="L1011" s="39">
        <f>L1008-1</f>
        <v>1943</v>
      </c>
      <c r="M1011" s="70">
        <v>1621</v>
      </c>
      <c r="N1011" s="70">
        <v>791</v>
      </c>
      <c r="O1011" s="70">
        <v>830</v>
      </c>
    </row>
    <row r="1012" spans="1:15" ht="12" customHeight="1">
      <c r="A1012" s="3">
        <f t="shared" si="109"/>
        <v>23</v>
      </c>
      <c r="B1012" s="5" t="s">
        <v>36</v>
      </c>
      <c r="C1012" s="34">
        <f t="shared" si="110"/>
        <v>24</v>
      </c>
      <c r="D1012" s="176"/>
      <c r="E1012" s="39">
        <f t="shared" si="111"/>
        <v>1980</v>
      </c>
      <c r="F1012" s="70">
        <v>1742</v>
      </c>
      <c r="G1012" s="70">
        <v>990</v>
      </c>
      <c r="H1012" s="70">
        <v>752</v>
      </c>
      <c r="I1012" s="131">
        <f>I1011+1</f>
        <v>61</v>
      </c>
      <c r="J1012" s="5" t="s">
        <v>36</v>
      </c>
      <c r="K1012" s="176">
        <f>K1011+1</f>
        <v>62</v>
      </c>
      <c r="L1012" s="39">
        <f>L1011-1</f>
        <v>1942</v>
      </c>
      <c r="M1012" s="70">
        <v>1538</v>
      </c>
      <c r="N1012" s="70">
        <v>720</v>
      </c>
      <c r="O1012" s="70">
        <v>818</v>
      </c>
    </row>
    <row r="1013" spans="1:15" ht="12" customHeight="1">
      <c r="A1013" s="3">
        <f t="shared" si="109"/>
        <v>24</v>
      </c>
      <c r="B1013" s="5" t="s">
        <v>36</v>
      </c>
      <c r="C1013" s="34">
        <f t="shared" si="110"/>
        <v>25</v>
      </c>
      <c r="D1013" s="176"/>
      <c r="E1013" s="39">
        <f t="shared" si="111"/>
        <v>1979</v>
      </c>
      <c r="F1013" s="70">
        <v>1630</v>
      </c>
      <c r="G1013" s="70">
        <v>958</v>
      </c>
      <c r="H1013" s="70">
        <v>672</v>
      </c>
      <c r="I1013" s="131">
        <f>I1012+1</f>
        <v>62</v>
      </c>
      <c r="J1013" s="5" t="s">
        <v>36</v>
      </c>
      <c r="K1013" s="176">
        <f>K1012+1</f>
        <v>63</v>
      </c>
      <c r="L1013" s="39">
        <f>L1012-1</f>
        <v>1941</v>
      </c>
      <c r="M1013" s="70">
        <v>1920</v>
      </c>
      <c r="N1013" s="70">
        <v>966</v>
      </c>
      <c r="O1013" s="70">
        <v>954</v>
      </c>
    </row>
    <row r="1014" spans="1:15" ht="12" customHeight="1">
      <c r="A1014" s="19">
        <v>18</v>
      </c>
      <c r="B1014" s="178" t="s">
        <v>36</v>
      </c>
      <c r="C1014" s="68">
        <v>25</v>
      </c>
      <c r="D1014" s="177"/>
      <c r="E1014" s="187"/>
      <c r="F1014" s="71">
        <f>SUM(F1007:F1013)</f>
        <v>11871</v>
      </c>
      <c r="G1014" s="71">
        <f>SUM(G1007:G1013)</f>
        <v>6615</v>
      </c>
      <c r="H1014" s="71">
        <f>SUM(H1007:H1013)</f>
        <v>5256</v>
      </c>
      <c r="I1014" s="131">
        <f>I1013+1</f>
        <v>63</v>
      </c>
      <c r="J1014" s="5" t="s">
        <v>36</v>
      </c>
      <c r="K1014" s="176">
        <f>K1013+1</f>
        <v>64</v>
      </c>
      <c r="L1014" s="39">
        <f>L1013-1</f>
        <v>1940</v>
      </c>
      <c r="M1014" s="70">
        <v>2112</v>
      </c>
      <c r="N1014" s="70">
        <v>1024</v>
      </c>
      <c r="O1014" s="70">
        <v>1088</v>
      </c>
    </row>
    <row r="1015" spans="1:15" ht="12" customHeight="1">
      <c r="A1015" s="3"/>
      <c r="B1015" s="5"/>
      <c r="C1015" s="34"/>
      <c r="D1015" s="176"/>
      <c r="E1015" s="39"/>
      <c r="F1015" s="70"/>
      <c r="G1015" s="70"/>
      <c r="H1015" s="70"/>
      <c r="I1015" s="131">
        <f>I1014+1</f>
        <v>64</v>
      </c>
      <c r="J1015" s="5" t="s">
        <v>36</v>
      </c>
      <c r="K1015" s="176">
        <f>K1014+1</f>
        <v>65</v>
      </c>
      <c r="L1015" s="39">
        <f>L1014-1</f>
        <v>1939</v>
      </c>
      <c r="M1015" s="70">
        <v>2004</v>
      </c>
      <c r="N1015" s="70">
        <v>960</v>
      </c>
      <c r="O1015" s="70">
        <v>1044</v>
      </c>
    </row>
    <row r="1016" spans="1:15" ht="12" customHeight="1">
      <c r="A1016" s="3">
        <f>A1013+1</f>
        <v>25</v>
      </c>
      <c r="B1016" s="5" t="s">
        <v>36</v>
      </c>
      <c r="C1016" s="34">
        <f>C1013+1</f>
        <v>26</v>
      </c>
      <c r="D1016" s="176"/>
      <c r="E1016" s="39">
        <f>E1013-1</f>
        <v>1978</v>
      </c>
      <c r="F1016" s="70">
        <v>1540</v>
      </c>
      <c r="G1016" s="70">
        <v>891</v>
      </c>
      <c r="H1016" s="70">
        <v>649</v>
      </c>
      <c r="I1016" s="186">
        <v>60</v>
      </c>
      <c r="J1016" s="178" t="s">
        <v>36</v>
      </c>
      <c r="K1016" s="177">
        <v>65</v>
      </c>
      <c r="L1016" s="187"/>
      <c r="M1016" s="71">
        <f>SUM(M1011:M1015)</f>
        <v>9195</v>
      </c>
      <c r="N1016" s="71">
        <f>SUM(N1011:N1015)</f>
        <v>4461</v>
      </c>
      <c r="O1016" s="71">
        <f>SUM(O1011:O1015)</f>
        <v>4734</v>
      </c>
    </row>
    <row r="1017" spans="1:15" ht="12" customHeight="1">
      <c r="A1017" s="3">
        <f>A1016+1</f>
        <v>26</v>
      </c>
      <c r="B1017" s="5" t="s">
        <v>36</v>
      </c>
      <c r="C1017" s="34">
        <f>C1016+1</f>
        <v>27</v>
      </c>
      <c r="D1017" s="176"/>
      <c r="E1017" s="39">
        <f>E1016-1</f>
        <v>1977</v>
      </c>
      <c r="F1017" s="70">
        <v>1461</v>
      </c>
      <c r="G1017" s="70">
        <v>830</v>
      </c>
      <c r="H1017" s="70">
        <v>631</v>
      </c>
      <c r="I1017" s="131"/>
      <c r="J1017" s="5"/>
      <c r="K1017" s="176"/>
      <c r="L1017" s="39"/>
      <c r="M1017" s="70"/>
      <c r="N1017" s="70"/>
      <c r="O1017" s="70"/>
    </row>
    <row r="1018" spans="1:15" ht="12" customHeight="1">
      <c r="A1018" s="3">
        <f>A1017+1</f>
        <v>27</v>
      </c>
      <c r="B1018" s="5" t="s">
        <v>36</v>
      </c>
      <c r="C1018" s="34">
        <f>C1017+1</f>
        <v>28</v>
      </c>
      <c r="D1018" s="176"/>
      <c r="E1018" s="39">
        <f>E1017-1</f>
        <v>1976</v>
      </c>
      <c r="F1018" s="70">
        <v>1169</v>
      </c>
      <c r="G1018" s="70">
        <v>658</v>
      </c>
      <c r="H1018" s="70">
        <v>511</v>
      </c>
      <c r="I1018" s="131">
        <f>I1015+1</f>
        <v>65</v>
      </c>
      <c r="J1018" s="5" t="s">
        <v>36</v>
      </c>
      <c r="K1018" s="176">
        <f>K1015+1</f>
        <v>66</v>
      </c>
      <c r="L1018" s="39">
        <f>L1015-1</f>
        <v>1938</v>
      </c>
      <c r="M1018" s="70">
        <v>1782</v>
      </c>
      <c r="N1018" s="70">
        <v>834</v>
      </c>
      <c r="O1018" s="70">
        <v>948</v>
      </c>
    </row>
    <row r="1019" spans="1:15" ht="12" customHeight="1">
      <c r="A1019" s="3">
        <f>A1018+1</f>
        <v>28</v>
      </c>
      <c r="B1019" s="5" t="s">
        <v>36</v>
      </c>
      <c r="C1019" s="34">
        <f>C1018+1</f>
        <v>29</v>
      </c>
      <c r="D1019" s="176"/>
      <c r="E1019" s="39">
        <f>E1018-1</f>
        <v>1975</v>
      </c>
      <c r="F1019" s="70">
        <v>1129</v>
      </c>
      <c r="G1019" s="70">
        <v>630</v>
      </c>
      <c r="H1019" s="70">
        <v>499</v>
      </c>
      <c r="I1019" s="131">
        <f>I1018+1</f>
        <v>66</v>
      </c>
      <c r="J1019" s="5" t="s">
        <v>36</v>
      </c>
      <c r="K1019" s="176">
        <f>K1018+1</f>
        <v>67</v>
      </c>
      <c r="L1019" s="39">
        <f>L1018-1</f>
        <v>1937</v>
      </c>
      <c r="M1019" s="70">
        <v>1560</v>
      </c>
      <c r="N1019" s="70">
        <v>716</v>
      </c>
      <c r="O1019" s="70">
        <v>844</v>
      </c>
    </row>
    <row r="1020" spans="1:15" ht="12" customHeight="1">
      <c r="A1020" s="3">
        <f>A1019+1</f>
        <v>29</v>
      </c>
      <c r="B1020" s="5" t="s">
        <v>36</v>
      </c>
      <c r="C1020" s="34">
        <f>C1019+1</f>
        <v>30</v>
      </c>
      <c r="D1020" s="176"/>
      <c r="E1020" s="39">
        <f>E1019-1</f>
        <v>1974</v>
      </c>
      <c r="F1020" s="70">
        <v>1148</v>
      </c>
      <c r="G1020" s="70">
        <v>652</v>
      </c>
      <c r="H1020" s="70">
        <v>496</v>
      </c>
      <c r="I1020" s="131">
        <f>I1019+1</f>
        <v>67</v>
      </c>
      <c r="J1020" s="5" t="s">
        <v>36</v>
      </c>
      <c r="K1020" s="176">
        <f>K1019+1</f>
        <v>68</v>
      </c>
      <c r="L1020" s="39">
        <f>L1019-1</f>
        <v>1936</v>
      </c>
      <c r="M1020" s="70">
        <v>1578</v>
      </c>
      <c r="N1020" s="70">
        <v>757</v>
      </c>
      <c r="O1020" s="70">
        <v>821</v>
      </c>
    </row>
    <row r="1021" spans="1:15" ht="12" customHeight="1">
      <c r="A1021" s="19">
        <v>25</v>
      </c>
      <c r="B1021" s="178" t="s">
        <v>36</v>
      </c>
      <c r="C1021" s="68">
        <v>30</v>
      </c>
      <c r="D1021" s="177"/>
      <c r="E1021" s="187"/>
      <c r="F1021" s="71">
        <f>SUM(F1016:F1020)</f>
        <v>6447</v>
      </c>
      <c r="G1021" s="71">
        <f>SUM(G1016:G1020)</f>
        <v>3661</v>
      </c>
      <c r="H1021" s="71">
        <f>SUM(H1016:H1020)</f>
        <v>2786</v>
      </c>
      <c r="I1021" s="131">
        <f>I1020+1</f>
        <v>68</v>
      </c>
      <c r="J1021" s="5" t="s">
        <v>36</v>
      </c>
      <c r="K1021" s="176">
        <f>K1020+1</f>
        <v>69</v>
      </c>
      <c r="L1021" s="39">
        <f>L1020-1</f>
        <v>1935</v>
      </c>
      <c r="M1021" s="70">
        <v>1538</v>
      </c>
      <c r="N1021" s="70">
        <v>700</v>
      </c>
      <c r="O1021" s="70">
        <v>838</v>
      </c>
    </row>
    <row r="1022" spans="1:15" ht="12" customHeight="1">
      <c r="A1022" s="3"/>
      <c r="B1022" s="5"/>
      <c r="C1022" s="34"/>
      <c r="D1022" s="176"/>
      <c r="E1022" s="39"/>
      <c r="F1022" s="70"/>
      <c r="G1022" s="70"/>
      <c r="H1022" s="70"/>
      <c r="I1022" s="131">
        <f>I1021+1</f>
        <v>69</v>
      </c>
      <c r="J1022" s="5" t="s">
        <v>36</v>
      </c>
      <c r="K1022" s="176">
        <f>K1021+1</f>
        <v>70</v>
      </c>
      <c r="L1022" s="39">
        <f>L1021-1</f>
        <v>1934</v>
      </c>
      <c r="M1022" s="70">
        <v>1357</v>
      </c>
      <c r="N1022" s="70">
        <v>644</v>
      </c>
      <c r="O1022" s="70">
        <v>713</v>
      </c>
    </row>
    <row r="1023" spans="1:15" ht="12" customHeight="1">
      <c r="A1023" s="3">
        <f>A1020+1</f>
        <v>30</v>
      </c>
      <c r="B1023" s="5" t="s">
        <v>36</v>
      </c>
      <c r="C1023" s="34">
        <f>C1020+1</f>
        <v>31</v>
      </c>
      <c r="D1023" s="176"/>
      <c r="E1023" s="39">
        <f>E1020-1</f>
        <v>1973</v>
      </c>
      <c r="F1023" s="70">
        <v>1161</v>
      </c>
      <c r="G1023" s="70">
        <v>620</v>
      </c>
      <c r="H1023" s="70">
        <v>541</v>
      </c>
      <c r="I1023" s="186">
        <v>65</v>
      </c>
      <c r="J1023" s="178" t="s">
        <v>36</v>
      </c>
      <c r="K1023" s="177">
        <v>70</v>
      </c>
      <c r="L1023" s="187"/>
      <c r="M1023" s="71">
        <f>SUM(M1018:M1022)</f>
        <v>7815</v>
      </c>
      <c r="N1023" s="71">
        <f>SUM(N1018:N1022)</f>
        <v>3651</v>
      </c>
      <c r="O1023" s="71">
        <f>SUM(O1018:O1022)</f>
        <v>4164</v>
      </c>
    </row>
    <row r="1024" spans="1:15" ht="12" customHeight="1">
      <c r="A1024" s="3">
        <f>A1023+1</f>
        <v>31</v>
      </c>
      <c r="B1024" s="5" t="s">
        <v>36</v>
      </c>
      <c r="C1024" s="34">
        <f>C1023+1</f>
        <v>32</v>
      </c>
      <c r="D1024" s="176"/>
      <c r="E1024" s="39">
        <f>E1023-1</f>
        <v>1972</v>
      </c>
      <c r="F1024" s="70">
        <v>1266</v>
      </c>
      <c r="G1024" s="70">
        <v>708</v>
      </c>
      <c r="H1024" s="70">
        <v>558</v>
      </c>
      <c r="I1024" s="131"/>
      <c r="J1024" s="5"/>
      <c r="K1024" s="176"/>
      <c r="L1024" s="39"/>
      <c r="M1024" s="70"/>
      <c r="N1024" s="70"/>
      <c r="O1024" s="70"/>
    </row>
    <row r="1025" spans="1:15" ht="12" customHeight="1">
      <c r="A1025" s="3">
        <f>A1024+1</f>
        <v>32</v>
      </c>
      <c r="B1025" s="5" t="s">
        <v>36</v>
      </c>
      <c r="C1025" s="34">
        <f>C1024+1</f>
        <v>33</v>
      </c>
      <c r="D1025" s="176"/>
      <c r="E1025" s="39">
        <f>E1024-1</f>
        <v>1971</v>
      </c>
      <c r="F1025" s="70">
        <v>1565</v>
      </c>
      <c r="G1025" s="70">
        <v>911</v>
      </c>
      <c r="H1025" s="70">
        <v>654</v>
      </c>
      <c r="I1025" s="131">
        <f>I1022+1</f>
        <v>70</v>
      </c>
      <c r="J1025" s="5" t="s">
        <v>36</v>
      </c>
      <c r="K1025" s="176">
        <f>K1022+1</f>
        <v>71</v>
      </c>
      <c r="L1025" s="39">
        <f>L1022-1</f>
        <v>1933</v>
      </c>
      <c r="M1025" s="70">
        <v>1058</v>
      </c>
      <c r="N1025" s="70">
        <v>510</v>
      </c>
      <c r="O1025" s="70">
        <v>548</v>
      </c>
    </row>
    <row r="1026" spans="1:15" ht="12" customHeight="1">
      <c r="A1026" s="3">
        <f>A1025+1</f>
        <v>33</v>
      </c>
      <c r="B1026" s="5" t="s">
        <v>36</v>
      </c>
      <c r="C1026" s="34">
        <f>C1025+1</f>
        <v>34</v>
      </c>
      <c r="D1026" s="176"/>
      <c r="E1026" s="39">
        <f>E1025-1</f>
        <v>1970</v>
      </c>
      <c r="F1026" s="70">
        <v>1633</v>
      </c>
      <c r="G1026" s="70">
        <v>877</v>
      </c>
      <c r="H1026" s="70">
        <v>756</v>
      </c>
      <c r="I1026" s="131">
        <f>I1025+1</f>
        <v>71</v>
      </c>
      <c r="J1026" s="5" t="s">
        <v>36</v>
      </c>
      <c r="K1026" s="176">
        <f>K1025+1</f>
        <v>72</v>
      </c>
      <c r="L1026" s="39">
        <f>L1025-1</f>
        <v>1932</v>
      </c>
      <c r="M1026" s="70">
        <v>975</v>
      </c>
      <c r="N1026" s="70">
        <v>411</v>
      </c>
      <c r="O1026" s="70">
        <v>564</v>
      </c>
    </row>
    <row r="1027" spans="1:15" ht="12" customHeight="1">
      <c r="A1027" s="3">
        <f>A1026+1</f>
        <v>34</v>
      </c>
      <c r="B1027" s="5" t="s">
        <v>36</v>
      </c>
      <c r="C1027" s="34">
        <f>C1026+1</f>
        <v>35</v>
      </c>
      <c r="D1027" s="176"/>
      <c r="E1027" s="39">
        <f>E1026-1</f>
        <v>1969</v>
      </c>
      <c r="F1027" s="70">
        <v>1665</v>
      </c>
      <c r="G1027" s="70">
        <v>881</v>
      </c>
      <c r="H1027" s="70">
        <v>784</v>
      </c>
      <c r="I1027" s="131">
        <f>I1026+1</f>
        <v>72</v>
      </c>
      <c r="J1027" s="5" t="s">
        <v>36</v>
      </c>
      <c r="K1027" s="176">
        <f>K1026+1</f>
        <v>73</v>
      </c>
      <c r="L1027" s="39">
        <f>L1026-1</f>
        <v>1931</v>
      </c>
      <c r="M1027" s="70">
        <v>1031</v>
      </c>
      <c r="N1027" s="70">
        <v>423</v>
      </c>
      <c r="O1027" s="70">
        <v>608</v>
      </c>
    </row>
    <row r="1028" spans="1:15" ht="12" customHeight="1">
      <c r="A1028" s="19">
        <v>30</v>
      </c>
      <c r="B1028" s="178" t="s">
        <v>36</v>
      </c>
      <c r="C1028" s="68">
        <v>35</v>
      </c>
      <c r="D1028" s="177"/>
      <c r="E1028" s="187"/>
      <c r="F1028" s="71">
        <f>F1023+F1024+F1025+F1026+F1027</f>
        <v>7290</v>
      </c>
      <c r="G1028" s="71">
        <f>G1023+G1024+G1025+G1026+G1027</f>
        <v>3997</v>
      </c>
      <c r="H1028" s="71">
        <f>H1023+H1024+H1025+H1026+H1027</f>
        <v>3293</v>
      </c>
      <c r="I1028" s="131">
        <f>I1027+1</f>
        <v>73</v>
      </c>
      <c r="J1028" s="5" t="s">
        <v>36</v>
      </c>
      <c r="K1028" s="176">
        <f>K1027+1</f>
        <v>74</v>
      </c>
      <c r="L1028" s="39">
        <f>L1027-1</f>
        <v>1930</v>
      </c>
      <c r="M1028" s="70">
        <v>1168</v>
      </c>
      <c r="N1028" s="70">
        <v>464</v>
      </c>
      <c r="O1028" s="70">
        <v>704</v>
      </c>
    </row>
    <row r="1029" spans="1:15" ht="12" customHeight="1">
      <c r="A1029" s="3"/>
      <c r="B1029" s="5"/>
      <c r="C1029" s="34"/>
      <c r="D1029" s="176"/>
      <c r="E1029" s="39"/>
      <c r="F1029" s="70"/>
      <c r="G1029" s="70"/>
      <c r="H1029" s="70"/>
      <c r="I1029" s="131">
        <f>I1028+1</f>
        <v>74</v>
      </c>
      <c r="J1029" s="5" t="s">
        <v>36</v>
      </c>
      <c r="K1029" s="176">
        <f>K1028+1</f>
        <v>75</v>
      </c>
      <c r="L1029" s="39">
        <f>L1028-1</f>
        <v>1929</v>
      </c>
      <c r="M1029" s="70">
        <v>1044</v>
      </c>
      <c r="N1029" s="70">
        <v>407</v>
      </c>
      <c r="O1029" s="70">
        <v>637</v>
      </c>
    </row>
    <row r="1030" spans="1:15" ht="12" customHeight="1">
      <c r="A1030" s="3">
        <f>A1027+1</f>
        <v>35</v>
      </c>
      <c r="B1030" s="5" t="s">
        <v>36</v>
      </c>
      <c r="C1030" s="34">
        <f>C1027+1</f>
        <v>36</v>
      </c>
      <c r="D1030" s="176"/>
      <c r="E1030" s="39">
        <f>E1027-1</f>
        <v>1968</v>
      </c>
      <c r="F1030" s="70">
        <v>1686</v>
      </c>
      <c r="G1030" s="70">
        <v>871</v>
      </c>
      <c r="H1030" s="70">
        <v>815</v>
      </c>
      <c r="I1030" s="186">
        <v>70</v>
      </c>
      <c r="J1030" s="178" t="s">
        <v>36</v>
      </c>
      <c r="K1030" s="177">
        <v>75</v>
      </c>
      <c r="L1030" s="187"/>
      <c r="M1030" s="71">
        <f>SUM(M1025:M1029)</f>
        <v>5276</v>
      </c>
      <c r="N1030" s="71">
        <f>SUM(N1025:N1029)</f>
        <v>2215</v>
      </c>
      <c r="O1030" s="71">
        <f>SUM(O1025:O1029)</f>
        <v>3061</v>
      </c>
    </row>
    <row r="1031" spans="1:15" ht="12" customHeight="1">
      <c r="A1031" s="3">
        <f>A1030+1</f>
        <v>36</v>
      </c>
      <c r="B1031" s="5" t="s">
        <v>36</v>
      </c>
      <c r="C1031" s="34">
        <f>C1030+1</f>
        <v>37</v>
      </c>
      <c r="D1031" s="176"/>
      <c r="E1031" s="39">
        <f>E1030-1</f>
        <v>1967</v>
      </c>
      <c r="F1031" s="70">
        <v>1804</v>
      </c>
      <c r="G1031" s="70">
        <v>936</v>
      </c>
      <c r="H1031" s="70">
        <v>868</v>
      </c>
      <c r="I1031" s="131"/>
      <c r="J1031" s="5"/>
      <c r="K1031" s="176"/>
      <c r="L1031" s="39"/>
      <c r="M1031" s="70"/>
      <c r="N1031" s="70"/>
      <c r="O1031" s="70"/>
    </row>
    <row r="1032" spans="1:15" ht="12" customHeight="1">
      <c r="A1032" s="3">
        <f>A1031+1</f>
        <v>37</v>
      </c>
      <c r="B1032" s="5" t="s">
        <v>36</v>
      </c>
      <c r="C1032" s="34">
        <f>C1031+1</f>
        <v>38</v>
      </c>
      <c r="D1032" s="176"/>
      <c r="E1032" s="39">
        <f>E1031-1</f>
        <v>1966</v>
      </c>
      <c r="F1032" s="70">
        <v>1844</v>
      </c>
      <c r="G1032" s="70">
        <v>964</v>
      </c>
      <c r="H1032" s="70">
        <v>880</v>
      </c>
      <c r="I1032" s="186">
        <v>75</v>
      </c>
      <c r="J1032" s="178" t="s">
        <v>36</v>
      </c>
      <c r="K1032" s="177">
        <v>80</v>
      </c>
      <c r="L1032" s="39"/>
      <c r="M1032" s="71">
        <v>4563</v>
      </c>
      <c r="N1032" s="71">
        <v>1586</v>
      </c>
      <c r="O1032" s="71">
        <v>2977</v>
      </c>
    </row>
    <row r="1033" spans="1:15" ht="12" customHeight="1">
      <c r="A1033" s="3">
        <f>A1032+1</f>
        <v>38</v>
      </c>
      <c r="B1033" s="5" t="s">
        <v>36</v>
      </c>
      <c r="C1033" s="34">
        <f>C1032+1</f>
        <v>39</v>
      </c>
      <c r="D1033" s="176"/>
      <c r="E1033" s="39">
        <f>E1032-1</f>
        <v>1965</v>
      </c>
      <c r="F1033" s="70">
        <v>1900</v>
      </c>
      <c r="G1033" s="70">
        <v>1006</v>
      </c>
      <c r="H1033" s="70">
        <v>894</v>
      </c>
      <c r="I1033" s="186">
        <v>80</v>
      </c>
      <c r="J1033" s="178" t="s">
        <v>36</v>
      </c>
      <c r="K1033" s="177">
        <v>85</v>
      </c>
      <c r="L1033" s="39"/>
      <c r="M1033" s="71">
        <v>3266</v>
      </c>
      <c r="N1033" s="71">
        <v>868</v>
      </c>
      <c r="O1033" s="71">
        <v>2398</v>
      </c>
    </row>
    <row r="1034" spans="1:15" ht="12" customHeight="1">
      <c r="A1034" s="3">
        <f>A1033+1</f>
        <v>39</v>
      </c>
      <c r="B1034" s="5" t="s">
        <v>36</v>
      </c>
      <c r="C1034" s="34">
        <f>C1033+1</f>
        <v>40</v>
      </c>
      <c r="D1034" s="176"/>
      <c r="E1034" s="39">
        <f>E1033-1</f>
        <v>1964</v>
      </c>
      <c r="F1034" s="70">
        <v>2003</v>
      </c>
      <c r="G1034" s="70">
        <v>1023</v>
      </c>
      <c r="H1034" s="70">
        <v>980</v>
      </c>
      <c r="I1034" s="190" t="s">
        <v>575</v>
      </c>
      <c r="J1034" s="6"/>
      <c r="K1034" s="6"/>
      <c r="L1034" s="39"/>
      <c r="M1034" s="71">
        <v>1740</v>
      </c>
      <c r="N1034" s="71">
        <v>331</v>
      </c>
      <c r="O1034" s="71">
        <v>1409</v>
      </c>
    </row>
    <row r="1035" spans="1:15" ht="12" customHeight="1">
      <c r="A1035" s="19">
        <v>35</v>
      </c>
      <c r="B1035" s="178" t="s">
        <v>36</v>
      </c>
      <c r="C1035" s="68">
        <v>40</v>
      </c>
      <c r="D1035" s="177"/>
      <c r="E1035" s="187"/>
      <c r="F1035" s="71">
        <f>SUM(F1030:F1034)</f>
        <v>9237</v>
      </c>
      <c r="G1035" s="71">
        <f>SUM(G1030:G1034)</f>
        <v>4800</v>
      </c>
      <c r="H1035" s="71">
        <f>SUM(H1030:H1034)</f>
        <v>4437</v>
      </c>
      <c r="I1035" s="190" t="s">
        <v>576</v>
      </c>
      <c r="J1035" s="10"/>
      <c r="K1035" s="3"/>
      <c r="L1035" s="39"/>
      <c r="M1035" s="71">
        <f>SUM(F989+F1000+F1005+F1014+F1021+F1028+F1035+M988+M995+M1002+M1009+M1016+M1023+M1030+M1032+M1033+M1034)</f>
        <v>119336</v>
      </c>
      <c r="N1035" s="71">
        <f>SUM(G989+G1000+G1005+G1014+G1021+G1028+G1035+N988+N995+N1002+N1009+N1016+N1023+N1030+N1032+N1033+N1034)</f>
        <v>58963</v>
      </c>
      <c r="O1035" s="71">
        <f>SUM(H989+H1000+H1005+H1014+H1021+H1028+H1035+O988+O995+O1002+O1009+O1016+O1023+O1030+O1032+O1033+O1034)</f>
        <v>60373</v>
      </c>
    </row>
    <row r="1036" spans="1:15" ht="12" customHeight="1">
      <c r="A1036" s="19"/>
      <c r="B1036" s="178"/>
      <c r="C1036" s="68"/>
      <c r="D1036" s="177"/>
      <c r="E1036" s="215"/>
      <c r="F1036" s="71"/>
      <c r="G1036" s="70"/>
      <c r="H1036" s="71"/>
      <c r="I1036" s="202"/>
      <c r="J1036" s="10"/>
      <c r="K1036" s="3"/>
      <c r="L1036" s="8"/>
      <c r="M1036" s="71"/>
      <c r="N1036" s="71"/>
      <c r="O1036" s="71"/>
    </row>
    <row r="1037" spans="1:15" ht="12" customHeight="1">
      <c r="A1037" s="19"/>
      <c r="B1037" s="178"/>
      <c r="C1037" s="68"/>
      <c r="D1037" s="177"/>
      <c r="E1037" s="215"/>
      <c r="F1037" s="71"/>
      <c r="G1037" s="70"/>
      <c r="H1037" s="71"/>
      <c r="I1037" s="202"/>
      <c r="J1037" s="10"/>
      <c r="K1037" s="3"/>
      <c r="L1037" s="8"/>
      <c r="M1037" s="71"/>
      <c r="N1037" s="71"/>
      <c r="O1037" s="71"/>
    </row>
    <row r="1038" spans="1:15" ht="12" customHeight="1">
      <c r="A1038" s="19"/>
      <c r="B1038" s="178"/>
      <c r="C1038" s="68"/>
      <c r="D1038" s="177"/>
      <c r="E1038" s="215"/>
      <c r="F1038" s="71"/>
      <c r="G1038" s="70"/>
      <c r="H1038" s="71"/>
      <c r="I1038" s="202"/>
      <c r="J1038" s="10"/>
      <c r="K1038" s="3"/>
      <c r="L1038" s="8"/>
      <c r="M1038" s="71"/>
      <c r="N1038" s="71"/>
      <c r="O1038" s="71"/>
    </row>
    <row r="1039" spans="1:15" ht="12" customHeight="1">
      <c r="A1039" s="19"/>
      <c r="B1039" s="178"/>
      <c r="C1039" s="68"/>
      <c r="D1039" s="177"/>
      <c r="E1039" s="215"/>
      <c r="F1039" s="71"/>
      <c r="G1039" s="70"/>
      <c r="H1039" s="71"/>
      <c r="I1039" s="202"/>
      <c r="J1039" s="10"/>
      <c r="K1039" s="3"/>
      <c r="L1039" s="8"/>
      <c r="M1039" s="71"/>
      <c r="N1039" s="71"/>
      <c r="O1039" s="71"/>
    </row>
    <row r="1040" spans="1:15" ht="12" customHeight="1">
      <c r="A1040" s="19"/>
      <c r="B1040" s="178"/>
      <c r="C1040" s="68"/>
      <c r="D1040" s="177"/>
      <c r="E1040" s="215"/>
      <c r="F1040" s="71"/>
      <c r="G1040" s="70"/>
      <c r="H1040" s="71"/>
      <c r="I1040" s="202"/>
      <c r="J1040" s="10"/>
      <c r="K1040" s="3"/>
      <c r="L1040" s="8"/>
      <c r="M1040" s="71"/>
      <c r="N1040" s="71"/>
      <c r="O1040" s="71"/>
    </row>
    <row r="1041" spans="1:15" ht="12.75">
      <c r="A1041" s="23" t="s">
        <v>577</v>
      </c>
      <c r="B1041" s="23"/>
      <c r="C1041" s="23"/>
      <c r="D1041" s="23"/>
      <c r="E1041" s="23"/>
      <c r="F1041" s="191"/>
      <c r="G1041" s="191"/>
      <c r="H1041" s="191"/>
      <c r="I1041" s="23"/>
      <c r="J1041" s="23"/>
      <c r="K1041" s="23"/>
      <c r="L1041" s="23"/>
      <c r="M1041" s="191"/>
      <c r="N1041" s="191"/>
      <c r="O1041" s="191"/>
    </row>
    <row r="1042" spans="1:15" ht="12.75">
      <c r="A1042" s="23" t="s">
        <v>593</v>
      </c>
      <c r="B1042" s="23"/>
      <c r="C1042" s="23"/>
      <c r="D1042" s="23"/>
      <c r="E1042" s="23"/>
      <c r="F1042" s="191"/>
      <c r="G1042" s="191"/>
      <c r="H1042" s="191"/>
      <c r="I1042" s="23"/>
      <c r="J1042" s="23"/>
      <c r="K1042" s="23"/>
      <c r="L1042" s="23"/>
      <c r="M1042" s="191"/>
      <c r="N1042" s="191"/>
      <c r="O1042" s="191"/>
    </row>
    <row r="1043" spans="1:12" ht="12.75">
      <c r="A1043" s="3"/>
      <c r="B1043" s="3"/>
      <c r="C1043" s="34"/>
      <c r="D1043" s="3"/>
      <c r="E1043" s="3"/>
      <c r="I1043" s="3"/>
      <c r="J1043" s="3"/>
      <c r="K1043" s="3"/>
      <c r="L1043" s="3"/>
    </row>
    <row r="1044" spans="1:15" s="137" customFormat="1" ht="12.75">
      <c r="A1044" s="15" t="s">
        <v>66</v>
      </c>
      <c r="B1044" s="15"/>
      <c r="C1044" s="15"/>
      <c r="D1044" s="15"/>
      <c r="E1044" s="181"/>
      <c r="F1044" s="330" t="s">
        <v>5</v>
      </c>
      <c r="G1044" s="303"/>
      <c r="H1044" s="303"/>
      <c r="I1044" s="161" t="s">
        <v>66</v>
      </c>
      <c r="J1044" s="15"/>
      <c r="K1044" s="15"/>
      <c r="L1044" s="181"/>
      <c r="M1044" s="330" t="s">
        <v>5</v>
      </c>
      <c r="N1044" s="303"/>
      <c r="O1044" s="303"/>
    </row>
    <row r="1045" spans="1:15" ht="12.75">
      <c r="A1045" s="10" t="s">
        <v>68</v>
      </c>
      <c r="B1045" s="10"/>
      <c r="C1045" s="10"/>
      <c r="D1045" s="10"/>
      <c r="E1045" s="182" t="s">
        <v>570</v>
      </c>
      <c r="F1045" s="332"/>
      <c r="G1045" s="304"/>
      <c r="H1045" s="304"/>
      <c r="I1045" s="183" t="s">
        <v>68</v>
      </c>
      <c r="J1045" s="10"/>
      <c r="K1045" s="10"/>
      <c r="L1045" s="182" t="s">
        <v>570</v>
      </c>
      <c r="M1045" s="332"/>
      <c r="N1045" s="304"/>
      <c r="O1045" s="304"/>
    </row>
    <row r="1046" spans="1:15" ht="12.75">
      <c r="A1046" s="20" t="s">
        <v>69</v>
      </c>
      <c r="B1046" s="20"/>
      <c r="C1046" s="20"/>
      <c r="D1046" s="20"/>
      <c r="E1046" s="184"/>
      <c r="F1046" s="192" t="s">
        <v>20</v>
      </c>
      <c r="G1046" s="193" t="s">
        <v>21</v>
      </c>
      <c r="H1046" s="192" t="s">
        <v>22</v>
      </c>
      <c r="I1046" s="185" t="s">
        <v>69</v>
      </c>
      <c r="J1046" s="20"/>
      <c r="K1046" s="20"/>
      <c r="L1046" s="184"/>
      <c r="M1046" s="192" t="s">
        <v>20</v>
      </c>
      <c r="N1046" s="193" t="s">
        <v>21</v>
      </c>
      <c r="O1046" s="192" t="s">
        <v>22</v>
      </c>
    </row>
    <row r="1047" spans="1:12" ht="12.75">
      <c r="A1047" s="3"/>
      <c r="B1047" s="3"/>
      <c r="C1047" s="34"/>
      <c r="D1047" s="3"/>
      <c r="E1047" s="9"/>
      <c r="I1047" s="131"/>
      <c r="J1047" s="3"/>
      <c r="K1047" s="3"/>
      <c r="L1047" s="9"/>
    </row>
    <row r="1048" spans="1:15" ht="12.75">
      <c r="A1048" s="3">
        <v>0</v>
      </c>
      <c r="B1048" s="5" t="s">
        <v>36</v>
      </c>
      <c r="C1048" s="34">
        <v>1</v>
      </c>
      <c r="D1048" s="176"/>
      <c r="E1048" s="39">
        <v>2003</v>
      </c>
      <c r="F1048" s="70">
        <v>655</v>
      </c>
      <c r="G1048" s="70">
        <v>323</v>
      </c>
      <c r="H1048" s="70">
        <v>332</v>
      </c>
      <c r="I1048" s="131">
        <f>SUM(C1099)</f>
        <v>40</v>
      </c>
      <c r="J1048" s="5" t="s">
        <v>36</v>
      </c>
      <c r="K1048" s="176">
        <f>SUM(I1048+1)</f>
        <v>41</v>
      </c>
      <c r="L1048" s="39">
        <f>SUM(E1099-1)</f>
        <v>1963</v>
      </c>
      <c r="M1048" s="70">
        <v>1666</v>
      </c>
      <c r="N1048" s="70">
        <v>854</v>
      </c>
      <c r="O1048" s="70">
        <v>812</v>
      </c>
    </row>
    <row r="1049" spans="1:15" ht="12.75">
      <c r="A1049" s="3">
        <v>1</v>
      </c>
      <c r="B1049" s="5" t="s">
        <v>36</v>
      </c>
      <c r="C1049" s="34">
        <f>SUM(C1048+1)</f>
        <v>2</v>
      </c>
      <c r="D1049" s="176"/>
      <c r="E1049" s="39">
        <f>SUM(E1048-1)</f>
        <v>2002</v>
      </c>
      <c r="F1049" s="70">
        <v>661</v>
      </c>
      <c r="G1049" s="70">
        <v>332</v>
      </c>
      <c r="H1049" s="70">
        <v>329</v>
      </c>
      <c r="I1049" s="131">
        <f>I1048+1</f>
        <v>41</v>
      </c>
      <c r="J1049" s="5" t="s">
        <v>36</v>
      </c>
      <c r="K1049" s="176">
        <f>K1048+1</f>
        <v>42</v>
      </c>
      <c r="L1049" s="39">
        <f>L1048-1</f>
        <v>1962</v>
      </c>
      <c r="M1049" s="70">
        <v>1607</v>
      </c>
      <c r="N1049" s="70">
        <v>872</v>
      </c>
      <c r="O1049" s="70">
        <v>735</v>
      </c>
    </row>
    <row r="1050" spans="1:15" ht="12.75">
      <c r="A1050" s="3">
        <f>A1049+1</f>
        <v>2</v>
      </c>
      <c r="B1050" s="5" t="s">
        <v>36</v>
      </c>
      <c r="C1050" s="34">
        <f>C1049+1</f>
        <v>3</v>
      </c>
      <c r="D1050" s="176"/>
      <c r="E1050" s="39">
        <f>SUM(E1049-1)</f>
        <v>2001</v>
      </c>
      <c r="F1050" s="70">
        <v>679</v>
      </c>
      <c r="G1050" s="70">
        <v>360</v>
      </c>
      <c r="H1050" s="70">
        <v>319</v>
      </c>
      <c r="I1050" s="131">
        <f>I1049+1</f>
        <v>42</v>
      </c>
      <c r="J1050" s="5" t="s">
        <v>36</v>
      </c>
      <c r="K1050" s="176">
        <f>K1049+1</f>
        <v>43</v>
      </c>
      <c r="L1050" s="39">
        <f>L1049-1</f>
        <v>1961</v>
      </c>
      <c r="M1050" s="70">
        <v>1727</v>
      </c>
      <c r="N1050" s="70">
        <v>884</v>
      </c>
      <c r="O1050" s="70">
        <v>843</v>
      </c>
    </row>
    <row r="1051" spans="1:15" ht="12" customHeight="1">
      <c r="A1051" s="3">
        <f>A1050+1</f>
        <v>3</v>
      </c>
      <c r="B1051" s="5" t="s">
        <v>36</v>
      </c>
      <c r="C1051" s="34">
        <f>C1050+1</f>
        <v>4</v>
      </c>
      <c r="D1051" s="176"/>
      <c r="E1051" s="39">
        <f>E1050-1</f>
        <v>2000</v>
      </c>
      <c r="F1051" s="70">
        <v>689</v>
      </c>
      <c r="G1051" s="70">
        <v>362</v>
      </c>
      <c r="H1051" s="70">
        <v>327</v>
      </c>
      <c r="I1051" s="131">
        <f>I1050+1</f>
        <v>43</v>
      </c>
      <c r="J1051" s="5" t="s">
        <v>36</v>
      </c>
      <c r="K1051" s="176">
        <f>K1050+1</f>
        <v>44</v>
      </c>
      <c r="L1051" s="39">
        <f>L1050-1</f>
        <v>1960</v>
      </c>
      <c r="M1051" s="70">
        <v>1604</v>
      </c>
      <c r="N1051" s="70">
        <v>778</v>
      </c>
      <c r="O1051" s="70">
        <v>826</v>
      </c>
    </row>
    <row r="1052" spans="1:15" ht="12" customHeight="1">
      <c r="A1052" s="3">
        <f>A1051+1</f>
        <v>4</v>
      </c>
      <c r="B1052" s="5" t="s">
        <v>36</v>
      </c>
      <c r="C1052" s="34">
        <f>C1051+1</f>
        <v>5</v>
      </c>
      <c r="D1052" s="176"/>
      <c r="E1052" s="39">
        <f>E1051-1</f>
        <v>1999</v>
      </c>
      <c r="F1052" s="70">
        <v>657</v>
      </c>
      <c r="G1052" s="70">
        <v>351</v>
      </c>
      <c r="H1052" s="70">
        <v>306</v>
      </c>
      <c r="I1052" s="131">
        <f>I1051+1</f>
        <v>44</v>
      </c>
      <c r="J1052" s="5" t="s">
        <v>36</v>
      </c>
      <c r="K1052" s="176">
        <f>K1051+1</f>
        <v>45</v>
      </c>
      <c r="L1052" s="39">
        <f>L1051-1</f>
        <v>1959</v>
      </c>
      <c r="M1052" s="70">
        <v>1547</v>
      </c>
      <c r="N1052" s="70">
        <v>773</v>
      </c>
      <c r="O1052" s="70">
        <v>774</v>
      </c>
    </row>
    <row r="1053" spans="1:15" ht="12" customHeight="1">
      <c r="A1053" s="3">
        <f>A1052+1</f>
        <v>5</v>
      </c>
      <c r="B1053" s="5" t="s">
        <v>36</v>
      </c>
      <c r="C1053" s="34">
        <f>C1052+1</f>
        <v>6</v>
      </c>
      <c r="D1053" s="176"/>
      <c r="E1053" s="39">
        <f>E1052-1</f>
        <v>1998</v>
      </c>
      <c r="F1053" s="70">
        <v>669</v>
      </c>
      <c r="G1053" s="70">
        <v>358</v>
      </c>
      <c r="H1053" s="70">
        <v>311</v>
      </c>
      <c r="I1053" s="186">
        <v>40</v>
      </c>
      <c r="J1053" s="178" t="s">
        <v>36</v>
      </c>
      <c r="K1053" s="177">
        <v>45</v>
      </c>
      <c r="L1053" s="187"/>
      <c r="M1053" s="71">
        <f>SUM(M1048:M1052)</f>
        <v>8151</v>
      </c>
      <c r="N1053" s="71">
        <f>SUM(N1048:N1052)</f>
        <v>4161</v>
      </c>
      <c r="O1053" s="71">
        <f>SUM(O1048:O1052)</f>
        <v>3990</v>
      </c>
    </row>
    <row r="1054" spans="1:15" ht="12" customHeight="1">
      <c r="A1054" s="19">
        <v>0</v>
      </c>
      <c r="B1054" s="178" t="s">
        <v>36</v>
      </c>
      <c r="C1054" s="68">
        <v>6</v>
      </c>
      <c r="D1054" s="177"/>
      <c r="E1054" s="187"/>
      <c r="F1054" s="71">
        <f>SUM(F1048:F1053)</f>
        <v>4010</v>
      </c>
      <c r="G1054" s="71">
        <f>SUM(G1048:G1053)</f>
        <v>2086</v>
      </c>
      <c r="H1054" s="71">
        <f>SUM(H1048:H1053)</f>
        <v>1924</v>
      </c>
      <c r="I1054" s="131"/>
      <c r="J1054" s="5"/>
      <c r="K1054" s="176"/>
      <c r="L1054" s="39"/>
      <c r="M1054" s="70"/>
      <c r="N1054" s="70"/>
      <c r="O1054" s="70"/>
    </row>
    <row r="1055" spans="1:15" ht="12" customHeight="1">
      <c r="A1055" s="3"/>
      <c r="B1055" s="5"/>
      <c r="C1055" s="34"/>
      <c r="D1055" s="176"/>
      <c r="E1055" s="39"/>
      <c r="F1055" s="70"/>
      <c r="G1055" s="70"/>
      <c r="H1055" s="70"/>
      <c r="I1055" s="131">
        <f>I1052+1</f>
        <v>45</v>
      </c>
      <c r="J1055" s="5" t="s">
        <v>36</v>
      </c>
      <c r="K1055" s="176">
        <f>K1052+1</f>
        <v>46</v>
      </c>
      <c r="L1055" s="39">
        <f>L1052-1</f>
        <v>1958</v>
      </c>
      <c r="M1055" s="70">
        <v>1521</v>
      </c>
      <c r="N1055" s="70">
        <v>777</v>
      </c>
      <c r="O1055" s="70">
        <v>744</v>
      </c>
    </row>
    <row r="1056" spans="1:15" ht="12" customHeight="1">
      <c r="A1056" s="3">
        <f>A1053+1</f>
        <v>6</v>
      </c>
      <c r="B1056" s="5" t="s">
        <v>36</v>
      </c>
      <c r="C1056" s="34">
        <f>C1053+1</f>
        <v>7</v>
      </c>
      <c r="D1056" s="176"/>
      <c r="E1056" s="39">
        <f>E1053-1</f>
        <v>1997</v>
      </c>
      <c r="F1056" s="70">
        <v>706</v>
      </c>
      <c r="G1056" s="70">
        <v>324</v>
      </c>
      <c r="H1056" s="70">
        <v>382</v>
      </c>
      <c r="I1056" s="131">
        <f>I1055+1</f>
        <v>46</v>
      </c>
      <c r="J1056" s="5" t="s">
        <v>36</v>
      </c>
      <c r="K1056" s="176">
        <f>K1055+1</f>
        <v>47</v>
      </c>
      <c r="L1056" s="39">
        <f>L1055-1</f>
        <v>1957</v>
      </c>
      <c r="M1056" s="70">
        <v>1493</v>
      </c>
      <c r="N1056" s="70">
        <v>756</v>
      </c>
      <c r="O1056" s="70">
        <v>737</v>
      </c>
    </row>
    <row r="1057" spans="1:15" ht="12" customHeight="1">
      <c r="A1057" s="3">
        <f aca="true" t="shared" si="112" ref="A1057:A1064">A1056+1</f>
        <v>7</v>
      </c>
      <c r="B1057" s="5" t="s">
        <v>36</v>
      </c>
      <c r="C1057" s="34">
        <f aca="true" t="shared" si="113" ref="C1057:C1064">C1056+1</f>
        <v>8</v>
      </c>
      <c r="D1057" s="176"/>
      <c r="E1057" s="39">
        <f aca="true" t="shared" si="114" ref="E1057:E1064">E1056-1</f>
        <v>1996</v>
      </c>
      <c r="F1057" s="70">
        <v>686</v>
      </c>
      <c r="G1057" s="70">
        <v>346</v>
      </c>
      <c r="H1057" s="70">
        <v>340</v>
      </c>
      <c r="I1057" s="131">
        <f>I1056+1</f>
        <v>47</v>
      </c>
      <c r="J1057" s="5" t="s">
        <v>36</v>
      </c>
      <c r="K1057" s="176">
        <f>K1056+1</f>
        <v>48</v>
      </c>
      <c r="L1057" s="39">
        <f>L1056-1</f>
        <v>1956</v>
      </c>
      <c r="M1057" s="70">
        <v>1642</v>
      </c>
      <c r="N1057" s="70">
        <v>855</v>
      </c>
      <c r="O1057" s="70">
        <v>787</v>
      </c>
    </row>
    <row r="1058" spans="1:15" ht="12" customHeight="1">
      <c r="A1058" s="3">
        <f t="shared" si="112"/>
        <v>8</v>
      </c>
      <c r="B1058" s="5" t="s">
        <v>36</v>
      </c>
      <c r="C1058" s="34">
        <f t="shared" si="113"/>
        <v>9</v>
      </c>
      <c r="D1058" s="176"/>
      <c r="E1058" s="39">
        <f t="shared" si="114"/>
        <v>1995</v>
      </c>
      <c r="F1058" s="70">
        <v>587</v>
      </c>
      <c r="G1058" s="70">
        <v>301</v>
      </c>
      <c r="H1058" s="70">
        <v>286</v>
      </c>
      <c r="I1058" s="131">
        <f>I1057+1</f>
        <v>48</v>
      </c>
      <c r="J1058" s="5" t="s">
        <v>36</v>
      </c>
      <c r="K1058" s="176">
        <f>K1057+1</f>
        <v>49</v>
      </c>
      <c r="L1058" s="39">
        <f>L1057-1</f>
        <v>1955</v>
      </c>
      <c r="M1058" s="70">
        <v>1578</v>
      </c>
      <c r="N1058" s="70">
        <v>804</v>
      </c>
      <c r="O1058" s="70">
        <v>774</v>
      </c>
    </row>
    <row r="1059" spans="1:15" ht="12" customHeight="1">
      <c r="A1059" s="3">
        <f t="shared" si="112"/>
        <v>9</v>
      </c>
      <c r="B1059" s="5" t="s">
        <v>36</v>
      </c>
      <c r="C1059" s="34">
        <f t="shared" si="113"/>
        <v>10</v>
      </c>
      <c r="D1059" s="176"/>
      <c r="E1059" s="39">
        <f t="shared" si="114"/>
        <v>1994</v>
      </c>
      <c r="F1059" s="70">
        <v>511</v>
      </c>
      <c r="G1059" s="70">
        <v>258</v>
      </c>
      <c r="H1059" s="70">
        <v>253</v>
      </c>
      <c r="I1059" s="131">
        <f>I1058+1</f>
        <v>49</v>
      </c>
      <c r="J1059" s="5" t="s">
        <v>36</v>
      </c>
      <c r="K1059" s="176">
        <f>K1058+1</f>
        <v>50</v>
      </c>
      <c r="L1059" s="39">
        <f>L1058-1</f>
        <v>1954</v>
      </c>
      <c r="M1059" s="70">
        <v>1510</v>
      </c>
      <c r="N1059" s="70">
        <v>775</v>
      </c>
      <c r="O1059" s="70">
        <v>735</v>
      </c>
    </row>
    <row r="1060" spans="1:15" ht="12" customHeight="1">
      <c r="A1060" s="3">
        <f t="shared" si="112"/>
        <v>10</v>
      </c>
      <c r="B1060" s="5" t="s">
        <v>36</v>
      </c>
      <c r="C1060" s="34">
        <f t="shared" si="113"/>
        <v>11</v>
      </c>
      <c r="D1060" s="176"/>
      <c r="E1060" s="39">
        <f t="shared" si="114"/>
        <v>1993</v>
      </c>
      <c r="F1060" s="70">
        <v>506</v>
      </c>
      <c r="G1060" s="70">
        <v>247</v>
      </c>
      <c r="H1060" s="70">
        <v>259</v>
      </c>
      <c r="I1060" s="186">
        <v>45</v>
      </c>
      <c r="J1060" s="178" t="s">
        <v>36</v>
      </c>
      <c r="K1060" s="177">
        <v>50</v>
      </c>
      <c r="L1060" s="187"/>
      <c r="M1060" s="71">
        <f>SUM(M1055:M1059)</f>
        <v>7744</v>
      </c>
      <c r="N1060" s="71">
        <f>SUM(N1055:N1059)</f>
        <v>3967</v>
      </c>
      <c r="O1060" s="71">
        <f>SUM(O1055:O1059)</f>
        <v>3777</v>
      </c>
    </row>
    <row r="1061" spans="1:15" ht="12" customHeight="1">
      <c r="A1061" s="3">
        <f t="shared" si="112"/>
        <v>11</v>
      </c>
      <c r="B1061" s="5" t="s">
        <v>36</v>
      </c>
      <c r="C1061" s="34">
        <f t="shared" si="113"/>
        <v>12</v>
      </c>
      <c r="D1061" s="176"/>
      <c r="E1061" s="39">
        <f t="shared" si="114"/>
        <v>1992</v>
      </c>
      <c r="F1061" s="70">
        <v>584</v>
      </c>
      <c r="G1061" s="70">
        <v>262</v>
      </c>
      <c r="H1061" s="70">
        <v>322</v>
      </c>
      <c r="I1061" s="131"/>
      <c r="J1061" s="5"/>
      <c r="K1061" s="176"/>
      <c r="L1061" s="39"/>
      <c r="M1061" s="70"/>
      <c r="N1061" s="70"/>
      <c r="O1061" s="70"/>
    </row>
    <row r="1062" spans="1:15" ht="12" customHeight="1">
      <c r="A1062" s="3">
        <f t="shared" si="112"/>
        <v>12</v>
      </c>
      <c r="B1062" s="5" t="s">
        <v>36</v>
      </c>
      <c r="C1062" s="34">
        <f t="shared" si="113"/>
        <v>13</v>
      </c>
      <c r="D1062" s="176"/>
      <c r="E1062" s="39">
        <f t="shared" si="114"/>
        <v>1991</v>
      </c>
      <c r="F1062" s="70">
        <v>714</v>
      </c>
      <c r="G1062" s="70">
        <v>364</v>
      </c>
      <c r="H1062" s="70">
        <v>350</v>
      </c>
      <c r="I1062" s="131">
        <f>I1059+1</f>
        <v>50</v>
      </c>
      <c r="J1062" s="5" t="s">
        <v>36</v>
      </c>
      <c r="K1062" s="176">
        <f>K1059+1</f>
        <v>51</v>
      </c>
      <c r="L1062" s="39">
        <f>L1059-1</f>
        <v>1953</v>
      </c>
      <c r="M1062" s="70">
        <v>1483</v>
      </c>
      <c r="N1062" s="70">
        <v>746</v>
      </c>
      <c r="O1062" s="70">
        <v>737</v>
      </c>
    </row>
    <row r="1063" spans="1:15" ht="12" customHeight="1">
      <c r="A1063" s="3">
        <f t="shared" si="112"/>
        <v>13</v>
      </c>
      <c r="B1063" s="5" t="s">
        <v>36</v>
      </c>
      <c r="C1063" s="34">
        <f t="shared" si="113"/>
        <v>14</v>
      </c>
      <c r="D1063" s="176"/>
      <c r="E1063" s="39">
        <f t="shared" si="114"/>
        <v>1990</v>
      </c>
      <c r="F1063" s="70">
        <v>1084</v>
      </c>
      <c r="G1063" s="70">
        <v>560</v>
      </c>
      <c r="H1063" s="70">
        <v>524</v>
      </c>
      <c r="I1063" s="131">
        <f>I1062+1</f>
        <v>51</v>
      </c>
      <c r="J1063" s="5" t="s">
        <v>36</v>
      </c>
      <c r="K1063" s="176">
        <f>K1062+1</f>
        <v>52</v>
      </c>
      <c r="L1063" s="39">
        <f>L1062-1</f>
        <v>1952</v>
      </c>
      <c r="M1063" s="70">
        <v>1451</v>
      </c>
      <c r="N1063" s="70">
        <v>757</v>
      </c>
      <c r="O1063" s="70">
        <v>694</v>
      </c>
    </row>
    <row r="1064" spans="1:15" ht="12" customHeight="1">
      <c r="A1064" s="3">
        <f t="shared" si="112"/>
        <v>14</v>
      </c>
      <c r="B1064" s="5" t="s">
        <v>36</v>
      </c>
      <c r="C1064" s="34">
        <f t="shared" si="113"/>
        <v>15</v>
      </c>
      <c r="D1064" s="176"/>
      <c r="E1064" s="39">
        <f t="shared" si="114"/>
        <v>1989</v>
      </c>
      <c r="F1064" s="70">
        <v>1198</v>
      </c>
      <c r="G1064" s="70">
        <v>605</v>
      </c>
      <c r="H1064" s="70">
        <v>593</v>
      </c>
      <c r="I1064" s="131">
        <f>I1063+1</f>
        <v>52</v>
      </c>
      <c r="J1064" s="5" t="s">
        <v>36</v>
      </c>
      <c r="K1064" s="176">
        <f>K1063+1</f>
        <v>53</v>
      </c>
      <c r="L1064" s="39">
        <f>L1063-1</f>
        <v>1951</v>
      </c>
      <c r="M1064" s="70">
        <v>1511</v>
      </c>
      <c r="N1064" s="70">
        <v>819</v>
      </c>
      <c r="O1064" s="70">
        <v>692</v>
      </c>
    </row>
    <row r="1065" spans="1:15" ht="12" customHeight="1">
      <c r="A1065" s="19">
        <v>6</v>
      </c>
      <c r="B1065" s="178" t="s">
        <v>36</v>
      </c>
      <c r="C1065" s="68">
        <v>15</v>
      </c>
      <c r="D1065" s="177"/>
      <c r="E1065" s="187"/>
      <c r="F1065" s="71">
        <f>SUM(F1056:F1064)</f>
        <v>6576</v>
      </c>
      <c r="G1065" s="71">
        <f>SUM(G1056:G1064)</f>
        <v>3267</v>
      </c>
      <c r="H1065" s="71">
        <f>SUM(H1056:H1064)</f>
        <v>3309</v>
      </c>
      <c r="I1065" s="131">
        <f>I1064+1</f>
        <v>53</v>
      </c>
      <c r="J1065" s="5" t="s">
        <v>36</v>
      </c>
      <c r="K1065" s="176">
        <f>K1064+1</f>
        <v>54</v>
      </c>
      <c r="L1065" s="39">
        <f>L1064-1</f>
        <v>1950</v>
      </c>
      <c r="M1065" s="70">
        <v>1448</v>
      </c>
      <c r="N1065" s="70">
        <v>738</v>
      </c>
      <c r="O1065" s="70">
        <v>710</v>
      </c>
    </row>
    <row r="1066" spans="1:15" ht="12" customHeight="1">
      <c r="A1066" s="3"/>
      <c r="B1066" s="5"/>
      <c r="C1066" s="34"/>
      <c r="D1066" s="176"/>
      <c r="E1066" s="39"/>
      <c r="F1066" s="70"/>
      <c r="G1066" s="70"/>
      <c r="H1066" s="70"/>
      <c r="I1066" s="131">
        <f>I1065+1</f>
        <v>54</v>
      </c>
      <c r="J1066" s="5" t="s">
        <v>36</v>
      </c>
      <c r="K1066" s="176">
        <f>K1065+1</f>
        <v>55</v>
      </c>
      <c r="L1066" s="39">
        <f>L1065-1</f>
        <v>1949</v>
      </c>
      <c r="M1066" s="70">
        <v>1323</v>
      </c>
      <c r="N1066" s="70">
        <v>680</v>
      </c>
      <c r="O1066" s="70">
        <v>643</v>
      </c>
    </row>
    <row r="1067" spans="1:15" ht="12" customHeight="1">
      <c r="A1067" s="3">
        <f>A1064+1</f>
        <v>15</v>
      </c>
      <c r="B1067" s="5" t="s">
        <v>36</v>
      </c>
      <c r="C1067" s="34">
        <f>C1064+1</f>
        <v>16</v>
      </c>
      <c r="D1067" s="176"/>
      <c r="E1067" s="39">
        <f>E1064-1</f>
        <v>1988</v>
      </c>
      <c r="F1067" s="70">
        <v>1245</v>
      </c>
      <c r="G1067" s="70">
        <v>642</v>
      </c>
      <c r="H1067" s="70">
        <v>603</v>
      </c>
      <c r="I1067" s="186">
        <v>50</v>
      </c>
      <c r="J1067" s="178" t="s">
        <v>36</v>
      </c>
      <c r="K1067" s="177">
        <v>55</v>
      </c>
      <c r="L1067" s="187"/>
      <c r="M1067" s="71">
        <f>SUM(M1062:M1066)</f>
        <v>7216</v>
      </c>
      <c r="N1067" s="71">
        <f>SUM(N1062:N1066)</f>
        <v>3740</v>
      </c>
      <c r="O1067" s="71">
        <f>SUM(O1062:O1066)</f>
        <v>3476</v>
      </c>
    </row>
    <row r="1068" spans="1:15" ht="12" customHeight="1">
      <c r="A1068" s="3">
        <f>A1067+1</f>
        <v>16</v>
      </c>
      <c r="B1068" s="5" t="s">
        <v>36</v>
      </c>
      <c r="C1068" s="34">
        <f>C1067+1</f>
        <v>17</v>
      </c>
      <c r="D1068" s="176"/>
      <c r="E1068" s="39">
        <f>E1067-1</f>
        <v>1987</v>
      </c>
      <c r="F1068" s="70">
        <v>1288</v>
      </c>
      <c r="G1068" s="70">
        <v>712</v>
      </c>
      <c r="H1068" s="70">
        <v>576</v>
      </c>
      <c r="I1068" s="131"/>
      <c r="J1068" s="5"/>
      <c r="K1068" s="176"/>
      <c r="L1068" s="39"/>
      <c r="M1068" s="70"/>
      <c r="N1068" s="70"/>
      <c r="O1068" s="70"/>
    </row>
    <row r="1069" spans="1:15" ht="12" customHeight="1">
      <c r="A1069" s="3">
        <f>A1068+1</f>
        <v>17</v>
      </c>
      <c r="B1069" s="5" t="s">
        <v>36</v>
      </c>
      <c r="C1069" s="34">
        <f>C1068+1</f>
        <v>18</v>
      </c>
      <c r="D1069" s="176"/>
      <c r="E1069" s="39">
        <f>E1068-1</f>
        <v>1986</v>
      </c>
      <c r="F1069" s="70">
        <v>1350</v>
      </c>
      <c r="G1069" s="70">
        <v>703</v>
      </c>
      <c r="H1069" s="70">
        <v>647</v>
      </c>
      <c r="I1069" s="131">
        <f>I1066+1</f>
        <v>55</v>
      </c>
      <c r="J1069" s="5" t="s">
        <v>36</v>
      </c>
      <c r="K1069" s="176">
        <f>K1066+1</f>
        <v>56</v>
      </c>
      <c r="L1069" s="39">
        <f>L1066-1</f>
        <v>1948</v>
      </c>
      <c r="M1069" s="70">
        <v>1106</v>
      </c>
      <c r="N1069" s="70">
        <v>608</v>
      </c>
      <c r="O1069" s="70">
        <v>498</v>
      </c>
    </row>
    <row r="1070" spans="1:15" ht="12" customHeight="1">
      <c r="A1070" s="19">
        <v>15</v>
      </c>
      <c r="B1070" s="178" t="s">
        <v>36</v>
      </c>
      <c r="C1070" s="68">
        <v>18</v>
      </c>
      <c r="D1070" s="177"/>
      <c r="E1070" s="187"/>
      <c r="F1070" s="71">
        <f>SUM(F1067:F1069)</f>
        <v>3883</v>
      </c>
      <c r="G1070" s="71">
        <f>SUM(G1067:G1069)</f>
        <v>2057</v>
      </c>
      <c r="H1070" s="71">
        <f>SUM(H1067:H1069)</f>
        <v>1826</v>
      </c>
      <c r="I1070" s="131">
        <f>I1069+1</f>
        <v>56</v>
      </c>
      <c r="J1070" s="5" t="s">
        <v>36</v>
      </c>
      <c r="K1070" s="176">
        <f>K1069+1</f>
        <v>57</v>
      </c>
      <c r="L1070" s="39">
        <f>L1069-1</f>
        <v>1947</v>
      </c>
      <c r="M1070" s="70">
        <v>1042</v>
      </c>
      <c r="N1070" s="70">
        <v>532</v>
      </c>
      <c r="O1070" s="70">
        <v>510</v>
      </c>
    </row>
    <row r="1071" spans="1:15" ht="12" customHeight="1">
      <c r="A1071" s="3"/>
      <c r="B1071" s="5"/>
      <c r="C1071" s="34"/>
      <c r="D1071" s="176"/>
      <c r="E1071" s="39"/>
      <c r="F1071" s="70"/>
      <c r="G1071" s="70"/>
      <c r="H1071" s="70"/>
      <c r="I1071" s="131">
        <f>I1070+1</f>
        <v>57</v>
      </c>
      <c r="J1071" s="5" t="s">
        <v>36</v>
      </c>
      <c r="K1071" s="176">
        <f>K1070+1</f>
        <v>58</v>
      </c>
      <c r="L1071" s="39">
        <f>L1070-1</f>
        <v>1946</v>
      </c>
      <c r="M1071" s="70">
        <v>849</v>
      </c>
      <c r="N1071" s="70">
        <v>434</v>
      </c>
      <c r="O1071" s="70">
        <v>415</v>
      </c>
    </row>
    <row r="1072" spans="1:15" ht="12" customHeight="1">
      <c r="A1072" s="3">
        <f>A1069+1</f>
        <v>18</v>
      </c>
      <c r="B1072" s="5" t="s">
        <v>36</v>
      </c>
      <c r="C1072" s="34">
        <f>C1069+1</f>
        <v>19</v>
      </c>
      <c r="D1072" s="176"/>
      <c r="E1072" s="39">
        <f>E1069-1</f>
        <v>1985</v>
      </c>
      <c r="F1072" s="70">
        <v>1365</v>
      </c>
      <c r="G1072" s="70">
        <v>741</v>
      </c>
      <c r="H1072" s="70">
        <v>624</v>
      </c>
      <c r="I1072" s="131">
        <f>I1071+1</f>
        <v>58</v>
      </c>
      <c r="J1072" s="5" t="s">
        <v>36</v>
      </c>
      <c r="K1072" s="176">
        <f>K1071+1</f>
        <v>59</v>
      </c>
      <c r="L1072" s="39">
        <f>L1071-1</f>
        <v>1945</v>
      </c>
      <c r="M1072" s="70">
        <v>720</v>
      </c>
      <c r="N1072" s="70">
        <v>366</v>
      </c>
      <c r="O1072" s="70">
        <v>354</v>
      </c>
    </row>
    <row r="1073" spans="1:15" ht="12" customHeight="1">
      <c r="A1073" s="3">
        <f aca="true" t="shared" si="115" ref="A1073:A1078">A1072+1</f>
        <v>19</v>
      </c>
      <c r="B1073" s="5" t="s">
        <v>36</v>
      </c>
      <c r="C1073" s="34">
        <f aca="true" t="shared" si="116" ref="C1073:C1078">C1072+1</f>
        <v>20</v>
      </c>
      <c r="D1073" s="176"/>
      <c r="E1073" s="39">
        <f aca="true" t="shared" si="117" ref="E1073:E1078">E1072-1</f>
        <v>1984</v>
      </c>
      <c r="F1073" s="70">
        <v>1323</v>
      </c>
      <c r="G1073" s="70">
        <v>713</v>
      </c>
      <c r="H1073" s="70">
        <v>610</v>
      </c>
      <c r="I1073" s="131">
        <f>I1072+1</f>
        <v>59</v>
      </c>
      <c r="J1073" s="5" t="s">
        <v>36</v>
      </c>
      <c r="K1073" s="176">
        <f>K1072+1</f>
        <v>60</v>
      </c>
      <c r="L1073" s="39">
        <f>L1072-1</f>
        <v>1944</v>
      </c>
      <c r="M1073" s="70">
        <v>1026</v>
      </c>
      <c r="N1073" s="70">
        <v>524</v>
      </c>
      <c r="O1073" s="70">
        <v>502</v>
      </c>
    </row>
    <row r="1074" spans="1:15" ht="12" customHeight="1">
      <c r="A1074" s="3">
        <f t="shared" si="115"/>
        <v>20</v>
      </c>
      <c r="B1074" s="5" t="s">
        <v>36</v>
      </c>
      <c r="C1074" s="34">
        <f t="shared" si="116"/>
        <v>21</v>
      </c>
      <c r="D1074" s="176"/>
      <c r="E1074" s="39">
        <f t="shared" si="117"/>
        <v>1983</v>
      </c>
      <c r="F1074" s="70">
        <v>1295</v>
      </c>
      <c r="G1074" s="70">
        <v>691</v>
      </c>
      <c r="H1074" s="70">
        <v>604</v>
      </c>
      <c r="I1074" s="186">
        <v>55</v>
      </c>
      <c r="J1074" s="178" t="s">
        <v>36</v>
      </c>
      <c r="K1074" s="177">
        <v>60</v>
      </c>
      <c r="L1074" s="187"/>
      <c r="M1074" s="71">
        <f>SUM(M1069:M1073)</f>
        <v>4743</v>
      </c>
      <c r="N1074" s="71">
        <f>SUM(N1069:N1073)</f>
        <v>2464</v>
      </c>
      <c r="O1074" s="71">
        <f>SUM(O1069:O1073)</f>
        <v>2279</v>
      </c>
    </row>
    <row r="1075" spans="1:15" ht="12" customHeight="1">
      <c r="A1075" s="3">
        <f t="shared" si="115"/>
        <v>21</v>
      </c>
      <c r="B1075" s="5" t="s">
        <v>36</v>
      </c>
      <c r="C1075" s="34">
        <f t="shared" si="116"/>
        <v>22</v>
      </c>
      <c r="D1075" s="176"/>
      <c r="E1075" s="39">
        <f t="shared" si="117"/>
        <v>1982</v>
      </c>
      <c r="F1075" s="70">
        <v>1210</v>
      </c>
      <c r="G1075" s="70">
        <v>674</v>
      </c>
      <c r="H1075" s="70">
        <v>536</v>
      </c>
      <c r="I1075" s="131"/>
      <c r="J1075" s="5"/>
      <c r="K1075" s="176"/>
      <c r="L1075" s="39"/>
      <c r="M1075" s="70"/>
      <c r="N1075" s="70"/>
      <c r="O1075" s="70"/>
    </row>
    <row r="1076" spans="1:15" ht="12" customHeight="1">
      <c r="A1076" s="3">
        <f t="shared" si="115"/>
        <v>22</v>
      </c>
      <c r="B1076" s="5" t="s">
        <v>36</v>
      </c>
      <c r="C1076" s="34">
        <f t="shared" si="116"/>
        <v>23</v>
      </c>
      <c r="D1076" s="176"/>
      <c r="E1076" s="39">
        <f t="shared" si="117"/>
        <v>1981</v>
      </c>
      <c r="F1076" s="70">
        <v>1126</v>
      </c>
      <c r="G1076" s="70">
        <v>599</v>
      </c>
      <c r="H1076" s="70">
        <v>527</v>
      </c>
      <c r="I1076" s="131">
        <f>I1073+1</f>
        <v>60</v>
      </c>
      <c r="J1076" s="5" t="s">
        <v>36</v>
      </c>
      <c r="K1076" s="176">
        <f>K1073+1</f>
        <v>61</v>
      </c>
      <c r="L1076" s="39">
        <f>L1073-1</f>
        <v>1943</v>
      </c>
      <c r="M1076" s="70">
        <v>1017</v>
      </c>
      <c r="N1076" s="70">
        <v>507</v>
      </c>
      <c r="O1076" s="70">
        <v>510</v>
      </c>
    </row>
    <row r="1077" spans="1:15" ht="12" customHeight="1">
      <c r="A1077" s="3">
        <f t="shared" si="115"/>
        <v>23</v>
      </c>
      <c r="B1077" s="5" t="s">
        <v>36</v>
      </c>
      <c r="C1077" s="34">
        <f t="shared" si="116"/>
        <v>24</v>
      </c>
      <c r="D1077" s="176"/>
      <c r="E1077" s="39">
        <f t="shared" si="117"/>
        <v>1980</v>
      </c>
      <c r="F1077" s="70">
        <v>1150</v>
      </c>
      <c r="G1077" s="70">
        <v>597</v>
      </c>
      <c r="H1077" s="70">
        <v>553</v>
      </c>
      <c r="I1077" s="131">
        <f>I1076+1</f>
        <v>61</v>
      </c>
      <c r="J1077" s="5" t="s">
        <v>36</v>
      </c>
      <c r="K1077" s="176">
        <f>K1076+1</f>
        <v>62</v>
      </c>
      <c r="L1077" s="39">
        <f>L1076-1</f>
        <v>1942</v>
      </c>
      <c r="M1077" s="70">
        <v>925</v>
      </c>
      <c r="N1077" s="70">
        <v>451</v>
      </c>
      <c r="O1077" s="70">
        <v>474</v>
      </c>
    </row>
    <row r="1078" spans="1:15" ht="12" customHeight="1">
      <c r="A1078" s="3">
        <f t="shared" si="115"/>
        <v>24</v>
      </c>
      <c r="B1078" s="5" t="s">
        <v>36</v>
      </c>
      <c r="C1078" s="34">
        <f t="shared" si="116"/>
        <v>25</v>
      </c>
      <c r="D1078" s="176"/>
      <c r="E1078" s="39">
        <f t="shared" si="117"/>
        <v>1979</v>
      </c>
      <c r="F1078" s="70">
        <v>1128</v>
      </c>
      <c r="G1078" s="70">
        <v>614</v>
      </c>
      <c r="H1078" s="70">
        <v>514</v>
      </c>
      <c r="I1078" s="131">
        <f>I1077+1</f>
        <v>62</v>
      </c>
      <c r="J1078" s="5" t="s">
        <v>36</v>
      </c>
      <c r="K1078" s="176">
        <f>K1077+1</f>
        <v>63</v>
      </c>
      <c r="L1078" s="39">
        <f>L1077-1</f>
        <v>1941</v>
      </c>
      <c r="M1078" s="70">
        <v>1203</v>
      </c>
      <c r="N1078" s="70">
        <v>605</v>
      </c>
      <c r="O1078" s="70">
        <v>598</v>
      </c>
    </row>
    <row r="1079" spans="1:15" ht="12" customHeight="1">
      <c r="A1079" s="19">
        <v>18</v>
      </c>
      <c r="B1079" s="178" t="s">
        <v>36</v>
      </c>
      <c r="C1079" s="68">
        <v>25</v>
      </c>
      <c r="D1079" s="177"/>
      <c r="E1079" s="187"/>
      <c r="F1079" s="71">
        <f>SUM(F1072:F1078)</f>
        <v>8597</v>
      </c>
      <c r="G1079" s="71">
        <f>SUM(G1072:G1078)</f>
        <v>4629</v>
      </c>
      <c r="H1079" s="71">
        <f>SUM(H1072:H1078)</f>
        <v>3968</v>
      </c>
      <c r="I1079" s="131">
        <f>I1078+1</f>
        <v>63</v>
      </c>
      <c r="J1079" s="5" t="s">
        <v>36</v>
      </c>
      <c r="K1079" s="176">
        <f>K1078+1</f>
        <v>64</v>
      </c>
      <c r="L1079" s="39">
        <f>L1078-1</f>
        <v>1940</v>
      </c>
      <c r="M1079" s="70">
        <v>1371</v>
      </c>
      <c r="N1079" s="70">
        <v>677</v>
      </c>
      <c r="O1079" s="70">
        <v>694</v>
      </c>
    </row>
    <row r="1080" spans="1:15" ht="12" customHeight="1">
      <c r="A1080" s="3"/>
      <c r="B1080" s="5"/>
      <c r="C1080" s="34"/>
      <c r="D1080" s="176"/>
      <c r="E1080" s="39"/>
      <c r="F1080" s="70"/>
      <c r="G1080" s="70"/>
      <c r="H1080" s="70"/>
      <c r="I1080" s="131">
        <f>I1079+1</f>
        <v>64</v>
      </c>
      <c r="J1080" s="5" t="s">
        <v>36</v>
      </c>
      <c r="K1080" s="176">
        <f>K1079+1</f>
        <v>65</v>
      </c>
      <c r="L1080" s="39">
        <f>L1079-1</f>
        <v>1939</v>
      </c>
      <c r="M1080" s="70">
        <v>1270</v>
      </c>
      <c r="N1080" s="70">
        <v>609</v>
      </c>
      <c r="O1080" s="70">
        <v>661</v>
      </c>
    </row>
    <row r="1081" spans="1:15" ht="12" customHeight="1">
      <c r="A1081" s="3">
        <f>A1078+1</f>
        <v>25</v>
      </c>
      <c r="B1081" s="5" t="s">
        <v>36</v>
      </c>
      <c r="C1081" s="34">
        <f>C1078+1</f>
        <v>26</v>
      </c>
      <c r="D1081" s="176"/>
      <c r="E1081" s="39">
        <f>E1078-1</f>
        <v>1978</v>
      </c>
      <c r="F1081" s="70">
        <v>1089</v>
      </c>
      <c r="G1081" s="70">
        <v>617</v>
      </c>
      <c r="H1081" s="70">
        <v>472</v>
      </c>
      <c r="I1081" s="186">
        <v>60</v>
      </c>
      <c r="J1081" s="178" t="s">
        <v>36</v>
      </c>
      <c r="K1081" s="177">
        <v>65</v>
      </c>
      <c r="L1081" s="187"/>
      <c r="M1081" s="71">
        <f>SUM(M1076:M1080)</f>
        <v>5786</v>
      </c>
      <c r="N1081" s="71">
        <f>SUM(N1076:N1080)</f>
        <v>2849</v>
      </c>
      <c r="O1081" s="71">
        <f>SUM(O1076:O1080)</f>
        <v>2937</v>
      </c>
    </row>
    <row r="1082" spans="1:15" ht="12" customHeight="1">
      <c r="A1082" s="3">
        <f>A1081+1</f>
        <v>26</v>
      </c>
      <c r="B1082" s="5" t="s">
        <v>36</v>
      </c>
      <c r="C1082" s="34">
        <f>C1081+1</f>
        <v>27</v>
      </c>
      <c r="D1082" s="176"/>
      <c r="E1082" s="39">
        <f>E1081-1</f>
        <v>1977</v>
      </c>
      <c r="F1082" s="70">
        <v>1016</v>
      </c>
      <c r="G1082" s="70">
        <v>540</v>
      </c>
      <c r="H1082" s="70">
        <v>476</v>
      </c>
      <c r="I1082" s="131"/>
      <c r="J1082" s="5"/>
      <c r="K1082" s="176"/>
      <c r="L1082" s="39"/>
      <c r="M1082" s="70"/>
      <c r="N1082" s="70"/>
      <c r="O1082" s="70"/>
    </row>
    <row r="1083" spans="1:15" ht="12" customHeight="1">
      <c r="A1083" s="3">
        <f>A1082+1</f>
        <v>27</v>
      </c>
      <c r="B1083" s="5" t="s">
        <v>36</v>
      </c>
      <c r="C1083" s="34">
        <f>C1082+1</f>
        <v>28</v>
      </c>
      <c r="D1083" s="176"/>
      <c r="E1083" s="39">
        <f>E1082-1</f>
        <v>1976</v>
      </c>
      <c r="F1083" s="70">
        <v>921</v>
      </c>
      <c r="G1083" s="70">
        <v>476</v>
      </c>
      <c r="H1083" s="70">
        <v>445</v>
      </c>
      <c r="I1083" s="131">
        <f>I1080+1</f>
        <v>65</v>
      </c>
      <c r="J1083" s="5" t="s">
        <v>36</v>
      </c>
      <c r="K1083" s="176">
        <f>K1080+1</f>
        <v>66</v>
      </c>
      <c r="L1083" s="39">
        <f>L1080-1</f>
        <v>1938</v>
      </c>
      <c r="M1083" s="70">
        <v>1119</v>
      </c>
      <c r="N1083" s="70">
        <v>529</v>
      </c>
      <c r="O1083" s="70">
        <v>590</v>
      </c>
    </row>
    <row r="1084" spans="1:15" ht="12" customHeight="1">
      <c r="A1084" s="3">
        <f>A1083+1</f>
        <v>28</v>
      </c>
      <c r="B1084" s="5" t="s">
        <v>36</v>
      </c>
      <c r="C1084" s="34">
        <f>C1083+1</f>
        <v>29</v>
      </c>
      <c r="D1084" s="176"/>
      <c r="E1084" s="39">
        <f>E1083-1</f>
        <v>1975</v>
      </c>
      <c r="F1084" s="70">
        <v>842</v>
      </c>
      <c r="G1084" s="70">
        <v>456</v>
      </c>
      <c r="H1084" s="70">
        <v>386</v>
      </c>
      <c r="I1084" s="131">
        <f>I1083+1</f>
        <v>66</v>
      </c>
      <c r="J1084" s="5" t="s">
        <v>36</v>
      </c>
      <c r="K1084" s="176">
        <f>K1083+1</f>
        <v>67</v>
      </c>
      <c r="L1084" s="39">
        <f>L1083-1</f>
        <v>1937</v>
      </c>
      <c r="M1084" s="70">
        <v>1020</v>
      </c>
      <c r="N1084" s="70">
        <v>467</v>
      </c>
      <c r="O1084" s="70">
        <v>553</v>
      </c>
    </row>
    <row r="1085" spans="1:15" ht="12" customHeight="1">
      <c r="A1085" s="3">
        <f>A1084+1</f>
        <v>29</v>
      </c>
      <c r="B1085" s="5" t="s">
        <v>36</v>
      </c>
      <c r="C1085" s="34">
        <f>C1084+1</f>
        <v>30</v>
      </c>
      <c r="D1085" s="176"/>
      <c r="E1085" s="39">
        <f>E1084-1</f>
        <v>1974</v>
      </c>
      <c r="F1085" s="70">
        <v>899</v>
      </c>
      <c r="G1085" s="70">
        <v>494</v>
      </c>
      <c r="H1085" s="70">
        <v>405</v>
      </c>
      <c r="I1085" s="131">
        <f>I1084+1</f>
        <v>67</v>
      </c>
      <c r="J1085" s="5" t="s">
        <v>36</v>
      </c>
      <c r="K1085" s="176">
        <f>K1084+1</f>
        <v>68</v>
      </c>
      <c r="L1085" s="39">
        <f>L1084-1</f>
        <v>1936</v>
      </c>
      <c r="M1085" s="70">
        <v>965</v>
      </c>
      <c r="N1085" s="70">
        <v>441</v>
      </c>
      <c r="O1085" s="70">
        <v>524</v>
      </c>
    </row>
    <row r="1086" spans="1:15" ht="12" customHeight="1">
      <c r="A1086" s="19">
        <v>25</v>
      </c>
      <c r="B1086" s="178" t="s">
        <v>36</v>
      </c>
      <c r="C1086" s="68">
        <v>30</v>
      </c>
      <c r="D1086" s="177"/>
      <c r="E1086" s="187"/>
      <c r="F1086" s="71">
        <f>SUM(F1081:F1085)</f>
        <v>4767</v>
      </c>
      <c r="G1086" s="71">
        <f>SUM(G1081:G1085)</f>
        <v>2583</v>
      </c>
      <c r="H1086" s="71">
        <f>SUM(H1081:H1085)</f>
        <v>2184</v>
      </c>
      <c r="I1086" s="131">
        <f>I1085+1</f>
        <v>68</v>
      </c>
      <c r="J1086" s="5" t="s">
        <v>36</v>
      </c>
      <c r="K1086" s="176">
        <f>K1085+1</f>
        <v>69</v>
      </c>
      <c r="L1086" s="39">
        <f>L1085-1</f>
        <v>1935</v>
      </c>
      <c r="M1086" s="70">
        <v>980</v>
      </c>
      <c r="N1086" s="70">
        <v>444</v>
      </c>
      <c r="O1086" s="70">
        <v>536</v>
      </c>
    </row>
    <row r="1087" spans="1:15" ht="12" customHeight="1">
      <c r="A1087" s="3"/>
      <c r="B1087" s="5"/>
      <c r="C1087" s="34"/>
      <c r="D1087" s="176"/>
      <c r="E1087" s="39"/>
      <c r="F1087" s="70"/>
      <c r="G1087" s="70"/>
      <c r="H1087" s="70"/>
      <c r="I1087" s="131">
        <f>I1086+1</f>
        <v>69</v>
      </c>
      <c r="J1087" s="5" t="s">
        <v>36</v>
      </c>
      <c r="K1087" s="176">
        <f>K1086+1</f>
        <v>70</v>
      </c>
      <c r="L1087" s="39">
        <f>L1086-1</f>
        <v>1934</v>
      </c>
      <c r="M1087" s="70">
        <v>913</v>
      </c>
      <c r="N1087" s="70">
        <v>439</v>
      </c>
      <c r="O1087" s="70">
        <v>474</v>
      </c>
    </row>
    <row r="1088" spans="1:15" ht="12" customHeight="1">
      <c r="A1088" s="3">
        <f>A1085+1</f>
        <v>30</v>
      </c>
      <c r="B1088" s="5" t="s">
        <v>36</v>
      </c>
      <c r="C1088" s="34">
        <f>C1085+1</f>
        <v>31</v>
      </c>
      <c r="D1088" s="176"/>
      <c r="E1088" s="39">
        <f>E1085-1</f>
        <v>1973</v>
      </c>
      <c r="F1088" s="70">
        <v>908</v>
      </c>
      <c r="G1088" s="70">
        <v>505</v>
      </c>
      <c r="H1088" s="70">
        <v>403</v>
      </c>
      <c r="I1088" s="186">
        <v>65</v>
      </c>
      <c r="J1088" s="178" t="s">
        <v>36</v>
      </c>
      <c r="K1088" s="177">
        <v>70</v>
      </c>
      <c r="L1088" s="187"/>
      <c r="M1088" s="71">
        <f>SUM(M1083:M1087)</f>
        <v>4997</v>
      </c>
      <c r="N1088" s="71">
        <f>SUM(N1083:N1087)</f>
        <v>2320</v>
      </c>
      <c r="O1088" s="71">
        <f>SUM(O1083:O1087)</f>
        <v>2677</v>
      </c>
    </row>
    <row r="1089" spans="1:15" ht="12" customHeight="1">
      <c r="A1089" s="3">
        <f>A1088+1</f>
        <v>31</v>
      </c>
      <c r="B1089" s="5" t="s">
        <v>36</v>
      </c>
      <c r="C1089" s="34">
        <f>C1088+1</f>
        <v>32</v>
      </c>
      <c r="D1089" s="176"/>
      <c r="E1089" s="39">
        <f>E1088-1</f>
        <v>1972</v>
      </c>
      <c r="F1089" s="70">
        <v>1034</v>
      </c>
      <c r="G1089" s="70">
        <v>583</v>
      </c>
      <c r="H1089" s="70">
        <v>451</v>
      </c>
      <c r="I1089" s="131"/>
      <c r="J1089" s="5"/>
      <c r="K1089" s="176"/>
      <c r="L1089" s="39"/>
      <c r="M1089" s="70"/>
      <c r="N1089" s="70"/>
      <c r="O1089" s="70"/>
    </row>
    <row r="1090" spans="1:15" ht="12" customHeight="1">
      <c r="A1090" s="3">
        <f>A1089+1</f>
        <v>32</v>
      </c>
      <c r="B1090" s="5" t="s">
        <v>36</v>
      </c>
      <c r="C1090" s="34">
        <f>C1089+1</f>
        <v>33</v>
      </c>
      <c r="D1090" s="176"/>
      <c r="E1090" s="39">
        <f>E1089-1</f>
        <v>1971</v>
      </c>
      <c r="F1090" s="70">
        <v>1246</v>
      </c>
      <c r="G1090" s="70">
        <v>634</v>
      </c>
      <c r="H1090" s="70">
        <v>612</v>
      </c>
      <c r="I1090" s="131">
        <f>I1087+1</f>
        <v>70</v>
      </c>
      <c r="J1090" s="5" t="s">
        <v>36</v>
      </c>
      <c r="K1090" s="176">
        <f>K1087+1</f>
        <v>71</v>
      </c>
      <c r="L1090" s="39">
        <f>L1087-1</f>
        <v>1933</v>
      </c>
      <c r="M1090" s="70">
        <v>741</v>
      </c>
      <c r="N1090" s="70">
        <v>333</v>
      </c>
      <c r="O1090" s="70">
        <v>408</v>
      </c>
    </row>
    <row r="1091" spans="1:15" ht="12" customHeight="1">
      <c r="A1091" s="3">
        <f>A1090+1</f>
        <v>33</v>
      </c>
      <c r="B1091" s="5" t="s">
        <v>36</v>
      </c>
      <c r="C1091" s="34">
        <f>C1090+1</f>
        <v>34</v>
      </c>
      <c r="D1091" s="176"/>
      <c r="E1091" s="39">
        <f>E1090-1</f>
        <v>1970</v>
      </c>
      <c r="F1091" s="70">
        <v>1254</v>
      </c>
      <c r="G1091" s="70">
        <v>660</v>
      </c>
      <c r="H1091" s="70">
        <v>594</v>
      </c>
      <c r="I1091" s="131">
        <f>I1090+1</f>
        <v>71</v>
      </c>
      <c r="J1091" s="5" t="s">
        <v>36</v>
      </c>
      <c r="K1091" s="176">
        <f>K1090+1</f>
        <v>72</v>
      </c>
      <c r="L1091" s="39">
        <f>L1090-1</f>
        <v>1932</v>
      </c>
      <c r="M1091" s="70">
        <v>792</v>
      </c>
      <c r="N1091" s="70">
        <v>343</v>
      </c>
      <c r="O1091" s="70">
        <v>449</v>
      </c>
    </row>
    <row r="1092" spans="1:15" ht="12" customHeight="1">
      <c r="A1092" s="3">
        <f>A1091+1</f>
        <v>34</v>
      </c>
      <c r="B1092" s="5" t="s">
        <v>36</v>
      </c>
      <c r="C1092" s="34">
        <f>C1091+1</f>
        <v>35</v>
      </c>
      <c r="D1092" s="176"/>
      <c r="E1092" s="39">
        <f>E1091-1</f>
        <v>1969</v>
      </c>
      <c r="F1092" s="70">
        <v>1277</v>
      </c>
      <c r="G1092" s="70">
        <v>672</v>
      </c>
      <c r="H1092" s="70">
        <v>605</v>
      </c>
      <c r="I1092" s="131">
        <f>I1091+1</f>
        <v>72</v>
      </c>
      <c r="J1092" s="5" t="s">
        <v>36</v>
      </c>
      <c r="K1092" s="176">
        <f>K1091+1</f>
        <v>73</v>
      </c>
      <c r="L1092" s="39">
        <f>L1091-1</f>
        <v>1931</v>
      </c>
      <c r="M1092" s="70">
        <v>770</v>
      </c>
      <c r="N1092" s="70">
        <v>297</v>
      </c>
      <c r="O1092" s="70">
        <v>473</v>
      </c>
    </row>
    <row r="1093" spans="1:15" ht="12" customHeight="1">
      <c r="A1093" s="19">
        <v>30</v>
      </c>
      <c r="B1093" s="178" t="s">
        <v>36</v>
      </c>
      <c r="C1093" s="68">
        <v>35</v>
      </c>
      <c r="D1093" s="177"/>
      <c r="E1093" s="187"/>
      <c r="F1093" s="71">
        <f>SUM(F1088:F1092)</f>
        <v>5719</v>
      </c>
      <c r="G1093" s="71">
        <f>SUM(G1088:G1092)</f>
        <v>3054</v>
      </c>
      <c r="H1093" s="71">
        <f>SUM(H1088:H1092)</f>
        <v>2665</v>
      </c>
      <c r="I1093" s="131">
        <f>I1092+1</f>
        <v>73</v>
      </c>
      <c r="J1093" s="5" t="s">
        <v>36</v>
      </c>
      <c r="K1093" s="176">
        <f>K1092+1</f>
        <v>74</v>
      </c>
      <c r="L1093" s="39">
        <f>L1092-1</f>
        <v>1930</v>
      </c>
      <c r="M1093" s="70">
        <v>744</v>
      </c>
      <c r="N1093" s="70">
        <v>312</v>
      </c>
      <c r="O1093" s="70">
        <v>432</v>
      </c>
    </row>
    <row r="1094" spans="1:15" ht="12" customHeight="1">
      <c r="A1094" s="3"/>
      <c r="B1094" s="5"/>
      <c r="C1094" s="34"/>
      <c r="D1094" s="176"/>
      <c r="E1094" s="39"/>
      <c r="F1094" s="70"/>
      <c r="G1094" s="70"/>
      <c r="H1094" s="70"/>
      <c r="I1094" s="131">
        <f>I1093+1</f>
        <v>74</v>
      </c>
      <c r="J1094" s="5" t="s">
        <v>36</v>
      </c>
      <c r="K1094" s="176">
        <f>K1093+1</f>
        <v>75</v>
      </c>
      <c r="L1094" s="39">
        <f>L1093-1</f>
        <v>1929</v>
      </c>
      <c r="M1094" s="70">
        <v>696</v>
      </c>
      <c r="N1094" s="70">
        <v>291</v>
      </c>
      <c r="O1094" s="70">
        <v>405</v>
      </c>
    </row>
    <row r="1095" spans="1:15" ht="12" customHeight="1">
      <c r="A1095" s="3">
        <f>A1092+1</f>
        <v>35</v>
      </c>
      <c r="B1095" s="5" t="s">
        <v>36</v>
      </c>
      <c r="C1095" s="34">
        <f>C1092+1</f>
        <v>36</v>
      </c>
      <c r="D1095" s="176"/>
      <c r="E1095" s="39">
        <f>E1092-1</f>
        <v>1968</v>
      </c>
      <c r="F1095" s="70">
        <v>1287</v>
      </c>
      <c r="G1095" s="70">
        <v>652</v>
      </c>
      <c r="H1095" s="70">
        <v>635</v>
      </c>
      <c r="I1095" s="186">
        <v>70</v>
      </c>
      <c r="J1095" s="178" t="s">
        <v>36</v>
      </c>
      <c r="K1095" s="177">
        <v>75</v>
      </c>
      <c r="L1095" s="187"/>
      <c r="M1095" s="71">
        <f>SUM(M1090:M1094)</f>
        <v>3743</v>
      </c>
      <c r="N1095" s="71">
        <f>SUM(N1090:N1094)</f>
        <v>1576</v>
      </c>
      <c r="O1095" s="71">
        <f>SUM(O1090:O1094)</f>
        <v>2167</v>
      </c>
    </row>
    <row r="1096" spans="1:15" ht="12" customHeight="1">
      <c r="A1096" s="3">
        <f>A1095+1</f>
        <v>36</v>
      </c>
      <c r="B1096" s="5" t="s">
        <v>36</v>
      </c>
      <c r="C1096" s="34">
        <f>C1095+1</f>
        <v>37</v>
      </c>
      <c r="D1096" s="176"/>
      <c r="E1096" s="39">
        <f>E1095-1</f>
        <v>1967</v>
      </c>
      <c r="F1096" s="70">
        <v>1357</v>
      </c>
      <c r="G1096" s="70">
        <v>711</v>
      </c>
      <c r="H1096" s="70">
        <v>646</v>
      </c>
      <c r="I1096" s="131"/>
      <c r="J1096" s="5"/>
      <c r="K1096" s="176"/>
      <c r="L1096" s="39"/>
      <c r="M1096" s="70"/>
      <c r="N1096" s="70"/>
      <c r="O1096" s="70"/>
    </row>
    <row r="1097" spans="1:15" ht="12" customHeight="1">
      <c r="A1097" s="3">
        <f>A1096+1</f>
        <v>37</v>
      </c>
      <c r="B1097" s="5" t="s">
        <v>36</v>
      </c>
      <c r="C1097" s="34">
        <f>C1096+1</f>
        <v>38</v>
      </c>
      <c r="D1097" s="176"/>
      <c r="E1097" s="39">
        <f>E1096-1</f>
        <v>1966</v>
      </c>
      <c r="F1097" s="70">
        <v>1498</v>
      </c>
      <c r="G1097" s="70">
        <v>710</v>
      </c>
      <c r="H1097" s="70">
        <v>788</v>
      </c>
      <c r="I1097" s="186">
        <v>75</v>
      </c>
      <c r="J1097" s="178" t="s">
        <v>36</v>
      </c>
      <c r="K1097" s="177">
        <v>80</v>
      </c>
      <c r="L1097" s="39"/>
      <c r="M1097" s="71">
        <v>3096</v>
      </c>
      <c r="N1097" s="71">
        <v>1136</v>
      </c>
      <c r="O1097" s="71">
        <v>1960</v>
      </c>
    </row>
    <row r="1098" spans="1:15" ht="12" customHeight="1">
      <c r="A1098" s="3">
        <f>A1097+1</f>
        <v>38</v>
      </c>
      <c r="B1098" s="5" t="s">
        <v>36</v>
      </c>
      <c r="C1098" s="34">
        <f>C1097+1</f>
        <v>39</v>
      </c>
      <c r="D1098" s="176"/>
      <c r="E1098" s="39">
        <f>E1097-1</f>
        <v>1965</v>
      </c>
      <c r="F1098" s="70">
        <v>1481</v>
      </c>
      <c r="G1098" s="70">
        <v>747</v>
      </c>
      <c r="H1098" s="70">
        <v>734</v>
      </c>
      <c r="I1098" s="186">
        <v>80</v>
      </c>
      <c r="J1098" s="178" t="s">
        <v>36</v>
      </c>
      <c r="K1098" s="177">
        <v>85</v>
      </c>
      <c r="L1098" s="39"/>
      <c r="M1098" s="71">
        <v>2095</v>
      </c>
      <c r="N1098" s="71">
        <v>592</v>
      </c>
      <c r="O1098" s="71">
        <v>1503</v>
      </c>
    </row>
    <row r="1099" spans="1:15" ht="12" customHeight="1">
      <c r="A1099" s="3">
        <f>A1098+1</f>
        <v>39</v>
      </c>
      <c r="B1099" s="5" t="s">
        <v>36</v>
      </c>
      <c r="C1099" s="34">
        <f>C1098+1</f>
        <v>40</v>
      </c>
      <c r="D1099" s="176"/>
      <c r="E1099" s="39">
        <f>E1098-1</f>
        <v>1964</v>
      </c>
      <c r="F1099" s="70">
        <v>1612</v>
      </c>
      <c r="G1099" s="70">
        <v>821</v>
      </c>
      <c r="H1099" s="70">
        <v>791</v>
      </c>
      <c r="I1099" s="190" t="s">
        <v>575</v>
      </c>
      <c r="J1099" s="6"/>
      <c r="K1099" s="6"/>
      <c r="L1099" s="39"/>
      <c r="M1099" s="71">
        <v>1122</v>
      </c>
      <c r="N1099" s="71">
        <v>222</v>
      </c>
      <c r="O1099" s="71">
        <v>900</v>
      </c>
    </row>
    <row r="1100" spans="1:15" ht="12" customHeight="1">
      <c r="A1100" s="19">
        <v>35</v>
      </c>
      <c r="B1100" s="178" t="s">
        <v>36</v>
      </c>
      <c r="C1100" s="68">
        <v>40</v>
      </c>
      <c r="D1100" s="177"/>
      <c r="E1100" s="187"/>
      <c r="F1100" s="71">
        <f>SUM(F1095:F1099)</f>
        <v>7235</v>
      </c>
      <c r="G1100" s="71">
        <f>SUM(G1095:G1099)</f>
        <v>3641</v>
      </c>
      <c r="H1100" s="71">
        <f>SUM(H1095:H1099)</f>
        <v>3594</v>
      </c>
      <c r="I1100" s="190" t="s">
        <v>576</v>
      </c>
      <c r="J1100" s="10"/>
      <c r="K1100" s="3"/>
      <c r="L1100" s="39"/>
      <c r="M1100" s="71">
        <f>SUM(F1054+F1065+F1070+F1079+F1086+F1093+F1100+M1053+M1060+M1067+M1074+M1081+M1088+M1095+M1097+M1098+M1099)</f>
        <v>89480</v>
      </c>
      <c r="N1100" s="71">
        <f>SUM(G1054+G1065+G1070+G1079+G1086+G1093+G1100+N1053+N1060+N1067+N1074+N1081+N1088+N1095+N1097+N1098+N1099)</f>
        <v>44344</v>
      </c>
      <c r="O1100" s="71">
        <f>SUM(H1054+H1065+H1070+H1079+H1086+H1093+H1100+O1053+O1060+O1067+O1074+O1081+O1088+O1095+O1097+O1098+O1099)</f>
        <v>45136</v>
      </c>
    </row>
    <row r="1101" spans="1:15" ht="12" customHeight="1">
      <c r="A1101" s="19"/>
      <c r="B1101" s="178"/>
      <c r="C1101" s="68"/>
      <c r="D1101" s="177"/>
      <c r="E1101" s="215"/>
      <c r="F1101" s="70"/>
      <c r="G1101" s="70"/>
      <c r="H1101" s="70"/>
      <c r="I1101" s="202"/>
      <c r="J1101" s="10"/>
      <c r="K1101" s="3"/>
      <c r="L1101" s="8"/>
      <c r="M1101" s="220"/>
      <c r="N1101" s="220"/>
      <c r="O1101" s="220"/>
    </row>
    <row r="1102" spans="1:15" ht="12" customHeight="1">
      <c r="A1102" s="19"/>
      <c r="B1102" s="178"/>
      <c r="C1102" s="68"/>
      <c r="D1102" s="177"/>
      <c r="E1102" s="215"/>
      <c r="F1102" s="220"/>
      <c r="G1102" s="220"/>
      <c r="H1102" s="220"/>
      <c r="I1102" s="202"/>
      <c r="J1102" s="10"/>
      <c r="K1102" s="3"/>
      <c r="L1102" s="8"/>
      <c r="M1102" s="220"/>
      <c r="N1102" s="220"/>
      <c r="O1102" s="220"/>
    </row>
    <row r="1103" spans="1:15" ht="12" customHeight="1">
      <c r="A1103" s="19"/>
      <c r="B1103" s="178"/>
      <c r="C1103" s="68"/>
      <c r="D1103" s="177"/>
      <c r="E1103" s="215"/>
      <c r="F1103" s="220"/>
      <c r="G1103" s="220"/>
      <c r="H1103" s="220"/>
      <c r="I1103" s="202"/>
      <c r="J1103" s="10"/>
      <c r="K1103" s="3"/>
      <c r="L1103" s="8"/>
      <c r="M1103" s="220"/>
      <c r="N1103" s="220"/>
      <c r="O1103" s="220"/>
    </row>
    <row r="1104" spans="1:15" ht="12" customHeight="1">
      <c r="A1104" s="19"/>
      <c r="B1104" s="178"/>
      <c r="C1104" s="68"/>
      <c r="D1104" s="177"/>
      <c r="E1104" s="215"/>
      <c r="F1104" s="71"/>
      <c r="G1104" s="71"/>
      <c r="H1104" s="71"/>
      <c r="I1104" s="202"/>
      <c r="J1104" s="10"/>
      <c r="K1104" s="3"/>
      <c r="L1104" s="8"/>
      <c r="M1104" s="71"/>
      <c r="N1104" s="71"/>
      <c r="O1104" s="71"/>
    </row>
    <row r="1105" spans="1:15" ht="12" customHeight="1">
      <c r="A1105" s="19"/>
      <c r="B1105" s="178"/>
      <c r="C1105" s="68"/>
      <c r="D1105" s="177"/>
      <c r="E1105" s="215"/>
      <c r="F1105" s="71"/>
      <c r="G1105" s="71"/>
      <c r="H1105" s="71"/>
      <c r="I1105" s="202"/>
      <c r="J1105" s="10"/>
      <c r="K1105" s="3"/>
      <c r="L1105" s="8"/>
      <c r="M1105" s="71"/>
      <c r="N1105" s="71"/>
      <c r="O1105" s="71"/>
    </row>
    <row r="1106" spans="1:15" ht="12.75">
      <c r="A1106" s="23" t="s">
        <v>577</v>
      </c>
      <c r="B1106" s="23"/>
      <c r="C1106" s="23"/>
      <c r="D1106" s="23"/>
      <c r="E1106" s="23"/>
      <c r="F1106" s="191"/>
      <c r="G1106" s="191"/>
      <c r="H1106" s="191"/>
      <c r="I1106" s="23"/>
      <c r="J1106" s="23"/>
      <c r="K1106" s="23"/>
      <c r="L1106" s="23"/>
      <c r="M1106" s="191"/>
      <c r="N1106" s="191"/>
      <c r="O1106" s="191"/>
    </row>
    <row r="1107" spans="1:15" ht="12.75">
      <c r="A1107" s="23" t="s">
        <v>594</v>
      </c>
      <c r="B1107" s="23"/>
      <c r="C1107" s="23"/>
      <c r="D1107" s="23"/>
      <c r="E1107" s="23"/>
      <c r="F1107" s="191"/>
      <c r="G1107" s="191"/>
      <c r="H1107" s="191"/>
      <c r="I1107" s="23"/>
      <c r="J1107" s="23"/>
      <c r="K1107" s="23"/>
      <c r="L1107" s="23"/>
      <c r="M1107" s="191"/>
      <c r="N1107" s="191"/>
      <c r="O1107" s="191"/>
    </row>
    <row r="1108" spans="1:12" ht="12.75">
      <c r="A1108" s="3"/>
      <c r="B1108" s="3"/>
      <c r="C1108" s="34"/>
      <c r="D1108" s="3"/>
      <c r="E1108" s="3"/>
      <c r="I1108" s="3"/>
      <c r="J1108" s="3"/>
      <c r="K1108" s="3"/>
      <c r="L1108" s="3"/>
    </row>
    <row r="1109" spans="1:15" s="137" customFormat="1" ht="12.75">
      <c r="A1109" s="15" t="s">
        <v>66</v>
      </c>
      <c r="B1109" s="15"/>
      <c r="C1109" s="15"/>
      <c r="D1109" s="15"/>
      <c r="E1109" s="181"/>
      <c r="F1109" s="330" t="s">
        <v>5</v>
      </c>
      <c r="G1109" s="303"/>
      <c r="H1109" s="303"/>
      <c r="I1109" s="161" t="s">
        <v>66</v>
      </c>
      <c r="J1109" s="15"/>
      <c r="K1109" s="15"/>
      <c r="L1109" s="181"/>
      <c r="M1109" s="330" t="s">
        <v>5</v>
      </c>
      <c r="N1109" s="303"/>
      <c r="O1109" s="303"/>
    </row>
    <row r="1110" spans="1:15" ht="12.75">
      <c r="A1110" s="10" t="s">
        <v>68</v>
      </c>
      <c r="B1110" s="10"/>
      <c r="C1110" s="10"/>
      <c r="D1110" s="10"/>
      <c r="E1110" s="182" t="s">
        <v>570</v>
      </c>
      <c r="F1110" s="332"/>
      <c r="G1110" s="304"/>
      <c r="H1110" s="304"/>
      <c r="I1110" s="183" t="s">
        <v>68</v>
      </c>
      <c r="J1110" s="10"/>
      <c r="K1110" s="10"/>
      <c r="L1110" s="182" t="s">
        <v>570</v>
      </c>
      <c r="M1110" s="332"/>
      <c r="N1110" s="304"/>
      <c r="O1110" s="304"/>
    </row>
    <row r="1111" spans="1:15" ht="12.75">
      <c r="A1111" s="20" t="s">
        <v>69</v>
      </c>
      <c r="B1111" s="20"/>
      <c r="C1111" s="20"/>
      <c r="D1111" s="20"/>
      <c r="E1111" s="184"/>
      <c r="F1111" s="192" t="s">
        <v>20</v>
      </c>
      <c r="G1111" s="193" t="s">
        <v>21</v>
      </c>
      <c r="H1111" s="192" t="s">
        <v>22</v>
      </c>
      <c r="I1111" s="185" t="s">
        <v>69</v>
      </c>
      <c r="J1111" s="20"/>
      <c r="K1111" s="20"/>
      <c r="L1111" s="184"/>
      <c r="M1111" s="192" t="s">
        <v>20</v>
      </c>
      <c r="N1111" s="193" t="s">
        <v>21</v>
      </c>
      <c r="O1111" s="192" t="s">
        <v>22</v>
      </c>
    </row>
    <row r="1112" spans="1:12" ht="12.75">
      <c r="A1112" s="3"/>
      <c r="B1112" s="3"/>
      <c r="C1112" s="34"/>
      <c r="D1112" s="3"/>
      <c r="E1112" s="9"/>
      <c r="I1112" s="131"/>
      <c r="J1112" s="3"/>
      <c r="K1112" s="3"/>
      <c r="L1112" s="9"/>
    </row>
    <row r="1113" spans="1:15" ht="12.75">
      <c r="A1113" s="3">
        <v>0</v>
      </c>
      <c r="B1113" s="5" t="s">
        <v>36</v>
      </c>
      <c r="C1113" s="34">
        <v>1</v>
      </c>
      <c r="D1113" s="176"/>
      <c r="E1113" s="39">
        <v>2003</v>
      </c>
      <c r="F1113" s="70">
        <v>463</v>
      </c>
      <c r="G1113" s="70">
        <v>264</v>
      </c>
      <c r="H1113" s="70">
        <v>199</v>
      </c>
      <c r="I1113" s="131">
        <f>SUM(C1164)</f>
        <v>40</v>
      </c>
      <c r="J1113" s="5" t="s">
        <v>36</v>
      </c>
      <c r="K1113" s="176">
        <f>SUM(I1113+1)</f>
        <v>41</v>
      </c>
      <c r="L1113" s="39">
        <f>SUM(E1164-1)</f>
        <v>1963</v>
      </c>
      <c r="M1113" s="70">
        <v>1149</v>
      </c>
      <c r="N1113" s="70">
        <v>577</v>
      </c>
      <c r="O1113" s="70">
        <v>572</v>
      </c>
    </row>
    <row r="1114" spans="1:15" ht="12.75">
      <c r="A1114" s="3">
        <v>1</v>
      </c>
      <c r="B1114" s="5" t="s">
        <v>36</v>
      </c>
      <c r="C1114" s="34">
        <f>SUM(C1113+1)</f>
        <v>2</v>
      </c>
      <c r="D1114" s="176"/>
      <c r="E1114" s="39">
        <f>SUM(E1113-1)</f>
        <v>2002</v>
      </c>
      <c r="F1114" s="70">
        <v>463</v>
      </c>
      <c r="G1114" s="70">
        <v>240</v>
      </c>
      <c r="H1114" s="70">
        <v>223</v>
      </c>
      <c r="I1114" s="131">
        <f>I1113+1</f>
        <v>41</v>
      </c>
      <c r="J1114" s="5" t="s">
        <v>36</v>
      </c>
      <c r="K1114" s="176">
        <f>K1113+1</f>
        <v>42</v>
      </c>
      <c r="L1114" s="39">
        <f>L1113-1</f>
        <v>1962</v>
      </c>
      <c r="M1114" s="70">
        <v>1108</v>
      </c>
      <c r="N1114" s="70">
        <v>543</v>
      </c>
      <c r="O1114" s="70">
        <v>565</v>
      </c>
    </row>
    <row r="1115" spans="1:15" ht="12.75">
      <c r="A1115" s="3">
        <f>A1114+1</f>
        <v>2</v>
      </c>
      <c r="B1115" s="5" t="s">
        <v>36</v>
      </c>
      <c r="C1115" s="34">
        <f>C1114+1</f>
        <v>3</v>
      </c>
      <c r="D1115" s="176"/>
      <c r="E1115" s="39">
        <f>SUM(E1114-1)</f>
        <v>2001</v>
      </c>
      <c r="F1115" s="70">
        <v>447</v>
      </c>
      <c r="G1115" s="70">
        <v>223</v>
      </c>
      <c r="H1115" s="70">
        <v>224</v>
      </c>
      <c r="I1115" s="131">
        <f>I1114+1</f>
        <v>42</v>
      </c>
      <c r="J1115" s="5" t="s">
        <v>36</v>
      </c>
      <c r="K1115" s="176">
        <f>K1114+1</f>
        <v>43</v>
      </c>
      <c r="L1115" s="39">
        <f>L1114-1</f>
        <v>1961</v>
      </c>
      <c r="M1115" s="70">
        <v>1198</v>
      </c>
      <c r="N1115" s="70">
        <v>617</v>
      </c>
      <c r="O1115" s="70">
        <v>581</v>
      </c>
    </row>
    <row r="1116" spans="1:15" ht="12" customHeight="1">
      <c r="A1116" s="3">
        <f>A1115+1</f>
        <v>3</v>
      </c>
      <c r="B1116" s="5" t="s">
        <v>36</v>
      </c>
      <c r="C1116" s="34">
        <f>C1115+1</f>
        <v>4</v>
      </c>
      <c r="D1116" s="176"/>
      <c r="E1116" s="39">
        <f>E1115-1</f>
        <v>2000</v>
      </c>
      <c r="F1116" s="70">
        <v>442</v>
      </c>
      <c r="G1116" s="70">
        <v>227</v>
      </c>
      <c r="H1116" s="70">
        <v>215</v>
      </c>
      <c r="I1116" s="131">
        <f>I1115+1</f>
        <v>43</v>
      </c>
      <c r="J1116" s="5" t="s">
        <v>36</v>
      </c>
      <c r="K1116" s="176">
        <f>K1115+1</f>
        <v>44</v>
      </c>
      <c r="L1116" s="39">
        <f>L1115-1</f>
        <v>1960</v>
      </c>
      <c r="M1116" s="70">
        <v>1167</v>
      </c>
      <c r="N1116" s="70">
        <v>609</v>
      </c>
      <c r="O1116" s="70">
        <v>558</v>
      </c>
    </row>
    <row r="1117" spans="1:15" ht="12" customHeight="1">
      <c r="A1117" s="3">
        <f>A1116+1</f>
        <v>4</v>
      </c>
      <c r="B1117" s="5" t="s">
        <v>36</v>
      </c>
      <c r="C1117" s="34">
        <f>C1116+1</f>
        <v>5</v>
      </c>
      <c r="D1117" s="176"/>
      <c r="E1117" s="39">
        <f>E1116-1</f>
        <v>1999</v>
      </c>
      <c r="F1117" s="70">
        <v>428</v>
      </c>
      <c r="G1117" s="70">
        <v>223</v>
      </c>
      <c r="H1117" s="70">
        <v>205</v>
      </c>
      <c r="I1117" s="131">
        <f>I1116+1</f>
        <v>44</v>
      </c>
      <c r="J1117" s="5" t="s">
        <v>36</v>
      </c>
      <c r="K1117" s="176">
        <f>K1116+1</f>
        <v>45</v>
      </c>
      <c r="L1117" s="39">
        <f>L1116-1</f>
        <v>1959</v>
      </c>
      <c r="M1117" s="70">
        <v>1148</v>
      </c>
      <c r="N1117" s="70">
        <v>582</v>
      </c>
      <c r="O1117" s="70">
        <v>566</v>
      </c>
    </row>
    <row r="1118" spans="1:15" ht="12" customHeight="1">
      <c r="A1118" s="3">
        <f>A1117+1</f>
        <v>5</v>
      </c>
      <c r="B1118" s="5" t="s">
        <v>36</v>
      </c>
      <c r="C1118" s="34">
        <f>C1117+1</f>
        <v>6</v>
      </c>
      <c r="D1118" s="176"/>
      <c r="E1118" s="39">
        <f>E1117-1</f>
        <v>1998</v>
      </c>
      <c r="F1118" s="70">
        <v>426</v>
      </c>
      <c r="G1118" s="70">
        <v>223</v>
      </c>
      <c r="H1118" s="70">
        <v>203</v>
      </c>
      <c r="I1118" s="186">
        <v>40</v>
      </c>
      <c r="J1118" s="178" t="s">
        <v>36</v>
      </c>
      <c r="K1118" s="177">
        <v>45</v>
      </c>
      <c r="L1118" s="187"/>
      <c r="M1118" s="71">
        <f>SUM(M1113:M1117)</f>
        <v>5770</v>
      </c>
      <c r="N1118" s="71">
        <f>SUM(N1113:N1117)</f>
        <v>2928</v>
      </c>
      <c r="O1118" s="71">
        <f>SUM(O1113:O1117)</f>
        <v>2842</v>
      </c>
    </row>
    <row r="1119" spans="1:15" ht="12" customHeight="1">
      <c r="A1119" s="19">
        <v>0</v>
      </c>
      <c r="B1119" s="178" t="s">
        <v>36</v>
      </c>
      <c r="C1119" s="68">
        <v>6</v>
      </c>
      <c r="D1119" s="177"/>
      <c r="E1119" s="187"/>
      <c r="F1119" s="71">
        <f>SUM(F1113:F1118)</f>
        <v>2669</v>
      </c>
      <c r="G1119" s="71">
        <f>SUM(G1113:G1118)</f>
        <v>1400</v>
      </c>
      <c r="H1119" s="71">
        <f>SUM(H1113:H1118)</f>
        <v>1269</v>
      </c>
      <c r="I1119" s="131"/>
      <c r="J1119" s="5"/>
      <c r="K1119" s="176"/>
      <c r="L1119" s="39"/>
      <c r="M1119" s="70"/>
      <c r="N1119" s="70"/>
      <c r="O1119" s="70"/>
    </row>
    <row r="1120" spans="1:15" ht="12" customHeight="1">
      <c r="A1120" s="3"/>
      <c r="B1120" s="5"/>
      <c r="C1120" s="34"/>
      <c r="D1120" s="176"/>
      <c r="E1120" s="39"/>
      <c r="F1120" s="70"/>
      <c r="G1120" s="70"/>
      <c r="H1120" s="70"/>
      <c r="I1120" s="131">
        <f>I1117+1</f>
        <v>45</v>
      </c>
      <c r="J1120" s="5" t="s">
        <v>36</v>
      </c>
      <c r="K1120" s="176">
        <f>K1117+1</f>
        <v>46</v>
      </c>
      <c r="L1120" s="39">
        <f>L1117-1</f>
        <v>1958</v>
      </c>
      <c r="M1120" s="70">
        <v>1029</v>
      </c>
      <c r="N1120" s="70">
        <v>512</v>
      </c>
      <c r="O1120" s="70">
        <v>517</v>
      </c>
    </row>
    <row r="1121" spans="1:15" ht="12" customHeight="1">
      <c r="A1121" s="3">
        <f>A1118+1</f>
        <v>6</v>
      </c>
      <c r="B1121" s="5" t="s">
        <v>36</v>
      </c>
      <c r="C1121" s="34">
        <f>C1118+1</f>
        <v>7</v>
      </c>
      <c r="D1121" s="176"/>
      <c r="E1121" s="39">
        <f>E1118-1</f>
        <v>1997</v>
      </c>
      <c r="F1121" s="70">
        <v>397</v>
      </c>
      <c r="G1121" s="70">
        <v>202</v>
      </c>
      <c r="H1121" s="70">
        <v>195</v>
      </c>
      <c r="I1121" s="131">
        <f>I1120+1</f>
        <v>46</v>
      </c>
      <c r="J1121" s="5" t="s">
        <v>36</v>
      </c>
      <c r="K1121" s="176">
        <f>K1120+1</f>
        <v>47</v>
      </c>
      <c r="L1121" s="39">
        <f>L1120-1</f>
        <v>1957</v>
      </c>
      <c r="M1121" s="70">
        <v>1074</v>
      </c>
      <c r="N1121" s="70">
        <v>557</v>
      </c>
      <c r="O1121" s="70">
        <v>517</v>
      </c>
    </row>
    <row r="1122" spans="1:15" ht="12" customHeight="1">
      <c r="A1122" s="3">
        <f aca="true" t="shared" si="118" ref="A1122:A1129">A1121+1</f>
        <v>7</v>
      </c>
      <c r="B1122" s="5" t="s">
        <v>36</v>
      </c>
      <c r="C1122" s="34">
        <f aca="true" t="shared" si="119" ref="C1122:C1129">C1121+1</f>
        <v>8</v>
      </c>
      <c r="D1122" s="176"/>
      <c r="E1122" s="39">
        <f aca="true" t="shared" si="120" ref="E1122:E1129">E1121-1</f>
        <v>1996</v>
      </c>
      <c r="F1122" s="70">
        <v>369</v>
      </c>
      <c r="G1122" s="70">
        <v>195</v>
      </c>
      <c r="H1122" s="70">
        <v>174</v>
      </c>
      <c r="I1122" s="131">
        <f>I1121+1</f>
        <v>47</v>
      </c>
      <c r="J1122" s="5" t="s">
        <v>36</v>
      </c>
      <c r="K1122" s="176">
        <f>K1121+1</f>
        <v>48</v>
      </c>
      <c r="L1122" s="39">
        <f>L1121-1</f>
        <v>1956</v>
      </c>
      <c r="M1122" s="70">
        <v>1077</v>
      </c>
      <c r="N1122" s="70">
        <v>565</v>
      </c>
      <c r="O1122" s="70">
        <v>512</v>
      </c>
    </row>
    <row r="1123" spans="1:15" ht="12" customHeight="1">
      <c r="A1123" s="3">
        <f t="shared" si="118"/>
        <v>8</v>
      </c>
      <c r="B1123" s="5" t="s">
        <v>36</v>
      </c>
      <c r="C1123" s="34">
        <f t="shared" si="119"/>
        <v>9</v>
      </c>
      <c r="D1123" s="176"/>
      <c r="E1123" s="39">
        <f t="shared" si="120"/>
        <v>1995</v>
      </c>
      <c r="F1123" s="70">
        <v>347</v>
      </c>
      <c r="G1123" s="70">
        <v>173</v>
      </c>
      <c r="H1123" s="70">
        <v>174</v>
      </c>
      <c r="I1123" s="131">
        <f>I1122+1</f>
        <v>48</v>
      </c>
      <c r="J1123" s="5" t="s">
        <v>36</v>
      </c>
      <c r="K1123" s="176">
        <f>K1122+1</f>
        <v>49</v>
      </c>
      <c r="L1123" s="39">
        <f>L1122-1</f>
        <v>1955</v>
      </c>
      <c r="M1123" s="70">
        <v>1088</v>
      </c>
      <c r="N1123" s="70">
        <v>530</v>
      </c>
      <c r="O1123" s="70">
        <v>558</v>
      </c>
    </row>
    <row r="1124" spans="1:15" ht="12" customHeight="1">
      <c r="A1124" s="3">
        <f t="shared" si="118"/>
        <v>9</v>
      </c>
      <c r="B1124" s="5" t="s">
        <v>36</v>
      </c>
      <c r="C1124" s="34">
        <f t="shared" si="119"/>
        <v>10</v>
      </c>
      <c r="D1124" s="176"/>
      <c r="E1124" s="39">
        <f t="shared" si="120"/>
        <v>1994</v>
      </c>
      <c r="F1124" s="70">
        <v>340</v>
      </c>
      <c r="G1124" s="70">
        <v>176</v>
      </c>
      <c r="H1124" s="70">
        <v>164</v>
      </c>
      <c r="I1124" s="131">
        <f>I1123+1</f>
        <v>49</v>
      </c>
      <c r="J1124" s="5" t="s">
        <v>36</v>
      </c>
      <c r="K1124" s="176">
        <f>K1123+1</f>
        <v>50</v>
      </c>
      <c r="L1124" s="39">
        <f>L1123-1</f>
        <v>1954</v>
      </c>
      <c r="M1124" s="70">
        <v>1021</v>
      </c>
      <c r="N1124" s="70">
        <v>499</v>
      </c>
      <c r="O1124" s="70">
        <v>522</v>
      </c>
    </row>
    <row r="1125" spans="1:15" ht="12" customHeight="1">
      <c r="A1125" s="3">
        <f t="shared" si="118"/>
        <v>10</v>
      </c>
      <c r="B1125" s="5" t="s">
        <v>36</v>
      </c>
      <c r="C1125" s="34">
        <f t="shared" si="119"/>
        <v>11</v>
      </c>
      <c r="D1125" s="176"/>
      <c r="E1125" s="39">
        <f t="shared" si="120"/>
        <v>1993</v>
      </c>
      <c r="F1125" s="70">
        <v>337</v>
      </c>
      <c r="G1125" s="70">
        <v>162</v>
      </c>
      <c r="H1125" s="70">
        <v>175</v>
      </c>
      <c r="I1125" s="186">
        <v>45</v>
      </c>
      <c r="J1125" s="178" t="s">
        <v>36</v>
      </c>
      <c r="K1125" s="177">
        <v>50</v>
      </c>
      <c r="L1125" s="187"/>
      <c r="M1125" s="71">
        <f>SUM(M1120:M1124)</f>
        <v>5289</v>
      </c>
      <c r="N1125" s="71">
        <f>SUM(N1120:N1124)</f>
        <v>2663</v>
      </c>
      <c r="O1125" s="71">
        <f>SUM(O1120:O1124)</f>
        <v>2626</v>
      </c>
    </row>
    <row r="1126" spans="1:15" ht="12" customHeight="1">
      <c r="A1126" s="3">
        <f t="shared" si="118"/>
        <v>11</v>
      </c>
      <c r="B1126" s="5" t="s">
        <v>36</v>
      </c>
      <c r="C1126" s="34">
        <f t="shared" si="119"/>
        <v>12</v>
      </c>
      <c r="D1126" s="176"/>
      <c r="E1126" s="39">
        <f t="shared" si="120"/>
        <v>1992</v>
      </c>
      <c r="F1126" s="70">
        <v>427</v>
      </c>
      <c r="G1126" s="70">
        <v>237</v>
      </c>
      <c r="H1126" s="70">
        <v>190</v>
      </c>
      <c r="I1126" s="131"/>
      <c r="J1126" s="5"/>
      <c r="K1126" s="176"/>
      <c r="L1126" s="39"/>
      <c r="M1126" s="70"/>
      <c r="N1126" s="70"/>
      <c r="O1126" s="70"/>
    </row>
    <row r="1127" spans="1:15" ht="12" customHeight="1">
      <c r="A1127" s="3">
        <f t="shared" si="118"/>
        <v>12</v>
      </c>
      <c r="B1127" s="5" t="s">
        <v>36</v>
      </c>
      <c r="C1127" s="34">
        <f t="shared" si="119"/>
        <v>13</v>
      </c>
      <c r="D1127" s="176"/>
      <c r="E1127" s="39">
        <f t="shared" si="120"/>
        <v>1991</v>
      </c>
      <c r="F1127" s="70">
        <v>470</v>
      </c>
      <c r="G1127" s="70">
        <v>233</v>
      </c>
      <c r="H1127" s="70">
        <v>237</v>
      </c>
      <c r="I1127" s="131">
        <f>I1124+1</f>
        <v>50</v>
      </c>
      <c r="J1127" s="5" t="s">
        <v>36</v>
      </c>
      <c r="K1127" s="176">
        <f>K1124+1</f>
        <v>51</v>
      </c>
      <c r="L1127" s="39">
        <f>L1124-1</f>
        <v>1953</v>
      </c>
      <c r="M1127" s="70">
        <v>1071</v>
      </c>
      <c r="N1127" s="70">
        <v>567</v>
      </c>
      <c r="O1127" s="70">
        <v>504</v>
      </c>
    </row>
    <row r="1128" spans="1:15" ht="12" customHeight="1">
      <c r="A1128" s="3">
        <f t="shared" si="118"/>
        <v>13</v>
      </c>
      <c r="B1128" s="5" t="s">
        <v>36</v>
      </c>
      <c r="C1128" s="34">
        <f t="shared" si="119"/>
        <v>14</v>
      </c>
      <c r="D1128" s="176"/>
      <c r="E1128" s="39">
        <f t="shared" si="120"/>
        <v>1990</v>
      </c>
      <c r="F1128" s="70">
        <v>736</v>
      </c>
      <c r="G1128" s="70">
        <v>372</v>
      </c>
      <c r="H1128" s="70">
        <v>364</v>
      </c>
      <c r="I1128" s="131">
        <f>I1127+1</f>
        <v>51</v>
      </c>
      <c r="J1128" s="5" t="s">
        <v>36</v>
      </c>
      <c r="K1128" s="176">
        <f>K1127+1</f>
        <v>52</v>
      </c>
      <c r="L1128" s="39">
        <f>L1127-1</f>
        <v>1952</v>
      </c>
      <c r="M1128" s="70">
        <v>1085</v>
      </c>
      <c r="N1128" s="70">
        <v>567</v>
      </c>
      <c r="O1128" s="70">
        <v>518</v>
      </c>
    </row>
    <row r="1129" spans="1:15" ht="12" customHeight="1">
      <c r="A1129" s="3">
        <f t="shared" si="118"/>
        <v>14</v>
      </c>
      <c r="B1129" s="5" t="s">
        <v>36</v>
      </c>
      <c r="C1129" s="34">
        <f t="shared" si="119"/>
        <v>15</v>
      </c>
      <c r="D1129" s="176"/>
      <c r="E1129" s="39">
        <f t="shared" si="120"/>
        <v>1989</v>
      </c>
      <c r="F1129" s="70">
        <v>750</v>
      </c>
      <c r="G1129" s="70">
        <v>407</v>
      </c>
      <c r="H1129" s="70">
        <v>343</v>
      </c>
      <c r="I1129" s="131">
        <f>I1128+1</f>
        <v>52</v>
      </c>
      <c r="J1129" s="5" t="s">
        <v>36</v>
      </c>
      <c r="K1129" s="176">
        <f>K1128+1</f>
        <v>53</v>
      </c>
      <c r="L1129" s="39">
        <f>L1128-1</f>
        <v>1951</v>
      </c>
      <c r="M1129" s="70">
        <v>1061</v>
      </c>
      <c r="N1129" s="70">
        <v>555</v>
      </c>
      <c r="O1129" s="70">
        <v>506</v>
      </c>
    </row>
    <row r="1130" spans="1:15" ht="12" customHeight="1">
      <c r="A1130" s="19">
        <v>6</v>
      </c>
      <c r="B1130" s="178" t="s">
        <v>36</v>
      </c>
      <c r="C1130" s="68">
        <v>15</v>
      </c>
      <c r="D1130" s="177"/>
      <c r="E1130" s="187"/>
      <c r="F1130" s="71">
        <f>SUM(F1121:F1129)</f>
        <v>4173</v>
      </c>
      <c r="G1130" s="71">
        <f>SUM(G1121:G1129)</f>
        <v>2157</v>
      </c>
      <c r="H1130" s="71">
        <f>SUM(H1121:H1129)</f>
        <v>2016</v>
      </c>
      <c r="I1130" s="131">
        <f>I1129+1</f>
        <v>53</v>
      </c>
      <c r="J1130" s="5" t="s">
        <v>36</v>
      </c>
      <c r="K1130" s="176">
        <f>K1129+1</f>
        <v>54</v>
      </c>
      <c r="L1130" s="39">
        <f>L1129-1</f>
        <v>1950</v>
      </c>
      <c r="M1130" s="70">
        <v>1044</v>
      </c>
      <c r="N1130" s="70">
        <v>536</v>
      </c>
      <c r="O1130" s="70">
        <v>508</v>
      </c>
    </row>
    <row r="1131" spans="1:15" ht="12" customHeight="1">
      <c r="A1131" s="3"/>
      <c r="B1131" s="5"/>
      <c r="C1131" s="34"/>
      <c r="D1131" s="176"/>
      <c r="E1131" s="39"/>
      <c r="F1131" s="70"/>
      <c r="G1131" s="70"/>
      <c r="H1131" s="70"/>
      <c r="I1131" s="131">
        <f>I1130+1</f>
        <v>54</v>
      </c>
      <c r="J1131" s="5" t="s">
        <v>36</v>
      </c>
      <c r="K1131" s="176">
        <f>K1130+1</f>
        <v>55</v>
      </c>
      <c r="L1131" s="39">
        <f>L1130-1</f>
        <v>1949</v>
      </c>
      <c r="M1131" s="70">
        <v>960</v>
      </c>
      <c r="N1131" s="70">
        <v>466</v>
      </c>
      <c r="O1131" s="70">
        <v>494</v>
      </c>
    </row>
    <row r="1132" spans="1:15" ht="12" customHeight="1">
      <c r="A1132" s="3">
        <f>A1129+1</f>
        <v>15</v>
      </c>
      <c r="B1132" s="5" t="s">
        <v>36</v>
      </c>
      <c r="C1132" s="34">
        <f>C1129+1</f>
        <v>16</v>
      </c>
      <c r="D1132" s="176"/>
      <c r="E1132" s="39">
        <f>E1129-1</f>
        <v>1988</v>
      </c>
      <c r="F1132" s="70">
        <v>795</v>
      </c>
      <c r="G1132" s="70">
        <v>408</v>
      </c>
      <c r="H1132" s="70">
        <v>387</v>
      </c>
      <c r="I1132" s="186">
        <v>50</v>
      </c>
      <c r="J1132" s="178" t="s">
        <v>36</v>
      </c>
      <c r="K1132" s="177">
        <v>55</v>
      </c>
      <c r="L1132" s="187"/>
      <c r="M1132" s="71">
        <f>SUM(M1127:M1131)</f>
        <v>5221</v>
      </c>
      <c r="N1132" s="71">
        <f>SUM(N1127:N1131)</f>
        <v>2691</v>
      </c>
      <c r="O1132" s="71">
        <f>SUM(O1127:O1131)</f>
        <v>2530</v>
      </c>
    </row>
    <row r="1133" spans="1:15" ht="12" customHeight="1">
      <c r="A1133" s="3">
        <f>A1132+1</f>
        <v>16</v>
      </c>
      <c r="B1133" s="5" t="s">
        <v>36</v>
      </c>
      <c r="C1133" s="34">
        <f>C1132+1</f>
        <v>17</v>
      </c>
      <c r="D1133" s="176"/>
      <c r="E1133" s="39">
        <f>E1132-1</f>
        <v>1987</v>
      </c>
      <c r="F1133" s="70">
        <v>873</v>
      </c>
      <c r="G1133" s="70">
        <v>448</v>
      </c>
      <c r="H1133" s="70">
        <v>425</v>
      </c>
      <c r="I1133" s="131"/>
      <c r="J1133" s="5"/>
      <c r="K1133" s="176"/>
      <c r="L1133" s="39"/>
      <c r="M1133" s="70"/>
      <c r="N1133" s="70"/>
      <c r="O1133" s="70"/>
    </row>
    <row r="1134" spans="1:15" ht="12" customHeight="1">
      <c r="A1134" s="3">
        <f>A1133+1</f>
        <v>17</v>
      </c>
      <c r="B1134" s="5" t="s">
        <v>36</v>
      </c>
      <c r="C1134" s="34">
        <f>C1133+1</f>
        <v>18</v>
      </c>
      <c r="D1134" s="176"/>
      <c r="E1134" s="39">
        <f>E1133-1</f>
        <v>1986</v>
      </c>
      <c r="F1134" s="70">
        <v>903</v>
      </c>
      <c r="G1134" s="70">
        <v>456</v>
      </c>
      <c r="H1134" s="70">
        <v>447</v>
      </c>
      <c r="I1134" s="131">
        <f>I1131+1</f>
        <v>55</v>
      </c>
      <c r="J1134" s="5" t="s">
        <v>36</v>
      </c>
      <c r="K1134" s="176">
        <f>K1131+1</f>
        <v>56</v>
      </c>
      <c r="L1134" s="39">
        <f>L1131-1</f>
        <v>1948</v>
      </c>
      <c r="M1134" s="70">
        <v>731</v>
      </c>
      <c r="N1134" s="70">
        <v>369</v>
      </c>
      <c r="O1134" s="70">
        <v>362</v>
      </c>
    </row>
    <row r="1135" spans="1:15" ht="12" customHeight="1">
      <c r="A1135" s="19">
        <v>15</v>
      </c>
      <c r="B1135" s="178" t="s">
        <v>36</v>
      </c>
      <c r="C1135" s="68">
        <v>18</v>
      </c>
      <c r="D1135" s="177"/>
      <c r="E1135" s="187"/>
      <c r="F1135" s="71">
        <f>SUM(F1132:F1134)</f>
        <v>2571</v>
      </c>
      <c r="G1135" s="71">
        <f>SUM(G1132:G1134)</f>
        <v>1312</v>
      </c>
      <c r="H1135" s="71">
        <f>SUM(H1132:H1134)</f>
        <v>1259</v>
      </c>
      <c r="I1135" s="131">
        <f>I1134+1</f>
        <v>56</v>
      </c>
      <c r="J1135" s="5" t="s">
        <v>36</v>
      </c>
      <c r="K1135" s="176">
        <f>K1134+1</f>
        <v>57</v>
      </c>
      <c r="L1135" s="39">
        <f>L1134-1</f>
        <v>1947</v>
      </c>
      <c r="M1135" s="70">
        <v>704</v>
      </c>
      <c r="N1135" s="70">
        <v>353</v>
      </c>
      <c r="O1135" s="70">
        <v>351</v>
      </c>
    </row>
    <row r="1136" spans="1:15" ht="12" customHeight="1">
      <c r="A1136" s="3"/>
      <c r="B1136" s="5"/>
      <c r="C1136" s="34"/>
      <c r="D1136" s="176"/>
      <c r="E1136" s="39"/>
      <c r="F1136" s="70"/>
      <c r="G1136" s="70"/>
      <c r="H1136" s="70"/>
      <c r="I1136" s="131">
        <f>I1135+1</f>
        <v>57</v>
      </c>
      <c r="J1136" s="5" t="s">
        <v>36</v>
      </c>
      <c r="K1136" s="176">
        <f>K1135+1</f>
        <v>58</v>
      </c>
      <c r="L1136" s="39">
        <f>L1135-1</f>
        <v>1946</v>
      </c>
      <c r="M1136" s="70">
        <v>600</v>
      </c>
      <c r="N1136" s="70">
        <v>277</v>
      </c>
      <c r="O1136" s="70">
        <v>323</v>
      </c>
    </row>
    <row r="1137" spans="1:15" ht="12" customHeight="1">
      <c r="A1137" s="3">
        <f>A1134+1</f>
        <v>18</v>
      </c>
      <c r="B1137" s="5" t="s">
        <v>36</v>
      </c>
      <c r="C1137" s="34">
        <f>C1134+1</f>
        <v>19</v>
      </c>
      <c r="D1137" s="176"/>
      <c r="E1137" s="39">
        <f>E1134-1</f>
        <v>1985</v>
      </c>
      <c r="F1137" s="70">
        <v>838</v>
      </c>
      <c r="G1137" s="70">
        <v>427</v>
      </c>
      <c r="H1137" s="70">
        <v>411</v>
      </c>
      <c r="I1137" s="131">
        <f>I1136+1</f>
        <v>58</v>
      </c>
      <c r="J1137" s="5" t="s">
        <v>36</v>
      </c>
      <c r="K1137" s="176">
        <f>K1136+1</f>
        <v>59</v>
      </c>
      <c r="L1137" s="39">
        <f>L1136-1</f>
        <v>1945</v>
      </c>
      <c r="M1137" s="70">
        <v>541</v>
      </c>
      <c r="N1137" s="70">
        <v>269</v>
      </c>
      <c r="O1137" s="70">
        <v>272</v>
      </c>
    </row>
    <row r="1138" spans="1:15" ht="12" customHeight="1">
      <c r="A1138" s="3">
        <f aca="true" t="shared" si="121" ref="A1138:A1143">A1137+1</f>
        <v>19</v>
      </c>
      <c r="B1138" s="5" t="s">
        <v>36</v>
      </c>
      <c r="C1138" s="34">
        <f aca="true" t="shared" si="122" ref="C1138:C1143">C1137+1</f>
        <v>20</v>
      </c>
      <c r="D1138" s="176"/>
      <c r="E1138" s="39">
        <f aca="true" t="shared" si="123" ref="E1138:E1143">E1137-1</f>
        <v>1984</v>
      </c>
      <c r="F1138" s="70">
        <v>851</v>
      </c>
      <c r="G1138" s="70">
        <v>463</v>
      </c>
      <c r="H1138" s="70">
        <v>388</v>
      </c>
      <c r="I1138" s="131">
        <f>I1137+1</f>
        <v>59</v>
      </c>
      <c r="J1138" s="5" t="s">
        <v>36</v>
      </c>
      <c r="K1138" s="176">
        <f>K1137+1</f>
        <v>60</v>
      </c>
      <c r="L1138" s="39">
        <f>L1137-1</f>
        <v>1944</v>
      </c>
      <c r="M1138" s="70">
        <v>845</v>
      </c>
      <c r="N1138" s="70">
        <v>446</v>
      </c>
      <c r="O1138" s="70">
        <v>399</v>
      </c>
    </row>
    <row r="1139" spans="1:15" ht="12" customHeight="1">
      <c r="A1139" s="3">
        <f t="shared" si="121"/>
        <v>20</v>
      </c>
      <c r="B1139" s="5" t="s">
        <v>36</v>
      </c>
      <c r="C1139" s="34">
        <f t="shared" si="122"/>
        <v>21</v>
      </c>
      <c r="D1139" s="176"/>
      <c r="E1139" s="39">
        <f t="shared" si="123"/>
        <v>1983</v>
      </c>
      <c r="F1139" s="70">
        <v>821</v>
      </c>
      <c r="G1139" s="70">
        <v>441</v>
      </c>
      <c r="H1139" s="70">
        <v>380</v>
      </c>
      <c r="I1139" s="186">
        <v>55</v>
      </c>
      <c r="J1139" s="178" t="s">
        <v>36</v>
      </c>
      <c r="K1139" s="177">
        <v>60</v>
      </c>
      <c r="L1139" s="187"/>
      <c r="M1139" s="71">
        <f>SUM(M1134:M1138)</f>
        <v>3421</v>
      </c>
      <c r="N1139" s="71">
        <f>SUM(N1134:N1138)</f>
        <v>1714</v>
      </c>
      <c r="O1139" s="71">
        <f>SUM(O1134:O1138)</f>
        <v>1707</v>
      </c>
    </row>
    <row r="1140" spans="1:15" ht="12" customHeight="1">
      <c r="A1140" s="3">
        <f t="shared" si="121"/>
        <v>21</v>
      </c>
      <c r="B1140" s="5" t="s">
        <v>36</v>
      </c>
      <c r="C1140" s="34">
        <f t="shared" si="122"/>
        <v>22</v>
      </c>
      <c r="D1140" s="176"/>
      <c r="E1140" s="39">
        <f t="shared" si="123"/>
        <v>1982</v>
      </c>
      <c r="F1140" s="70">
        <v>864</v>
      </c>
      <c r="G1140" s="70">
        <v>441</v>
      </c>
      <c r="H1140" s="70">
        <v>423</v>
      </c>
      <c r="I1140" s="131"/>
      <c r="J1140" s="5"/>
      <c r="K1140" s="176"/>
      <c r="L1140" s="39"/>
      <c r="M1140" s="70"/>
      <c r="N1140" s="70"/>
      <c r="O1140" s="70"/>
    </row>
    <row r="1141" spans="1:15" ht="12" customHeight="1">
      <c r="A1141" s="3">
        <f t="shared" si="121"/>
        <v>22</v>
      </c>
      <c r="B1141" s="5" t="s">
        <v>36</v>
      </c>
      <c r="C1141" s="34">
        <f t="shared" si="122"/>
        <v>23</v>
      </c>
      <c r="D1141" s="176"/>
      <c r="E1141" s="39">
        <f t="shared" si="123"/>
        <v>1981</v>
      </c>
      <c r="F1141" s="70">
        <v>803</v>
      </c>
      <c r="G1141" s="70">
        <v>438</v>
      </c>
      <c r="H1141" s="70">
        <v>365</v>
      </c>
      <c r="I1141" s="131">
        <f>I1138+1</f>
        <v>60</v>
      </c>
      <c r="J1141" s="5" t="s">
        <v>36</v>
      </c>
      <c r="K1141" s="176">
        <f>K1138+1</f>
        <v>61</v>
      </c>
      <c r="L1141" s="39">
        <f>L1138-1</f>
        <v>1943</v>
      </c>
      <c r="M1141" s="70">
        <v>801</v>
      </c>
      <c r="N1141" s="70">
        <v>390</v>
      </c>
      <c r="O1141" s="70">
        <v>411</v>
      </c>
    </row>
    <row r="1142" spans="1:15" ht="12" customHeight="1">
      <c r="A1142" s="3">
        <f t="shared" si="121"/>
        <v>23</v>
      </c>
      <c r="B1142" s="5" t="s">
        <v>36</v>
      </c>
      <c r="C1142" s="34">
        <f t="shared" si="122"/>
        <v>24</v>
      </c>
      <c r="D1142" s="176"/>
      <c r="E1142" s="39">
        <f t="shared" si="123"/>
        <v>1980</v>
      </c>
      <c r="F1142" s="70">
        <v>853</v>
      </c>
      <c r="G1142" s="70">
        <v>458</v>
      </c>
      <c r="H1142" s="70">
        <v>395</v>
      </c>
      <c r="I1142" s="131">
        <f>I1141+1</f>
        <v>61</v>
      </c>
      <c r="J1142" s="5" t="s">
        <v>36</v>
      </c>
      <c r="K1142" s="176">
        <f>K1141+1</f>
        <v>62</v>
      </c>
      <c r="L1142" s="39">
        <f>L1141-1</f>
        <v>1942</v>
      </c>
      <c r="M1142" s="70">
        <v>752</v>
      </c>
      <c r="N1142" s="70">
        <v>353</v>
      </c>
      <c r="O1142" s="70">
        <v>399</v>
      </c>
    </row>
    <row r="1143" spans="1:15" ht="12" customHeight="1">
      <c r="A1143" s="3">
        <f t="shared" si="121"/>
        <v>24</v>
      </c>
      <c r="B1143" s="5" t="s">
        <v>36</v>
      </c>
      <c r="C1143" s="34">
        <f t="shared" si="122"/>
        <v>25</v>
      </c>
      <c r="D1143" s="176"/>
      <c r="E1143" s="39">
        <f t="shared" si="123"/>
        <v>1979</v>
      </c>
      <c r="F1143" s="70">
        <v>781</v>
      </c>
      <c r="G1143" s="70">
        <v>424</v>
      </c>
      <c r="H1143" s="70">
        <v>357</v>
      </c>
      <c r="I1143" s="131">
        <f>I1142+1</f>
        <v>62</v>
      </c>
      <c r="J1143" s="5" t="s">
        <v>36</v>
      </c>
      <c r="K1143" s="176">
        <f>K1142+1</f>
        <v>63</v>
      </c>
      <c r="L1143" s="39">
        <f>L1142-1</f>
        <v>1941</v>
      </c>
      <c r="M1143" s="70">
        <v>1020</v>
      </c>
      <c r="N1143" s="70">
        <v>490</v>
      </c>
      <c r="O1143" s="70">
        <v>530</v>
      </c>
    </row>
    <row r="1144" spans="1:15" ht="12" customHeight="1">
      <c r="A1144" s="19">
        <v>18</v>
      </c>
      <c r="B1144" s="178" t="s">
        <v>36</v>
      </c>
      <c r="C1144" s="68">
        <v>25</v>
      </c>
      <c r="D1144" s="177"/>
      <c r="E1144" s="187"/>
      <c r="F1144" s="71">
        <f>SUM(F1137:F1143)</f>
        <v>5811</v>
      </c>
      <c r="G1144" s="71">
        <f>SUM(G1137:G1143)</f>
        <v>3092</v>
      </c>
      <c r="H1144" s="71">
        <f>SUM(H1137:H1143)</f>
        <v>2719</v>
      </c>
      <c r="I1144" s="131">
        <f>I1143+1</f>
        <v>63</v>
      </c>
      <c r="J1144" s="5" t="s">
        <v>36</v>
      </c>
      <c r="K1144" s="176">
        <f>K1143+1</f>
        <v>64</v>
      </c>
      <c r="L1144" s="39">
        <f>L1143-1</f>
        <v>1940</v>
      </c>
      <c r="M1144" s="70">
        <v>1160</v>
      </c>
      <c r="N1144" s="70">
        <v>571</v>
      </c>
      <c r="O1144" s="70">
        <v>589</v>
      </c>
    </row>
    <row r="1145" spans="1:15" ht="12" customHeight="1">
      <c r="A1145" s="3"/>
      <c r="B1145" s="5"/>
      <c r="C1145" s="34"/>
      <c r="D1145" s="176"/>
      <c r="E1145" s="39"/>
      <c r="F1145" s="70"/>
      <c r="G1145" s="70"/>
      <c r="H1145" s="70"/>
      <c r="I1145" s="131">
        <f>I1144+1</f>
        <v>64</v>
      </c>
      <c r="J1145" s="5" t="s">
        <v>36</v>
      </c>
      <c r="K1145" s="176">
        <f>K1144+1</f>
        <v>65</v>
      </c>
      <c r="L1145" s="39">
        <f>L1144-1</f>
        <v>1939</v>
      </c>
      <c r="M1145" s="70">
        <v>1194</v>
      </c>
      <c r="N1145" s="70">
        <v>571</v>
      </c>
      <c r="O1145" s="70">
        <v>623</v>
      </c>
    </row>
    <row r="1146" spans="1:15" ht="12" customHeight="1">
      <c r="A1146" s="3">
        <f>A1143+1</f>
        <v>25</v>
      </c>
      <c r="B1146" s="5" t="s">
        <v>36</v>
      </c>
      <c r="C1146" s="34">
        <f>C1143+1</f>
        <v>26</v>
      </c>
      <c r="D1146" s="176"/>
      <c r="E1146" s="39">
        <f>E1143-1</f>
        <v>1978</v>
      </c>
      <c r="F1146" s="70">
        <v>766</v>
      </c>
      <c r="G1146" s="70">
        <v>430</v>
      </c>
      <c r="H1146" s="70">
        <v>336</v>
      </c>
      <c r="I1146" s="186">
        <v>60</v>
      </c>
      <c r="J1146" s="178" t="s">
        <v>36</v>
      </c>
      <c r="K1146" s="177">
        <v>65</v>
      </c>
      <c r="L1146" s="187"/>
      <c r="M1146" s="71">
        <f>SUM(M1141:M1145)</f>
        <v>4927</v>
      </c>
      <c r="N1146" s="71">
        <f>SUM(N1141:N1145)</f>
        <v>2375</v>
      </c>
      <c r="O1146" s="71">
        <f>SUM(O1141:O1145)</f>
        <v>2552</v>
      </c>
    </row>
    <row r="1147" spans="1:15" ht="12" customHeight="1">
      <c r="A1147" s="3">
        <f>A1146+1</f>
        <v>26</v>
      </c>
      <c r="B1147" s="5" t="s">
        <v>36</v>
      </c>
      <c r="C1147" s="34">
        <f>C1146+1</f>
        <v>27</v>
      </c>
      <c r="D1147" s="176"/>
      <c r="E1147" s="39">
        <f>E1146-1</f>
        <v>1977</v>
      </c>
      <c r="F1147" s="70">
        <v>671</v>
      </c>
      <c r="G1147" s="70">
        <v>379</v>
      </c>
      <c r="H1147" s="70">
        <v>292</v>
      </c>
      <c r="I1147" s="131"/>
      <c r="J1147" s="5"/>
      <c r="K1147" s="176"/>
      <c r="L1147" s="39"/>
      <c r="M1147" s="70"/>
      <c r="N1147" s="70"/>
      <c r="O1147" s="70"/>
    </row>
    <row r="1148" spans="1:15" ht="12" customHeight="1">
      <c r="A1148" s="3">
        <f>A1147+1</f>
        <v>27</v>
      </c>
      <c r="B1148" s="5" t="s">
        <v>36</v>
      </c>
      <c r="C1148" s="34">
        <f>C1147+1</f>
        <v>28</v>
      </c>
      <c r="D1148" s="176"/>
      <c r="E1148" s="39">
        <f>E1147-1</f>
        <v>1976</v>
      </c>
      <c r="F1148" s="70">
        <v>618</v>
      </c>
      <c r="G1148" s="70">
        <v>321</v>
      </c>
      <c r="H1148" s="70">
        <v>297</v>
      </c>
      <c r="I1148" s="131">
        <f>I1145+1</f>
        <v>65</v>
      </c>
      <c r="J1148" s="5" t="s">
        <v>36</v>
      </c>
      <c r="K1148" s="176">
        <f>K1145+1</f>
        <v>66</v>
      </c>
      <c r="L1148" s="39">
        <f>L1145-1</f>
        <v>1938</v>
      </c>
      <c r="M1148" s="70">
        <v>1049</v>
      </c>
      <c r="N1148" s="70">
        <v>502</v>
      </c>
      <c r="O1148" s="70">
        <v>547</v>
      </c>
    </row>
    <row r="1149" spans="1:15" ht="12" customHeight="1">
      <c r="A1149" s="3">
        <f>A1148+1</f>
        <v>28</v>
      </c>
      <c r="B1149" s="5" t="s">
        <v>36</v>
      </c>
      <c r="C1149" s="34">
        <f>C1148+1</f>
        <v>29</v>
      </c>
      <c r="D1149" s="176"/>
      <c r="E1149" s="39">
        <f>E1148-1</f>
        <v>1975</v>
      </c>
      <c r="F1149" s="70">
        <v>587</v>
      </c>
      <c r="G1149" s="70">
        <v>312</v>
      </c>
      <c r="H1149" s="70">
        <v>275</v>
      </c>
      <c r="I1149" s="131">
        <f>I1148+1</f>
        <v>66</v>
      </c>
      <c r="J1149" s="5" t="s">
        <v>36</v>
      </c>
      <c r="K1149" s="176">
        <f>K1148+1</f>
        <v>67</v>
      </c>
      <c r="L1149" s="39">
        <f>L1148-1</f>
        <v>1937</v>
      </c>
      <c r="M1149" s="70">
        <v>985</v>
      </c>
      <c r="N1149" s="70">
        <v>432</v>
      </c>
      <c r="O1149" s="70">
        <v>553</v>
      </c>
    </row>
    <row r="1150" spans="1:15" ht="12" customHeight="1">
      <c r="A1150" s="3">
        <f>A1149+1</f>
        <v>29</v>
      </c>
      <c r="B1150" s="5" t="s">
        <v>36</v>
      </c>
      <c r="C1150" s="34">
        <f>C1149+1</f>
        <v>30</v>
      </c>
      <c r="D1150" s="176"/>
      <c r="E1150" s="39">
        <f>E1149-1</f>
        <v>1974</v>
      </c>
      <c r="F1150" s="70">
        <v>629</v>
      </c>
      <c r="G1150" s="70">
        <v>349</v>
      </c>
      <c r="H1150" s="70">
        <v>280</v>
      </c>
      <c r="I1150" s="131">
        <f>I1149+1</f>
        <v>67</v>
      </c>
      <c r="J1150" s="5" t="s">
        <v>36</v>
      </c>
      <c r="K1150" s="176">
        <f>K1149+1</f>
        <v>68</v>
      </c>
      <c r="L1150" s="39">
        <f>L1149-1</f>
        <v>1936</v>
      </c>
      <c r="M1150" s="70">
        <v>945</v>
      </c>
      <c r="N1150" s="70">
        <v>429</v>
      </c>
      <c r="O1150" s="70">
        <v>516</v>
      </c>
    </row>
    <row r="1151" spans="1:15" ht="12" customHeight="1">
      <c r="A1151" s="19">
        <v>25</v>
      </c>
      <c r="B1151" s="178" t="s">
        <v>36</v>
      </c>
      <c r="C1151" s="68">
        <v>30</v>
      </c>
      <c r="D1151" s="177"/>
      <c r="E1151" s="187"/>
      <c r="F1151" s="71">
        <f>SUM(F1146:F1150)</f>
        <v>3271</v>
      </c>
      <c r="G1151" s="71">
        <f>SUM(G1146:G1150)</f>
        <v>1791</v>
      </c>
      <c r="H1151" s="71">
        <f>SUM(H1146:H1150)</f>
        <v>1480</v>
      </c>
      <c r="I1151" s="131">
        <f>I1150+1</f>
        <v>68</v>
      </c>
      <c r="J1151" s="5" t="s">
        <v>36</v>
      </c>
      <c r="K1151" s="176">
        <f>K1150+1</f>
        <v>69</v>
      </c>
      <c r="L1151" s="39">
        <f>L1150-1</f>
        <v>1935</v>
      </c>
      <c r="M1151" s="70">
        <v>932</v>
      </c>
      <c r="N1151" s="70">
        <v>390</v>
      </c>
      <c r="O1151" s="70">
        <v>542</v>
      </c>
    </row>
    <row r="1152" spans="1:15" ht="12" customHeight="1">
      <c r="A1152" s="3"/>
      <c r="B1152" s="5"/>
      <c r="C1152" s="34"/>
      <c r="D1152" s="176"/>
      <c r="E1152" s="39"/>
      <c r="F1152" s="70"/>
      <c r="G1152" s="70"/>
      <c r="H1152" s="70"/>
      <c r="I1152" s="131">
        <f>I1151+1</f>
        <v>69</v>
      </c>
      <c r="J1152" s="5" t="s">
        <v>36</v>
      </c>
      <c r="K1152" s="176">
        <f>K1151+1</f>
        <v>70</v>
      </c>
      <c r="L1152" s="39">
        <f>L1151-1</f>
        <v>1934</v>
      </c>
      <c r="M1152" s="70">
        <v>848</v>
      </c>
      <c r="N1152" s="70">
        <v>348</v>
      </c>
      <c r="O1152" s="70">
        <v>500</v>
      </c>
    </row>
    <row r="1153" spans="1:15" ht="12" customHeight="1">
      <c r="A1153" s="3">
        <f>A1150+1</f>
        <v>30</v>
      </c>
      <c r="B1153" s="5" t="s">
        <v>36</v>
      </c>
      <c r="C1153" s="34">
        <f>C1150+1</f>
        <v>31</v>
      </c>
      <c r="D1153" s="176"/>
      <c r="E1153" s="39">
        <f>E1150-1</f>
        <v>1973</v>
      </c>
      <c r="F1153" s="70">
        <v>630</v>
      </c>
      <c r="G1153" s="70">
        <v>346</v>
      </c>
      <c r="H1153" s="70">
        <v>284</v>
      </c>
      <c r="I1153" s="186">
        <v>65</v>
      </c>
      <c r="J1153" s="178" t="s">
        <v>36</v>
      </c>
      <c r="K1153" s="177">
        <v>70</v>
      </c>
      <c r="L1153" s="187"/>
      <c r="M1153" s="71">
        <f>SUM(M1148:M1152)</f>
        <v>4759</v>
      </c>
      <c r="N1153" s="71">
        <f>SUM(N1148:N1152)</f>
        <v>2101</v>
      </c>
      <c r="O1153" s="71">
        <f>SUM(O1148:O1152)</f>
        <v>2658</v>
      </c>
    </row>
    <row r="1154" spans="1:15" ht="12" customHeight="1">
      <c r="A1154" s="3">
        <f>A1153+1</f>
        <v>31</v>
      </c>
      <c r="B1154" s="5" t="s">
        <v>36</v>
      </c>
      <c r="C1154" s="34">
        <f>C1153+1</f>
        <v>32</v>
      </c>
      <c r="D1154" s="176"/>
      <c r="E1154" s="39">
        <f>E1153-1</f>
        <v>1972</v>
      </c>
      <c r="F1154" s="70">
        <v>797</v>
      </c>
      <c r="G1154" s="70">
        <v>460</v>
      </c>
      <c r="H1154" s="70">
        <v>337</v>
      </c>
      <c r="I1154" s="131"/>
      <c r="J1154" s="5"/>
      <c r="K1154" s="176"/>
      <c r="L1154" s="39"/>
      <c r="M1154" s="70"/>
      <c r="N1154" s="70"/>
      <c r="O1154" s="70"/>
    </row>
    <row r="1155" spans="1:15" ht="12" customHeight="1">
      <c r="A1155" s="3">
        <f>A1154+1</f>
        <v>32</v>
      </c>
      <c r="B1155" s="5" t="s">
        <v>36</v>
      </c>
      <c r="C1155" s="34">
        <f>C1154+1</f>
        <v>33</v>
      </c>
      <c r="D1155" s="176"/>
      <c r="E1155" s="39">
        <f>E1154-1</f>
        <v>1971</v>
      </c>
      <c r="F1155" s="70">
        <v>877</v>
      </c>
      <c r="G1155" s="70">
        <v>462</v>
      </c>
      <c r="H1155" s="70">
        <v>415</v>
      </c>
      <c r="I1155" s="131">
        <f>I1152+1</f>
        <v>70</v>
      </c>
      <c r="J1155" s="5" t="s">
        <v>36</v>
      </c>
      <c r="K1155" s="176">
        <f>K1152+1</f>
        <v>71</v>
      </c>
      <c r="L1155" s="39">
        <f>L1152-1</f>
        <v>1933</v>
      </c>
      <c r="M1155" s="70">
        <v>642</v>
      </c>
      <c r="N1155" s="70">
        <v>281</v>
      </c>
      <c r="O1155" s="70">
        <v>361</v>
      </c>
    </row>
    <row r="1156" spans="1:15" ht="12" customHeight="1">
      <c r="A1156" s="3">
        <f>A1155+1</f>
        <v>33</v>
      </c>
      <c r="B1156" s="5" t="s">
        <v>36</v>
      </c>
      <c r="C1156" s="34">
        <f>C1155+1</f>
        <v>34</v>
      </c>
      <c r="D1156" s="176"/>
      <c r="E1156" s="39">
        <f>E1155-1</f>
        <v>1970</v>
      </c>
      <c r="F1156" s="70">
        <v>860</v>
      </c>
      <c r="G1156" s="70">
        <v>451</v>
      </c>
      <c r="H1156" s="70">
        <v>409</v>
      </c>
      <c r="I1156" s="131">
        <f>I1155+1</f>
        <v>71</v>
      </c>
      <c r="J1156" s="5" t="s">
        <v>36</v>
      </c>
      <c r="K1156" s="176">
        <f>K1155+1</f>
        <v>72</v>
      </c>
      <c r="L1156" s="39">
        <f>L1155-1</f>
        <v>1932</v>
      </c>
      <c r="M1156" s="70">
        <v>654</v>
      </c>
      <c r="N1156" s="70">
        <v>280</v>
      </c>
      <c r="O1156" s="70">
        <v>374</v>
      </c>
    </row>
    <row r="1157" spans="1:15" ht="12" customHeight="1">
      <c r="A1157" s="3">
        <f>A1156+1</f>
        <v>34</v>
      </c>
      <c r="B1157" s="5" t="s">
        <v>36</v>
      </c>
      <c r="C1157" s="34">
        <f>C1156+1</f>
        <v>35</v>
      </c>
      <c r="D1157" s="176"/>
      <c r="E1157" s="39">
        <f>E1156-1</f>
        <v>1969</v>
      </c>
      <c r="F1157" s="70">
        <v>867</v>
      </c>
      <c r="G1157" s="70">
        <v>456</v>
      </c>
      <c r="H1157" s="70">
        <v>411</v>
      </c>
      <c r="I1157" s="131">
        <f>I1156+1</f>
        <v>72</v>
      </c>
      <c r="J1157" s="5" t="s">
        <v>36</v>
      </c>
      <c r="K1157" s="176">
        <f>K1156+1</f>
        <v>73</v>
      </c>
      <c r="L1157" s="39">
        <f>L1156-1</f>
        <v>1931</v>
      </c>
      <c r="M1157" s="70">
        <v>628</v>
      </c>
      <c r="N1157" s="70">
        <v>268</v>
      </c>
      <c r="O1157" s="70">
        <v>360</v>
      </c>
    </row>
    <row r="1158" spans="1:15" ht="12" customHeight="1">
      <c r="A1158" s="19">
        <v>30</v>
      </c>
      <c r="B1158" s="178" t="s">
        <v>36</v>
      </c>
      <c r="C1158" s="68">
        <v>35</v>
      </c>
      <c r="D1158" s="177"/>
      <c r="E1158" s="187"/>
      <c r="F1158" s="71">
        <f>SUM(F1153:F1157)</f>
        <v>4031</v>
      </c>
      <c r="G1158" s="71">
        <f>SUM(G1153:G1157)</f>
        <v>2175</v>
      </c>
      <c r="H1158" s="71">
        <f>SUM(H1153:H1157)</f>
        <v>1856</v>
      </c>
      <c r="I1158" s="131">
        <f>I1157+1</f>
        <v>73</v>
      </c>
      <c r="J1158" s="5" t="s">
        <v>36</v>
      </c>
      <c r="K1158" s="176">
        <f>K1157+1</f>
        <v>74</v>
      </c>
      <c r="L1158" s="39">
        <f>L1157-1</f>
        <v>1930</v>
      </c>
      <c r="M1158" s="70">
        <v>674</v>
      </c>
      <c r="N1158" s="70">
        <v>253</v>
      </c>
      <c r="O1158" s="70">
        <v>421</v>
      </c>
    </row>
    <row r="1159" spans="1:15" ht="12" customHeight="1">
      <c r="A1159" s="3"/>
      <c r="B1159" s="5"/>
      <c r="C1159" s="34"/>
      <c r="D1159" s="176"/>
      <c r="E1159" s="39"/>
      <c r="F1159" s="70"/>
      <c r="G1159" s="70"/>
      <c r="H1159" s="70"/>
      <c r="I1159" s="131">
        <f>I1158+1</f>
        <v>74</v>
      </c>
      <c r="J1159" s="5" t="s">
        <v>36</v>
      </c>
      <c r="K1159" s="176">
        <f>K1158+1</f>
        <v>75</v>
      </c>
      <c r="L1159" s="39">
        <f>L1158-1</f>
        <v>1929</v>
      </c>
      <c r="M1159" s="70">
        <v>634</v>
      </c>
      <c r="N1159" s="70">
        <v>247</v>
      </c>
      <c r="O1159" s="70">
        <v>387</v>
      </c>
    </row>
    <row r="1160" spans="1:15" ht="12" customHeight="1">
      <c r="A1160" s="3">
        <f>A1157+1</f>
        <v>35</v>
      </c>
      <c r="B1160" s="5" t="s">
        <v>36</v>
      </c>
      <c r="C1160" s="34">
        <f>C1157+1</f>
        <v>36</v>
      </c>
      <c r="D1160" s="176"/>
      <c r="E1160" s="39">
        <f>E1157-1</f>
        <v>1968</v>
      </c>
      <c r="F1160" s="70">
        <v>886</v>
      </c>
      <c r="G1160" s="70">
        <v>468</v>
      </c>
      <c r="H1160" s="70">
        <v>418</v>
      </c>
      <c r="I1160" s="186">
        <v>70</v>
      </c>
      <c r="J1160" s="178" t="s">
        <v>36</v>
      </c>
      <c r="K1160" s="177">
        <v>75</v>
      </c>
      <c r="L1160" s="187"/>
      <c r="M1160" s="71">
        <f>SUM(M1155:M1159)</f>
        <v>3232</v>
      </c>
      <c r="N1160" s="71">
        <f>SUM(N1155:N1159)</f>
        <v>1329</v>
      </c>
      <c r="O1160" s="71">
        <f>SUM(O1155:O1159)</f>
        <v>1903</v>
      </c>
    </row>
    <row r="1161" spans="1:15" ht="12" customHeight="1">
      <c r="A1161" s="3">
        <f>A1160+1</f>
        <v>36</v>
      </c>
      <c r="B1161" s="5" t="s">
        <v>36</v>
      </c>
      <c r="C1161" s="34">
        <f>C1160+1</f>
        <v>37</v>
      </c>
      <c r="D1161" s="176"/>
      <c r="E1161" s="39">
        <f>E1160-1</f>
        <v>1967</v>
      </c>
      <c r="F1161" s="70">
        <v>960</v>
      </c>
      <c r="G1161" s="70">
        <v>517</v>
      </c>
      <c r="H1161" s="70">
        <v>443</v>
      </c>
      <c r="I1161" s="131"/>
      <c r="J1161" s="5"/>
      <c r="K1161" s="176"/>
      <c r="L1161" s="39"/>
      <c r="M1161" s="70"/>
      <c r="N1161" s="70"/>
      <c r="O1161" s="70"/>
    </row>
    <row r="1162" spans="1:15" ht="12" customHeight="1">
      <c r="A1162" s="3">
        <f>A1161+1</f>
        <v>37</v>
      </c>
      <c r="B1162" s="5" t="s">
        <v>36</v>
      </c>
      <c r="C1162" s="34">
        <f>C1161+1</f>
        <v>38</v>
      </c>
      <c r="D1162" s="176"/>
      <c r="E1162" s="39">
        <f>E1161-1</f>
        <v>1966</v>
      </c>
      <c r="F1162" s="70">
        <v>988</v>
      </c>
      <c r="G1162" s="70">
        <v>546</v>
      </c>
      <c r="H1162" s="70">
        <v>442</v>
      </c>
      <c r="I1162" s="186">
        <v>75</v>
      </c>
      <c r="J1162" s="178" t="s">
        <v>36</v>
      </c>
      <c r="K1162" s="177">
        <v>80</v>
      </c>
      <c r="L1162" s="39"/>
      <c r="M1162" s="71">
        <v>2731</v>
      </c>
      <c r="N1162" s="71">
        <v>955</v>
      </c>
      <c r="O1162" s="71">
        <v>1776</v>
      </c>
    </row>
    <row r="1163" spans="1:15" ht="12" customHeight="1">
      <c r="A1163" s="3">
        <f>A1162+1</f>
        <v>38</v>
      </c>
      <c r="B1163" s="5" t="s">
        <v>36</v>
      </c>
      <c r="C1163" s="34">
        <f>C1162+1</f>
        <v>39</v>
      </c>
      <c r="D1163" s="176"/>
      <c r="E1163" s="39">
        <f>E1162-1</f>
        <v>1965</v>
      </c>
      <c r="F1163" s="70">
        <v>997</v>
      </c>
      <c r="G1163" s="70">
        <v>482</v>
      </c>
      <c r="H1163" s="70">
        <v>515</v>
      </c>
      <c r="I1163" s="186">
        <v>80</v>
      </c>
      <c r="J1163" s="178" t="s">
        <v>36</v>
      </c>
      <c r="K1163" s="177">
        <v>85</v>
      </c>
      <c r="L1163" s="39"/>
      <c r="M1163" s="71">
        <v>1952</v>
      </c>
      <c r="N1163" s="71">
        <v>555</v>
      </c>
      <c r="O1163" s="71">
        <v>1397</v>
      </c>
    </row>
    <row r="1164" spans="1:15" ht="12" customHeight="1">
      <c r="A1164" s="3">
        <f>A1163+1</f>
        <v>39</v>
      </c>
      <c r="B1164" s="5" t="s">
        <v>36</v>
      </c>
      <c r="C1164" s="34">
        <f>C1163+1</f>
        <v>40</v>
      </c>
      <c r="D1164" s="176"/>
      <c r="E1164" s="39">
        <f>E1163-1</f>
        <v>1964</v>
      </c>
      <c r="F1164" s="70">
        <v>1165</v>
      </c>
      <c r="G1164" s="70">
        <v>615</v>
      </c>
      <c r="H1164" s="70">
        <v>550</v>
      </c>
      <c r="I1164" s="190" t="s">
        <v>575</v>
      </c>
      <c r="J1164" s="6"/>
      <c r="K1164" s="6"/>
      <c r="L1164" s="39"/>
      <c r="M1164" s="71">
        <v>859</v>
      </c>
      <c r="N1164" s="71">
        <v>151</v>
      </c>
      <c r="O1164" s="71">
        <v>708</v>
      </c>
    </row>
    <row r="1165" spans="1:15" ht="12" customHeight="1">
      <c r="A1165" s="19">
        <v>35</v>
      </c>
      <c r="B1165" s="178" t="s">
        <v>36</v>
      </c>
      <c r="C1165" s="68">
        <v>40</v>
      </c>
      <c r="D1165" s="177"/>
      <c r="E1165" s="187"/>
      <c r="F1165" s="71">
        <f>SUM(F1160:F1164)</f>
        <v>4996</v>
      </c>
      <c r="G1165" s="71">
        <f>SUM(G1160:G1164)</f>
        <v>2628</v>
      </c>
      <c r="H1165" s="71">
        <f>SUM(H1160:H1164)</f>
        <v>2368</v>
      </c>
      <c r="I1165" s="190" t="s">
        <v>576</v>
      </c>
      <c r="J1165" s="10"/>
      <c r="K1165" s="3"/>
      <c r="L1165" s="39"/>
      <c r="M1165" s="71">
        <f>SUM(F1119+F1130+F1135+F1144+F1151+F1158+F1165+M1118+M1125+M1132+M1139+M1146+M1153+M1160+M1162+M1163+M1164)</f>
        <v>65683</v>
      </c>
      <c r="N1165" s="71">
        <f>SUM(G1119+G1130+G1135+G1144+G1151+G1158+G1165+N1118+N1125+N1132+N1139+N1146+N1153+N1160+N1162+N1163+N1164)</f>
        <v>32017</v>
      </c>
      <c r="O1165" s="71">
        <f>SUM(H1119+H1130+H1135+H1144+H1151+H1158+H1165+O1118+O1125+O1132+O1139+O1146+O1153+O1160+O1162+O1163+O1164)</f>
        <v>33666</v>
      </c>
    </row>
    <row r="1166" spans="1:15" ht="12" customHeight="1">
      <c r="A1166" s="19"/>
      <c r="B1166" s="178"/>
      <c r="C1166" s="68"/>
      <c r="D1166" s="177"/>
      <c r="E1166" s="215"/>
      <c r="F1166" s="220"/>
      <c r="G1166" s="220"/>
      <c r="H1166" s="220"/>
      <c r="I1166" s="202"/>
      <c r="J1166" s="10"/>
      <c r="K1166" s="3"/>
      <c r="L1166" s="8"/>
      <c r="M1166" s="71"/>
      <c r="N1166" s="71"/>
      <c r="O1166" s="71"/>
    </row>
    <row r="1167" spans="1:15" ht="12" customHeight="1">
      <c r="A1167" s="19"/>
      <c r="B1167" s="178"/>
      <c r="C1167" s="68"/>
      <c r="D1167" s="177"/>
      <c r="E1167" s="215"/>
      <c r="F1167" s="220"/>
      <c r="G1167" s="220"/>
      <c r="H1167" s="220"/>
      <c r="I1167" s="202"/>
      <c r="J1167" s="10"/>
      <c r="K1167" s="3"/>
      <c r="L1167" s="8"/>
      <c r="M1167" s="71"/>
      <c r="N1167" s="71"/>
      <c r="O1167" s="71"/>
    </row>
    <row r="1168" spans="1:15" ht="12" customHeight="1">
      <c r="A1168" s="19"/>
      <c r="B1168" s="178"/>
      <c r="C1168" s="68"/>
      <c r="D1168" s="177"/>
      <c r="E1168" s="215"/>
      <c r="F1168" s="220"/>
      <c r="G1168" s="220"/>
      <c r="H1168" s="220"/>
      <c r="I1168" s="202"/>
      <c r="J1168" s="10"/>
      <c r="K1168" s="3"/>
      <c r="L1168" s="8"/>
      <c r="M1168" s="71"/>
      <c r="N1168" s="71"/>
      <c r="O1168" s="71"/>
    </row>
    <row r="1169" spans="1:15" ht="12" customHeight="1">
      <c r="A1169" s="19"/>
      <c r="B1169" s="178"/>
      <c r="C1169" s="68"/>
      <c r="D1169" s="177"/>
      <c r="E1169" s="215"/>
      <c r="F1169" s="71"/>
      <c r="G1169" s="71"/>
      <c r="H1169" s="71"/>
      <c r="I1169" s="202"/>
      <c r="J1169" s="10"/>
      <c r="K1169" s="3"/>
      <c r="L1169" s="8"/>
      <c r="M1169" s="71"/>
      <c r="N1169" s="71"/>
      <c r="O1169" s="71"/>
    </row>
    <row r="1170" spans="1:15" ht="12" customHeight="1">
      <c r="A1170" s="19"/>
      <c r="B1170" s="178"/>
      <c r="C1170" s="68"/>
      <c r="D1170" s="177"/>
      <c r="E1170" s="215"/>
      <c r="F1170" s="71"/>
      <c r="G1170" s="71"/>
      <c r="H1170" s="71"/>
      <c r="I1170" s="202"/>
      <c r="J1170" s="10"/>
      <c r="K1170" s="3"/>
      <c r="L1170" s="8"/>
      <c r="M1170" s="71"/>
      <c r="N1170" s="71"/>
      <c r="O1170" s="71"/>
    </row>
    <row r="1171" spans="1:15" ht="12.75">
      <c r="A1171" s="23" t="s">
        <v>577</v>
      </c>
      <c r="B1171" s="23"/>
      <c r="C1171" s="23"/>
      <c r="D1171" s="23"/>
      <c r="E1171" s="23"/>
      <c r="F1171" s="191"/>
      <c r="G1171" s="191"/>
      <c r="H1171" s="191"/>
      <c r="I1171" s="23"/>
      <c r="J1171" s="23"/>
      <c r="K1171" s="23"/>
      <c r="L1171" s="23"/>
      <c r="M1171" s="191"/>
      <c r="N1171" s="191"/>
      <c r="O1171" s="191"/>
    </row>
    <row r="1172" spans="1:15" ht="12.75">
      <c r="A1172" s="23" t="s">
        <v>595</v>
      </c>
      <c r="B1172" s="23"/>
      <c r="C1172" s="23"/>
      <c r="D1172" s="23"/>
      <c r="E1172" s="23"/>
      <c r="F1172" s="191"/>
      <c r="G1172" s="191"/>
      <c r="H1172" s="191"/>
      <c r="I1172" s="23"/>
      <c r="J1172" s="23"/>
      <c r="K1172" s="23"/>
      <c r="L1172" s="23"/>
      <c r="M1172" s="191"/>
      <c r="N1172" s="191"/>
      <c r="O1172" s="191"/>
    </row>
    <row r="1173" spans="1:12" ht="12.75">
      <c r="A1173" s="3"/>
      <c r="B1173" s="3"/>
      <c r="C1173" s="34"/>
      <c r="D1173" s="3"/>
      <c r="E1173" s="3"/>
      <c r="I1173" s="3"/>
      <c r="J1173" s="3"/>
      <c r="K1173" s="3"/>
      <c r="L1173" s="3"/>
    </row>
    <row r="1174" spans="1:15" s="137" customFormat="1" ht="12.75">
      <c r="A1174" s="15" t="s">
        <v>66</v>
      </c>
      <c r="B1174" s="15"/>
      <c r="C1174" s="15"/>
      <c r="D1174" s="15"/>
      <c r="E1174" s="181"/>
      <c r="F1174" s="330" t="s">
        <v>5</v>
      </c>
      <c r="G1174" s="303"/>
      <c r="H1174" s="303"/>
      <c r="I1174" s="161" t="s">
        <v>66</v>
      </c>
      <c r="J1174" s="15"/>
      <c r="K1174" s="15"/>
      <c r="L1174" s="181"/>
      <c r="M1174" s="330" t="s">
        <v>5</v>
      </c>
      <c r="N1174" s="303"/>
      <c r="O1174" s="303"/>
    </row>
    <row r="1175" spans="1:15" ht="12.75">
      <c r="A1175" s="10" t="s">
        <v>68</v>
      </c>
      <c r="B1175" s="10"/>
      <c r="C1175" s="10"/>
      <c r="D1175" s="10"/>
      <c r="E1175" s="182" t="s">
        <v>570</v>
      </c>
      <c r="F1175" s="332"/>
      <c r="G1175" s="304"/>
      <c r="H1175" s="304"/>
      <c r="I1175" s="183" t="s">
        <v>68</v>
      </c>
      <c r="J1175" s="10"/>
      <c r="K1175" s="10"/>
      <c r="L1175" s="182" t="s">
        <v>570</v>
      </c>
      <c r="M1175" s="332"/>
      <c r="N1175" s="304"/>
      <c r="O1175" s="304"/>
    </row>
    <row r="1176" spans="1:15" ht="12.75">
      <c r="A1176" s="20" t="s">
        <v>69</v>
      </c>
      <c r="B1176" s="20"/>
      <c r="C1176" s="20"/>
      <c r="D1176" s="20"/>
      <c r="E1176" s="184"/>
      <c r="F1176" s="192" t="s">
        <v>20</v>
      </c>
      <c r="G1176" s="193" t="s">
        <v>21</v>
      </c>
      <c r="H1176" s="192" t="s">
        <v>22</v>
      </c>
      <c r="I1176" s="185" t="s">
        <v>69</v>
      </c>
      <c r="J1176" s="20"/>
      <c r="K1176" s="20"/>
      <c r="L1176" s="184"/>
      <c r="M1176" s="192" t="s">
        <v>20</v>
      </c>
      <c r="N1176" s="193" t="s">
        <v>21</v>
      </c>
      <c r="O1176" s="192" t="s">
        <v>22</v>
      </c>
    </row>
    <row r="1177" spans="1:12" ht="12.75">
      <c r="A1177" s="3"/>
      <c r="B1177" s="3"/>
      <c r="C1177" s="34"/>
      <c r="D1177" s="3"/>
      <c r="E1177" s="9"/>
      <c r="I1177" s="131"/>
      <c r="J1177" s="3"/>
      <c r="K1177" s="3"/>
      <c r="L1177" s="9"/>
    </row>
    <row r="1178" spans="1:15" ht="12.75">
      <c r="A1178" s="3">
        <v>0</v>
      </c>
      <c r="B1178" s="5" t="s">
        <v>36</v>
      </c>
      <c r="C1178" s="34">
        <v>1</v>
      </c>
      <c r="D1178" s="176"/>
      <c r="E1178" s="39">
        <v>2003</v>
      </c>
      <c r="F1178" s="70">
        <v>779</v>
      </c>
      <c r="G1178" s="70">
        <v>402</v>
      </c>
      <c r="H1178" s="70">
        <v>377</v>
      </c>
      <c r="I1178" s="131">
        <f>SUM(C1229)</f>
        <v>40</v>
      </c>
      <c r="J1178" s="5" t="s">
        <v>36</v>
      </c>
      <c r="K1178" s="176">
        <f>SUM(I1178+1)</f>
        <v>41</v>
      </c>
      <c r="L1178" s="39">
        <f>SUM(E1229-1)</f>
        <v>1963</v>
      </c>
      <c r="M1178" s="70">
        <v>2218</v>
      </c>
      <c r="N1178" s="70">
        <v>1179</v>
      </c>
      <c r="O1178" s="70">
        <v>1039</v>
      </c>
    </row>
    <row r="1179" spans="1:15" ht="12.75">
      <c r="A1179" s="3">
        <v>1</v>
      </c>
      <c r="B1179" s="5" t="s">
        <v>36</v>
      </c>
      <c r="C1179" s="34">
        <f>SUM(C1178+1)</f>
        <v>2</v>
      </c>
      <c r="D1179" s="176"/>
      <c r="E1179" s="39">
        <f>SUM(E1178-1)</f>
        <v>2002</v>
      </c>
      <c r="F1179" s="70">
        <v>817</v>
      </c>
      <c r="G1179" s="70">
        <v>419</v>
      </c>
      <c r="H1179" s="70">
        <v>398</v>
      </c>
      <c r="I1179" s="131">
        <f>I1178+1</f>
        <v>41</v>
      </c>
      <c r="J1179" s="5" t="s">
        <v>36</v>
      </c>
      <c r="K1179" s="176">
        <f>K1178+1</f>
        <v>42</v>
      </c>
      <c r="L1179" s="39">
        <f>L1178-1</f>
        <v>1962</v>
      </c>
      <c r="M1179" s="70">
        <v>2206</v>
      </c>
      <c r="N1179" s="70">
        <v>1118</v>
      </c>
      <c r="O1179" s="70">
        <v>1088</v>
      </c>
    </row>
    <row r="1180" spans="1:15" ht="12.75">
      <c r="A1180" s="3">
        <f>A1179+1</f>
        <v>2</v>
      </c>
      <c r="B1180" s="5" t="s">
        <v>36</v>
      </c>
      <c r="C1180" s="34">
        <f>C1179+1</f>
        <v>3</v>
      </c>
      <c r="D1180" s="176"/>
      <c r="E1180" s="39">
        <f>SUM(E1179-1)</f>
        <v>2001</v>
      </c>
      <c r="F1180" s="70">
        <v>851</v>
      </c>
      <c r="G1180" s="70">
        <v>436</v>
      </c>
      <c r="H1180" s="70">
        <v>415</v>
      </c>
      <c r="I1180" s="131">
        <f>I1179+1</f>
        <v>42</v>
      </c>
      <c r="J1180" s="5" t="s">
        <v>36</v>
      </c>
      <c r="K1180" s="176">
        <f>K1179+1</f>
        <v>43</v>
      </c>
      <c r="L1180" s="39">
        <f>L1179-1</f>
        <v>1961</v>
      </c>
      <c r="M1180" s="70">
        <v>2337</v>
      </c>
      <c r="N1180" s="70">
        <v>1207</v>
      </c>
      <c r="O1180" s="70">
        <v>1130</v>
      </c>
    </row>
    <row r="1181" spans="1:15" ht="12" customHeight="1">
      <c r="A1181" s="3">
        <f>A1180+1</f>
        <v>3</v>
      </c>
      <c r="B1181" s="5" t="s">
        <v>36</v>
      </c>
      <c r="C1181" s="34">
        <f>C1180+1</f>
        <v>4</v>
      </c>
      <c r="D1181" s="176"/>
      <c r="E1181" s="39">
        <f>E1180-1</f>
        <v>2000</v>
      </c>
      <c r="F1181" s="70">
        <v>855</v>
      </c>
      <c r="G1181" s="70">
        <v>440</v>
      </c>
      <c r="H1181" s="70">
        <v>415</v>
      </c>
      <c r="I1181" s="131">
        <f>I1180+1</f>
        <v>43</v>
      </c>
      <c r="J1181" s="5" t="s">
        <v>36</v>
      </c>
      <c r="K1181" s="176">
        <f>K1180+1</f>
        <v>44</v>
      </c>
      <c r="L1181" s="39">
        <f>L1180-1</f>
        <v>1960</v>
      </c>
      <c r="M1181" s="70">
        <v>2169</v>
      </c>
      <c r="N1181" s="70">
        <v>1127</v>
      </c>
      <c r="O1181" s="70">
        <v>1042</v>
      </c>
    </row>
    <row r="1182" spans="1:15" ht="12" customHeight="1">
      <c r="A1182" s="3">
        <f>A1181+1</f>
        <v>4</v>
      </c>
      <c r="B1182" s="5" t="s">
        <v>36</v>
      </c>
      <c r="C1182" s="34">
        <f>C1181+1</f>
        <v>5</v>
      </c>
      <c r="D1182" s="176"/>
      <c r="E1182" s="39">
        <f>E1181-1</f>
        <v>1999</v>
      </c>
      <c r="F1182" s="70">
        <v>805</v>
      </c>
      <c r="G1182" s="70">
        <v>403</v>
      </c>
      <c r="H1182" s="70">
        <v>402</v>
      </c>
      <c r="I1182" s="131">
        <f>I1181+1</f>
        <v>44</v>
      </c>
      <c r="J1182" s="5" t="s">
        <v>36</v>
      </c>
      <c r="K1182" s="176">
        <f>K1181+1</f>
        <v>45</v>
      </c>
      <c r="L1182" s="39">
        <f>L1181-1</f>
        <v>1959</v>
      </c>
      <c r="M1182" s="70">
        <v>2226</v>
      </c>
      <c r="N1182" s="70">
        <v>1134</v>
      </c>
      <c r="O1182" s="70">
        <v>1092</v>
      </c>
    </row>
    <row r="1183" spans="1:15" ht="12" customHeight="1">
      <c r="A1183" s="3">
        <f>A1182+1</f>
        <v>5</v>
      </c>
      <c r="B1183" s="5" t="s">
        <v>36</v>
      </c>
      <c r="C1183" s="34">
        <f>C1182+1</f>
        <v>6</v>
      </c>
      <c r="D1183" s="176"/>
      <c r="E1183" s="39">
        <f>E1182-1</f>
        <v>1998</v>
      </c>
      <c r="F1183" s="70">
        <v>784</v>
      </c>
      <c r="G1183" s="70">
        <v>386</v>
      </c>
      <c r="H1183" s="70">
        <v>398</v>
      </c>
      <c r="I1183" s="186">
        <v>40</v>
      </c>
      <c r="J1183" s="178" t="s">
        <v>36</v>
      </c>
      <c r="K1183" s="177">
        <v>45</v>
      </c>
      <c r="L1183" s="71"/>
      <c r="M1183" s="180">
        <f>SUM(M1178:M1182)</f>
        <v>11156</v>
      </c>
      <c r="N1183" s="71">
        <f>SUM(N1178:N1182)</f>
        <v>5765</v>
      </c>
      <c r="O1183" s="71">
        <f>SUM(O1178:O1182)</f>
        <v>5391</v>
      </c>
    </row>
    <row r="1184" spans="1:15" ht="12" customHeight="1">
      <c r="A1184" s="19">
        <v>0</v>
      </c>
      <c r="B1184" s="178" t="s">
        <v>36</v>
      </c>
      <c r="C1184" s="68">
        <v>6</v>
      </c>
      <c r="D1184" s="177"/>
      <c r="E1184" s="187"/>
      <c r="F1184" s="71">
        <f>SUM(F1178:F1183)</f>
        <v>4891</v>
      </c>
      <c r="G1184" s="71">
        <f>SUM(G1178:G1183)</f>
        <v>2486</v>
      </c>
      <c r="H1184" s="71">
        <f>SUM(H1178:H1183)</f>
        <v>2405</v>
      </c>
      <c r="I1184" s="131"/>
      <c r="J1184" s="5"/>
      <c r="K1184" s="176"/>
      <c r="L1184" s="39"/>
      <c r="M1184" s="70"/>
      <c r="N1184" s="70"/>
      <c r="O1184" s="70"/>
    </row>
    <row r="1185" spans="1:15" ht="12" customHeight="1">
      <c r="A1185" s="3"/>
      <c r="B1185" s="5"/>
      <c r="C1185" s="34"/>
      <c r="D1185" s="176"/>
      <c r="E1185" s="39"/>
      <c r="F1185" s="70"/>
      <c r="G1185" s="70"/>
      <c r="H1185" s="70"/>
      <c r="I1185" s="131">
        <f>I1182+1</f>
        <v>45</v>
      </c>
      <c r="J1185" s="5" t="s">
        <v>36</v>
      </c>
      <c r="K1185" s="176">
        <f>K1182+1</f>
        <v>46</v>
      </c>
      <c r="L1185" s="39">
        <f>L1182-1</f>
        <v>1958</v>
      </c>
      <c r="M1185" s="70">
        <v>2127</v>
      </c>
      <c r="N1185" s="70">
        <v>1086</v>
      </c>
      <c r="O1185" s="70">
        <v>1041</v>
      </c>
    </row>
    <row r="1186" spans="1:15" ht="12" customHeight="1">
      <c r="A1186" s="3">
        <f>A1183+1</f>
        <v>6</v>
      </c>
      <c r="B1186" s="5" t="s">
        <v>36</v>
      </c>
      <c r="C1186" s="34">
        <f>C1183+1</f>
        <v>7</v>
      </c>
      <c r="D1186" s="176"/>
      <c r="E1186" s="39">
        <f>E1183-1</f>
        <v>1997</v>
      </c>
      <c r="F1186" s="70">
        <v>835</v>
      </c>
      <c r="G1186" s="70">
        <v>434</v>
      </c>
      <c r="H1186" s="70">
        <v>401</v>
      </c>
      <c r="I1186" s="131">
        <f>I1185+1</f>
        <v>46</v>
      </c>
      <c r="J1186" s="5" t="s">
        <v>36</v>
      </c>
      <c r="K1186" s="176">
        <f>K1185+1</f>
        <v>47</v>
      </c>
      <c r="L1186" s="39">
        <f>L1185-1</f>
        <v>1957</v>
      </c>
      <c r="M1186" s="70">
        <v>1970</v>
      </c>
      <c r="N1186" s="70">
        <v>1005</v>
      </c>
      <c r="O1186" s="70">
        <v>965</v>
      </c>
    </row>
    <row r="1187" spans="1:15" ht="12" customHeight="1">
      <c r="A1187" s="3">
        <f aca="true" t="shared" si="124" ref="A1187:A1194">A1186+1</f>
        <v>7</v>
      </c>
      <c r="B1187" s="5" t="s">
        <v>36</v>
      </c>
      <c r="C1187" s="34">
        <f aca="true" t="shared" si="125" ref="C1187:C1194">C1186+1</f>
        <v>8</v>
      </c>
      <c r="D1187" s="176"/>
      <c r="E1187" s="39">
        <f aca="true" t="shared" si="126" ref="E1187:E1194">E1186-1</f>
        <v>1996</v>
      </c>
      <c r="F1187" s="70">
        <v>748</v>
      </c>
      <c r="G1187" s="70">
        <v>393</v>
      </c>
      <c r="H1187" s="70">
        <v>355</v>
      </c>
      <c r="I1187" s="131">
        <f>I1186+1</f>
        <v>47</v>
      </c>
      <c r="J1187" s="5" t="s">
        <v>36</v>
      </c>
      <c r="K1187" s="176">
        <f>K1186+1</f>
        <v>48</v>
      </c>
      <c r="L1187" s="39">
        <f>L1186-1</f>
        <v>1956</v>
      </c>
      <c r="M1187" s="70">
        <v>1986</v>
      </c>
      <c r="N1187" s="70">
        <v>1052</v>
      </c>
      <c r="O1187" s="70">
        <v>934</v>
      </c>
    </row>
    <row r="1188" spans="1:15" ht="12" customHeight="1">
      <c r="A1188" s="3">
        <f t="shared" si="124"/>
        <v>8</v>
      </c>
      <c r="B1188" s="5" t="s">
        <v>36</v>
      </c>
      <c r="C1188" s="34">
        <f t="shared" si="125"/>
        <v>9</v>
      </c>
      <c r="D1188" s="176"/>
      <c r="E1188" s="39">
        <f t="shared" si="126"/>
        <v>1995</v>
      </c>
      <c r="F1188" s="70">
        <v>680</v>
      </c>
      <c r="G1188" s="70">
        <v>346</v>
      </c>
      <c r="H1188" s="70">
        <v>334</v>
      </c>
      <c r="I1188" s="131">
        <f>I1187+1</f>
        <v>48</v>
      </c>
      <c r="J1188" s="5" t="s">
        <v>36</v>
      </c>
      <c r="K1188" s="176">
        <f>K1187+1</f>
        <v>49</v>
      </c>
      <c r="L1188" s="39">
        <f>L1187-1</f>
        <v>1955</v>
      </c>
      <c r="M1188" s="70">
        <v>2027</v>
      </c>
      <c r="N1188" s="70">
        <v>1042</v>
      </c>
      <c r="O1188" s="70">
        <v>985</v>
      </c>
    </row>
    <row r="1189" spans="1:15" ht="12" customHeight="1">
      <c r="A1189" s="3">
        <f t="shared" si="124"/>
        <v>9</v>
      </c>
      <c r="B1189" s="5" t="s">
        <v>36</v>
      </c>
      <c r="C1189" s="34">
        <f t="shared" si="125"/>
        <v>10</v>
      </c>
      <c r="D1189" s="176"/>
      <c r="E1189" s="39">
        <f t="shared" si="126"/>
        <v>1994</v>
      </c>
      <c r="F1189" s="70">
        <v>648</v>
      </c>
      <c r="G1189" s="70">
        <v>320</v>
      </c>
      <c r="H1189" s="70">
        <v>328</v>
      </c>
      <c r="I1189" s="131">
        <f>I1188+1</f>
        <v>49</v>
      </c>
      <c r="J1189" s="5" t="s">
        <v>36</v>
      </c>
      <c r="K1189" s="176">
        <f>K1188+1</f>
        <v>50</v>
      </c>
      <c r="L1189" s="39">
        <f>L1188-1</f>
        <v>1954</v>
      </c>
      <c r="M1189" s="70">
        <v>1974</v>
      </c>
      <c r="N1189" s="70">
        <v>992</v>
      </c>
      <c r="O1189" s="70">
        <v>982</v>
      </c>
    </row>
    <row r="1190" spans="1:15" ht="12" customHeight="1">
      <c r="A1190" s="3">
        <f t="shared" si="124"/>
        <v>10</v>
      </c>
      <c r="B1190" s="5" t="s">
        <v>36</v>
      </c>
      <c r="C1190" s="34">
        <f t="shared" si="125"/>
        <v>11</v>
      </c>
      <c r="D1190" s="176"/>
      <c r="E1190" s="39">
        <f t="shared" si="126"/>
        <v>1993</v>
      </c>
      <c r="F1190" s="70">
        <v>667</v>
      </c>
      <c r="G1190" s="70">
        <v>340</v>
      </c>
      <c r="H1190" s="70">
        <v>327</v>
      </c>
      <c r="I1190" s="186">
        <v>45</v>
      </c>
      <c r="J1190" s="178" t="s">
        <v>36</v>
      </c>
      <c r="K1190" s="177">
        <v>50</v>
      </c>
      <c r="L1190" s="187"/>
      <c r="M1190" s="71">
        <f>SUM(M1185:M1189)</f>
        <v>10084</v>
      </c>
      <c r="N1190" s="71">
        <f>SUM(N1185:N1189)</f>
        <v>5177</v>
      </c>
      <c r="O1190" s="71">
        <f>SUM(O1185:O1189)</f>
        <v>4907</v>
      </c>
    </row>
    <row r="1191" spans="1:15" ht="12" customHeight="1">
      <c r="A1191" s="3">
        <f t="shared" si="124"/>
        <v>11</v>
      </c>
      <c r="B1191" s="5" t="s">
        <v>36</v>
      </c>
      <c r="C1191" s="34">
        <f t="shared" si="125"/>
        <v>12</v>
      </c>
      <c r="D1191" s="176"/>
      <c r="E1191" s="39">
        <f t="shared" si="126"/>
        <v>1992</v>
      </c>
      <c r="F1191" s="70">
        <v>672</v>
      </c>
      <c r="G1191" s="70">
        <v>336</v>
      </c>
      <c r="H1191" s="70">
        <v>336</v>
      </c>
      <c r="I1191" s="131"/>
      <c r="J1191" s="5"/>
      <c r="K1191" s="176"/>
      <c r="L1191" s="39"/>
      <c r="M1191" s="70"/>
      <c r="N1191" s="70"/>
      <c r="O1191" s="70"/>
    </row>
    <row r="1192" spans="1:15" ht="12" customHeight="1">
      <c r="A1192" s="3">
        <f t="shared" si="124"/>
        <v>12</v>
      </c>
      <c r="B1192" s="5" t="s">
        <v>36</v>
      </c>
      <c r="C1192" s="34">
        <f t="shared" si="125"/>
        <v>13</v>
      </c>
      <c r="D1192" s="176"/>
      <c r="E1192" s="39">
        <f t="shared" si="126"/>
        <v>1991</v>
      </c>
      <c r="F1192" s="70">
        <v>929</v>
      </c>
      <c r="G1192" s="70">
        <v>468</v>
      </c>
      <c r="H1192" s="70">
        <v>461</v>
      </c>
      <c r="I1192" s="131">
        <f>I1189+1</f>
        <v>50</v>
      </c>
      <c r="J1192" s="5" t="s">
        <v>36</v>
      </c>
      <c r="K1192" s="176">
        <f>K1189+1</f>
        <v>51</v>
      </c>
      <c r="L1192" s="39">
        <f>L1189-1</f>
        <v>1953</v>
      </c>
      <c r="M1192" s="70">
        <v>2106</v>
      </c>
      <c r="N1192" s="70">
        <v>1094</v>
      </c>
      <c r="O1192" s="70">
        <v>1012</v>
      </c>
    </row>
    <row r="1193" spans="1:15" ht="12" customHeight="1">
      <c r="A1193" s="3">
        <f t="shared" si="124"/>
        <v>13</v>
      </c>
      <c r="B1193" s="5" t="s">
        <v>36</v>
      </c>
      <c r="C1193" s="34">
        <f t="shared" si="125"/>
        <v>14</v>
      </c>
      <c r="D1193" s="176"/>
      <c r="E1193" s="39">
        <f t="shared" si="126"/>
        <v>1990</v>
      </c>
      <c r="F1193" s="70">
        <v>1537</v>
      </c>
      <c r="G1193" s="70">
        <v>811</v>
      </c>
      <c r="H1193" s="70">
        <v>726</v>
      </c>
      <c r="I1193" s="131">
        <f>I1192+1</f>
        <v>51</v>
      </c>
      <c r="J1193" s="5" t="s">
        <v>36</v>
      </c>
      <c r="K1193" s="176">
        <f>K1192+1</f>
        <v>52</v>
      </c>
      <c r="L1193" s="39">
        <f>L1192-1</f>
        <v>1952</v>
      </c>
      <c r="M1193" s="70">
        <v>2099</v>
      </c>
      <c r="N1193" s="70">
        <v>1068</v>
      </c>
      <c r="O1193" s="70">
        <v>1031</v>
      </c>
    </row>
    <row r="1194" spans="1:15" ht="12" customHeight="1">
      <c r="A1194" s="3">
        <f t="shared" si="124"/>
        <v>14</v>
      </c>
      <c r="B1194" s="5" t="s">
        <v>36</v>
      </c>
      <c r="C1194" s="34">
        <f t="shared" si="125"/>
        <v>15</v>
      </c>
      <c r="D1194" s="176"/>
      <c r="E1194" s="39">
        <f t="shared" si="126"/>
        <v>1989</v>
      </c>
      <c r="F1194" s="70">
        <v>1537</v>
      </c>
      <c r="G1194" s="70">
        <v>803</v>
      </c>
      <c r="H1194" s="70">
        <v>734</v>
      </c>
      <c r="I1194" s="131">
        <f>I1193+1</f>
        <v>52</v>
      </c>
      <c r="J1194" s="5" t="s">
        <v>36</v>
      </c>
      <c r="K1194" s="176">
        <f>K1193+1</f>
        <v>53</v>
      </c>
      <c r="L1194" s="39">
        <f>L1193-1</f>
        <v>1951</v>
      </c>
      <c r="M1194" s="70">
        <v>1983</v>
      </c>
      <c r="N1194" s="70">
        <v>992</v>
      </c>
      <c r="O1194" s="70">
        <v>991</v>
      </c>
    </row>
    <row r="1195" spans="1:15" ht="12" customHeight="1">
      <c r="A1195" s="19">
        <v>6</v>
      </c>
      <c r="B1195" s="178" t="s">
        <v>36</v>
      </c>
      <c r="C1195" s="68">
        <v>15</v>
      </c>
      <c r="D1195" s="177"/>
      <c r="E1195" s="187"/>
      <c r="F1195" s="71">
        <f>SUM(F1186:F1194)</f>
        <v>8253</v>
      </c>
      <c r="G1195" s="71">
        <f>SUM(G1186:G1194)</f>
        <v>4251</v>
      </c>
      <c r="H1195" s="71">
        <f>SUM(H1186:H1194)</f>
        <v>4002</v>
      </c>
      <c r="I1195" s="131">
        <f>I1194+1</f>
        <v>53</v>
      </c>
      <c r="J1195" s="5" t="s">
        <v>36</v>
      </c>
      <c r="K1195" s="176">
        <f>K1194+1</f>
        <v>54</v>
      </c>
      <c r="L1195" s="39">
        <f>L1194-1</f>
        <v>1950</v>
      </c>
      <c r="M1195" s="70">
        <v>1864</v>
      </c>
      <c r="N1195" s="70">
        <v>933</v>
      </c>
      <c r="O1195" s="70">
        <v>931</v>
      </c>
    </row>
    <row r="1196" spans="1:15" ht="12" customHeight="1">
      <c r="A1196" s="3"/>
      <c r="B1196" s="5"/>
      <c r="C1196" s="34"/>
      <c r="D1196" s="176"/>
      <c r="E1196" s="39"/>
      <c r="F1196" s="70"/>
      <c r="G1196" s="70"/>
      <c r="H1196" s="70"/>
      <c r="I1196" s="131">
        <f>I1195+1</f>
        <v>54</v>
      </c>
      <c r="J1196" s="5" t="s">
        <v>36</v>
      </c>
      <c r="K1196" s="176">
        <f>K1195+1</f>
        <v>55</v>
      </c>
      <c r="L1196" s="39">
        <f>L1195-1</f>
        <v>1949</v>
      </c>
      <c r="M1196" s="70">
        <v>1670</v>
      </c>
      <c r="N1196" s="70">
        <v>907</v>
      </c>
      <c r="O1196" s="70">
        <v>763</v>
      </c>
    </row>
    <row r="1197" spans="1:15" ht="12" customHeight="1">
      <c r="A1197" s="3">
        <f>A1194+1</f>
        <v>15</v>
      </c>
      <c r="B1197" s="5" t="s">
        <v>36</v>
      </c>
      <c r="C1197" s="34">
        <f>C1194+1</f>
        <v>16</v>
      </c>
      <c r="D1197" s="176"/>
      <c r="E1197" s="39">
        <f>E1194-1</f>
        <v>1988</v>
      </c>
      <c r="F1197" s="70">
        <v>1714</v>
      </c>
      <c r="G1197" s="70">
        <v>895</v>
      </c>
      <c r="H1197" s="70">
        <v>819</v>
      </c>
      <c r="I1197" s="186">
        <v>50</v>
      </c>
      <c r="J1197" s="178" t="s">
        <v>36</v>
      </c>
      <c r="K1197" s="177">
        <v>55</v>
      </c>
      <c r="L1197" s="187"/>
      <c r="M1197" s="71">
        <f>SUM(M1192:M1196)</f>
        <v>9722</v>
      </c>
      <c r="N1197" s="71">
        <f>SUM(N1192:N1196)</f>
        <v>4994</v>
      </c>
      <c r="O1197" s="71">
        <f>SUM(O1192:O1196)</f>
        <v>4728</v>
      </c>
    </row>
    <row r="1198" spans="1:15" ht="12" customHeight="1">
      <c r="A1198" s="3">
        <f>A1197+1</f>
        <v>16</v>
      </c>
      <c r="B1198" s="5" t="s">
        <v>36</v>
      </c>
      <c r="C1198" s="34">
        <f>C1197+1</f>
        <v>17</v>
      </c>
      <c r="D1198" s="176"/>
      <c r="E1198" s="39">
        <f>E1197-1</f>
        <v>1987</v>
      </c>
      <c r="F1198" s="70">
        <v>1796</v>
      </c>
      <c r="G1198" s="70">
        <v>944</v>
      </c>
      <c r="H1198" s="70">
        <v>852</v>
      </c>
      <c r="I1198" s="131"/>
      <c r="J1198" s="5"/>
      <c r="K1198" s="176"/>
      <c r="L1198" s="39"/>
      <c r="M1198" s="70"/>
      <c r="N1198" s="70"/>
      <c r="O1198" s="70"/>
    </row>
    <row r="1199" spans="1:15" ht="12" customHeight="1">
      <c r="A1199" s="3">
        <f>A1198+1</f>
        <v>17</v>
      </c>
      <c r="B1199" s="5" t="s">
        <v>36</v>
      </c>
      <c r="C1199" s="34">
        <f>C1198+1</f>
        <v>18</v>
      </c>
      <c r="D1199" s="176"/>
      <c r="E1199" s="39">
        <f>E1198-1</f>
        <v>1986</v>
      </c>
      <c r="F1199" s="70">
        <v>1704</v>
      </c>
      <c r="G1199" s="70">
        <v>877</v>
      </c>
      <c r="H1199" s="70">
        <v>827</v>
      </c>
      <c r="I1199" s="131">
        <f>I1196+1</f>
        <v>55</v>
      </c>
      <c r="J1199" s="5" t="s">
        <v>36</v>
      </c>
      <c r="K1199" s="176">
        <f>K1196+1</f>
        <v>56</v>
      </c>
      <c r="L1199" s="39">
        <f>L1196-1</f>
        <v>1948</v>
      </c>
      <c r="M1199" s="70">
        <v>1377</v>
      </c>
      <c r="N1199" s="70">
        <v>703</v>
      </c>
      <c r="O1199" s="70">
        <v>674</v>
      </c>
    </row>
    <row r="1200" spans="1:15" ht="12" customHeight="1">
      <c r="A1200" s="19">
        <v>15</v>
      </c>
      <c r="B1200" s="178" t="s">
        <v>36</v>
      </c>
      <c r="C1200" s="68">
        <v>18</v>
      </c>
      <c r="D1200" s="177"/>
      <c r="E1200" s="187"/>
      <c r="F1200" s="71">
        <f>SUM(F1197:F1199)</f>
        <v>5214</v>
      </c>
      <c r="G1200" s="71">
        <f>SUM(G1197:G1199)</f>
        <v>2716</v>
      </c>
      <c r="H1200" s="71">
        <f>SUM(H1197:H1199)</f>
        <v>2498</v>
      </c>
      <c r="I1200" s="131">
        <f>I1199+1</f>
        <v>56</v>
      </c>
      <c r="J1200" s="5" t="s">
        <v>36</v>
      </c>
      <c r="K1200" s="176">
        <f>K1199+1</f>
        <v>57</v>
      </c>
      <c r="L1200" s="39">
        <f>L1199-1</f>
        <v>1947</v>
      </c>
      <c r="M1200" s="70">
        <v>1397</v>
      </c>
      <c r="N1200" s="70">
        <v>689</v>
      </c>
      <c r="O1200" s="70">
        <v>708</v>
      </c>
    </row>
    <row r="1201" spans="1:15" ht="12" customHeight="1">
      <c r="A1201" s="3"/>
      <c r="B1201" s="5"/>
      <c r="C1201" s="34"/>
      <c r="D1201" s="176"/>
      <c r="E1201" s="39"/>
      <c r="F1201" s="70"/>
      <c r="G1201" s="70"/>
      <c r="H1201" s="70"/>
      <c r="I1201" s="131">
        <f>I1200+1</f>
        <v>57</v>
      </c>
      <c r="J1201" s="5" t="s">
        <v>36</v>
      </c>
      <c r="K1201" s="176">
        <f>K1200+1</f>
        <v>58</v>
      </c>
      <c r="L1201" s="39">
        <f>L1200-1</f>
        <v>1946</v>
      </c>
      <c r="M1201" s="70">
        <v>1155</v>
      </c>
      <c r="N1201" s="70">
        <v>564</v>
      </c>
      <c r="O1201" s="70">
        <v>591</v>
      </c>
    </row>
    <row r="1202" spans="1:15" ht="12" customHeight="1">
      <c r="A1202" s="3">
        <f>A1199+1</f>
        <v>18</v>
      </c>
      <c r="B1202" s="5" t="s">
        <v>36</v>
      </c>
      <c r="C1202" s="34">
        <f>C1199+1</f>
        <v>19</v>
      </c>
      <c r="D1202" s="176"/>
      <c r="E1202" s="39">
        <f>E1199-1</f>
        <v>1985</v>
      </c>
      <c r="F1202" s="70">
        <v>1838</v>
      </c>
      <c r="G1202" s="70">
        <v>957</v>
      </c>
      <c r="H1202" s="70">
        <v>881</v>
      </c>
      <c r="I1202" s="131">
        <f>I1201+1</f>
        <v>58</v>
      </c>
      <c r="J1202" s="5" t="s">
        <v>36</v>
      </c>
      <c r="K1202" s="176">
        <f>K1201+1</f>
        <v>59</v>
      </c>
      <c r="L1202" s="39">
        <f>L1201-1</f>
        <v>1945</v>
      </c>
      <c r="M1202" s="70">
        <v>1162</v>
      </c>
      <c r="N1202" s="70">
        <v>547</v>
      </c>
      <c r="O1202" s="70">
        <v>615</v>
      </c>
    </row>
    <row r="1203" spans="1:15" ht="12" customHeight="1">
      <c r="A1203" s="3">
        <f aca="true" t="shared" si="127" ref="A1203:A1208">A1202+1</f>
        <v>19</v>
      </c>
      <c r="B1203" s="5" t="s">
        <v>36</v>
      </c>
      <c r="C1203" s="34">
        <f aca="true" t="shared" si="128" ref="C1203:C1208">C1202+1</f>
        <v>20</v>
      </c>
      <c r="D1203" s="176"/>
      <c r="E1203" s="39">
        <f aca="true" t="shared" si="129" ref="E1203:E1208">E1202-1</f>
        <v>1984</v>
      </c>
      <c r="F1203" s="70">
        <v>1648</v>
      </c>
      <c r="G1203" s="70">
        <v>900</v>
      </c>
      <c r="H1203" s="70">
        <v>748</v>
      </c>
      <c r="I1203" s="131">
        <f>I1202+1</f>
        <v>59</v>
      </c>
      <c r="J1203" s="5" t="s">
        <v>36</v>
      </c>
      <c r="K1203" s="176">
        <f>K1202+1</f>
        <v>60</v>
      </c>
      <c r="L1203" s="39">
        <f>L1202-1</f>
        <v>1944</v>
      </c>
      <c r="M1203" s="70">
        <v>1661</v>
      </c>
      <c r="N1203" s="70">
        <v>838</v>
      </c>
      <c r="O1203" s="70">
        <v>823</v>
      </c>
    </row>
    <row r="1204" spans="1:15" ht="12" customHeight="1">
      <c r="A1204" s="3">
        <f t="shared" si="127"/>
        <v>20</v>
      </c>
      <c r="B1204" s="5" t="s">
        <v>36</v>
      </c>
      <c r="C1204" s="34">
        <f t="shared" si="128"/>
        <v>21</v>
      </c>
      <c r="D1204" s="176"/>
      <c r="E1204" s="39">
        <f t="shared" si="129"/>
        <v>1983</v>
      </c>
      <c r="F1204" s="70">
        <v>1681</v>
      </c>
      <c r="G1204" s="70">
        <v>884</v>
      </c>
      <c r="H1204" s="70">
        <v>797</v>
      </c>
      <c r="I1204" s="186">
        <v>55</v>
      </c>
      <c r="J1204" s="178" t="s">
        <v>36</v>
      </c>
      <c r="K1204" s="177">
        <v>60</v>
      </c>
      <c r="L1204" s="187"/>
      <c r="M1204" s="71">
        <f>SUM(M1199:M1203)</f>
        <v>6752</v>
      </c>
      <c r="N1204" s="71">
        <f>SUM(N1199:N1203)</f>
        <v>3341</v>
      </c>
      <c r="O1204" s="71">
        <f>SUM(O1199:O1203)</f>
        <v>3411</v>
      </c>
    </row>
    <row r="1205" spans="1:15" ht="12" customHeight="1">
      <c r="A1205" s="3">
        <f t="shared" si="127"/>
        <v>21</v>
      </c>
      <c r="B1205" s="5" t="s">
        <v>36</v>
      </c>
      <c r="C1205" s="34">
        <f t="shared" si="128"/>
        <v>22</v>
      </c>
      <c r="D1205" s="176"/>
      <c r="E1205" s="39">
        <f t="shared" si="129"/>
        <v>1982</v>
      </c>
      <c r="F1205" s="70">
        <v>1683</v>
      </c>
      <c r="G1205" s="70">
        <v>914</v>
      </c>
      <c r="H1205" s="70">
        <v>769</v>
      </c>
      <c r="I1205" s="131"/>
      <c r="J1205" s="5"/>
      <c r="K1205" s="176"/>
      <c r="L1205" s="39"/>
      <c r="M1205" s="70"/>
      <c r="N1205" s="70"/>
      <c r="O1205" s="70"/>
    </row>
    <row r="1206" spans="1:15" ht="12" customHeight="1">
      <c r="A1206" s="3">
        <f t="shared" si="127"/>
        <v>22</v>
      </c>
      <c r="B1206" s="5" t="s">
        <v>36</v>
      </c>
      <c r="C1206" s="34">
        <f t="shared" si="128"/>
        <v>23</v>
      </c>
      <c r="D1206" s="176"/>
      <c r="E1206" s="39">
        <f t="shared" si="129"/>
        <v>1981</v>
      </c>
      <c r="F1206" s="70">
        <v>1508</v>
      </c>
      <c r="G1206" s="70">
        <v>830</v>
      </c>
      <c r="H1206" s="70">
        <v>678</v>
      </c>
      <c r="I1206" s="131">
        <f>I1203+1</f>
        <v>60</v>
      </c>
      <c r="J1206" s="5" t="s">
        <v>36</v>
      </c>
      <c r="K1206" s="176">
        <f>K1203+1</f>
        <v>61</v>
      </c>
      <c r="L1206" s="39">
        <f>L1203-1</f>
        <v>1943</v>
      </c>
      <c r="M1206" s="70">
        <v>1702</v>
      </c>
      <c r="N1206" s="70">
        <v>834</v>
      </c>
      <c r="O1206" s="70">
        <v>868</v>
      </c>
    </row>
    <row r="1207" spans="1:15" ht="12" customHeight="1">
      <c r="A1207" s="3">
        <f t="shared" si="127"/>
        <v>23</v>
      </c>
      <c r="B1207" s="5" t="s">
        <v>36</v>
      </c>
      <c r="C1207" s="34">
        <f t="shared" si="128"/>
        <v>24</v>
      </c>
      <c r="D1207" s="176"/>
      <c r="E1207" s="39">
        <f t="shared" si="129"/>
        <v>1980</v>
      </c>
      <c r="F1207" s="70">
        <v>1524</v>
      </c>
      <c r="G1207" s="70">
        <v>839</v>
      </c>
      <c r="H1207" s="70">
        <v>685</v>
      </c>
      <c r="I1207" s="131">
        <f>I1206+1</f>
        <v>61</v>
      </c>
      <c r="J1207" s="5" t="s">
        <v>36</v>
      </c>
      <c r="K1207" s="176">
        <f>K1206+1</f>
        <v>62</v>
      </c>
      <c r="L1207" s="39">
        <f>L1206-1</f>
        <v>1942</v>
      </c>
      <c r="M1207" s="70">
        <v>1571</v>
      </c>
      <c r="N1207" s="70">
        <v>765</v>
      </c>
      <c r="O1207" s="70">
        <v>806</v>
      </c>
    </row>
    <row r="1208" spans="1:15" ht="12" customHeight="1">
      <c r="A1208" s="3">
        <f t="shared" si="127"/>
        <v>24</v>
      </c>
      <c r="B1208" s="5" t="s">
        <v>36</v>
      </c>
      <c r="C1208" s="34">
        <f t="shared" si="128"/>
        <v>25</v>
      </c>
      <c r="D1208" s="176"/>
      <c r="E1208" s="39">
        <f t="shared" si="129"/>
        <v>1979</v>
      </c>
      <c r="F1208" s="70">
        <v>1403</v>
      </c>
      <c r="G1208" s="70">
        <v>808</v>
      </c>
      <c r="H1208" s="70">
        <v>595</v>
      </c>
      <c r="I1208" s="131">
        <f>I1207+1</f>
        <v>62</v>
      </c>
      <c r="J1208" s="5" t="s">
        <v>36</v>
      </c>
      <c r="K1208" s="176">
        <f>K1207+1</f>
        <v>63</v>
      </c>
      <c r="L1208" s="39">
        <f>L1207-1</f>
        <v>1941</v>
      </c>
      <c r="M1208" s="70">
        <v>2010</v>
      </c>
      <c r="N1208" s="70">
        <v>959</v>
      </c>
      <c r="O1208" s="70">
        <v>1051</v>
      </c>
    </row>
    <row r="1209" spans="1:15" ht="12" customHeight="1">
      <c r="A1209" s="19">
        <v>18</v>
      </c>
      <c r="B1209" s="178" t="s">
        <v>36</v>
      </c>
      <c r="C1209" s="68">
        <v>25</v>
      </c>
      <c r="D1209" s="177"/>
      <c r="E1209" s="187"/>
      <c r="F1209" s="71">
        <f>SUM(F1202:F1208)</f>
        <v>11285</v>
      </c>
      <c r="G1209" s="71">
        <f>SUM(G1202:G1208)</f>
        <v>6132</v>
      </c>
      <c r="H1209" s="71">
        <f>SUM(H1202:H1208)</f>
        <v>5153</v>
      </c>
      <c r="I1209" s="131">
        <f>I1208+1</f>
        <v>63</v>
      </c>
      <c r="J1209" s="5" t="s">
        <v>36</v>
      </c>
      <c r="K1209" s="176">
        <f>K1208+1</f>
        <v>64</v>
      </c>
      <c r="L1209" s="39">
        <f>L1208-1</f>
        <v>1940</v>
      </c>
      <c r="M1209" s="70">
        <v>2277</v>
      </c>
      <c r="N1209" s="70">
        <v>1042</v>
      </c>
      <c r="O1209" s="70">
        <v>1235</v>
      </c>
    </row>
    <row r="1210" spans="1:15" ht="12" customHeight="1">
      <c r="A1210" s="3"/>
      <c r="B1210" s="5"/>
      <c r="C1210" s="34"/>
      <c r="D1210" s="176"/>
      <c r="E1210" s="39"/>
      <c r="F1210" s="70"/>
      <c r="G1210" s="70"/>
      <c r="H1210" s="70"/>
      <c r="I1210" s="131">
        <f>I1209+1</f>
        <v>64</v>
      </c>
      <c r="J1210" s="5" t="s">
        <v>36</v>
      </c>
      <c r="K1210" s="176">
        <f>K1209+1</f>
        <v>65</v>
      </c>
      <c r="L1210" s="39">
        <f>L1209-1</f>
        <v>1939</v>
      </c>
      <c r="M1210" s="70">
        <v>2358</v>
      </c>
      <c r="N1210" s="70">
        <v>1095</v>
      </c>
      <c r="O1210" s="70">
        <v>1263</v>
      </c>
    </row>
    <row r="1211" spans="1:15" ht="12" customHeight="1">
      <c r="A1211" s="3">
        <f>A1208+1</f>
        <v>25</v>
      </c>
      <c r="B1211" s="5" t="s">
        <v>36</v>
      </c>
      <c r="C1211" s="34">
        <f>C1208+1</f>
        <v>26</v>
      </c>
      <c r="D1211" s="176"/>
      <c r="E1211" s="39">
        <f>E1208-1</f>
        <v>1978</v>
      </c>
      <c r="F1211" s="70">
        <v>1339</v>
      </c>
      <c r="G1211" s="70">
        <v>752</v>
      </c>
      <c r="H1211" s="70">
        <v>587</v>
      </c>
      <c r="I1211" s="186">
        <v>60</v>
      </c>
      <c r="J1211" s="178" t="s">
        <v>36</v>
      </c>
      <c r="K1211" s="177">
        <v>65</v>
      </c>
      <c r="L1211" s="187"/>
      <c r="M1211" s="71">
        <f>SUM(M1206:M1210)</f>
        <v>9918</v>
      </c>
      <c r="N1211" s="71">
        <f>SUM(N1206:N1210)</f>
        <v>4695</v>
      </c>
      <c r="O1211" s="71">
        <f>SUM(O1206:O1210)</f>
        <v>5223</v>
      </c>
    </row>
    <row r="1212" spans="1:15" ht="12" customHeight="1">
      <c r="A1212" s="3">
        <f>A1211+1</f>
        <v>26</v>
      </c>
      <c r="B1212" s="5" t="s">
        <v>36</v>
      </c>
      <c r="C1212" s="34">
        <f>C1211+1</f>
        <v>27</v>
      </c>
      <c r="D1212" s="176"/>
      <c r="E1212" s="39">
        <f>E1211-1</f>
        <v>1977</v>
      </c>
      <c r="F1212" s="70">
        <v>1292</v>
      </c>
      <c r="G1212" s="70">
        <v>704</v>
      </c>
      <c r="H1212" s="70">
        <v>588</v>
      </c>
      <c r="I1212" s="131"/>
      <c r="J1212" s="5"/>
      <c r="K1212" s="176"/>
      <c r="L1212" s="39"/>
      <c r="M1212" s="70"/>
      <c r="N1212" s="70"/>
      <c r="O1212" s="70"/>
    </row>
    <row r="1213" spans="1:15" ht="12" customHeight="1">
      <c r="A1213" s="3">
        <f>A1212+1</f>
        <v>27</v>
      </c>
      <c r="B1213" s="5" t="s">
        <v>36</v>
      </c>
      <c r="C1213" s="34">
        <f>C1212+1</f>
        <v>28</v>
      </c>
      <c r="D1213" s="176"/>
      <c r="E1213" s="39">
        <f>E1212-1</f>
        <v>1976</v>
      </c>
      <c r="F1213" s="70">
        <v>1252</v>
      </c>
      <c r="G1213" s="70">
        <v>700</v>
      </c>
      <c r="H1213" s="70">
        <v>552</v>
      </c>
      <c r="I1213" s="131">
        <f>I1210+1</f>
        <v>65</v>
      </c>
      <c r="J1213" s="5" t="s">
        <v>36</v>
      </c>
      <c r="K1213" s="176">
        <f>K1210+1</f>
        <v>66</v>
      </c>
      <c r="L1213" s="39">
        <f>L1210-1</f>
        <v>1938</v>
      </c>
      <c r="M1213" s="70">
        <v>2027</v>
      </c>
      <c r="N1213" s="70">
        <v>1013</v>
      </c>
      <c r="O1213" s="70">
        <v>1014</v>
      </c>
    </row>
    <row r="1214" spans="1:15" ht="12" customHeight="1">
      <c r="A1214" s="3">
        <f>A1213+1</f>
        <v>28</v>
      </c>
      <c r="B1214" s="5" t="s">
        <v>36</v>
      </c>
      <c r="C1214" s="34">
        <f>C1213+1</f>
        <v>29</v>
      </c>
      <c r="D1214" s="176"/>
      <c r="E1214" s="39">
        <f>E1213-1</f>
        <v>1975</v>
      </c>
      <c r="F1214" s="70">
        <v>1161</v>
      </c>
      <c r="G1214" s="70">
        <v>664</v>
      </c>
      <c r="H1214" s="70">
        <v>497</v>
      </c>
      <c r="I1214" s="131">
        <f>I1213+1</f>
        <v>66</v>
      </c>
      <c r="J1214" s="5" t="s">
        <v>36</v>
      </c>
      <c r="K1214" s="176">
        <f>K1213+1</f>
        <v>67</v>
      </c>
      <c r="L1214" s="39">
        <f>L1213-1</f>
        <v>1937</v>
      </c>
      <c r="M1214" s="70">
        <v>1843</v>
      </c>
      <c r="N1214" s="70">
        <v>834</v>
      </c>
      <c r="O1214" s="70">
        <v>1009</v>
      </c>
    </row>
    <row r="1215" spans="1:15" ht="12" customHeight="1">
      <c r="A1215" s="3">
        <f>A1214+1</f>
        <v>29</v>
      </c>
      <c r="B1215" s="5" t="s">
        <v>36</v>
      </c>
      <c r="C1215" s="34">
        <f>C1214+1</f>
        <v>30</v>
      </c>
      <c r="D1215" s="176"/>
      <c r="E1215" s="39">
        <f>E1214-1</f>
        <v>1974</v>
      </c>
      <c r="F1215" s="70">
        <v>1153</v>
      </c>
      <c r="G1215" s="70">
        <v>603</v>
      </c>
      <c r="H1215" s="70">
        <v>550</v>
      </c>
      <c r="I1215" s="131">
        <f>I1214+1</f>
        <v>67</v>
      </c>
      <c r="J1215" s="5" t="s">
        <v>36</v>
      </c>
      <c r="K1215" s="176">
        <f>K1214+1</f>
        <v>68</v>
      </c>
      <c r="L1215" s="39">
        <f>L1214-1</f>
        <v>1936</v>
      </c>
      <c r="M1215" s="70">
        <v>1912</v>
      </c>
      <c r="N1215" s="70">
        <v>870</v>
      </c>
      <c r="O1215" s="70">
        <v>1042</v>
      </c>
    </row>
    <row r="1216" spans="1:15" ht="12" customHeight="1">
      <c r="A1216" s="19">
        <v>25</v>
      </c>
      <c r="B1216" s="178" t="s">
        <v>36</v>
      </c>
      <c r="C1216" s="68">
        <v>30</v>
      </c>
      <c r="D1216" s="177"/>
      <c r="E1216" s="187"/>
      <c r="F1216" s="71">
        <f>SUM(F1211:F1215)</f>
        <v>6197</v>
      </c>
      <c r="G1216" s="71">
        <f>SUM(G1211:G1215)</f>
        <v>3423</v>
      </c>
      <c r="H1216" s="71">
        <f>SUM(H1211:H1215)</f>
        <v>2774</v>
      </c>
      <c r="I1216" s="131">
        <f>I1215+1</f>
        <v>68</v>
      </c>
      <c r="J1216" s="5" t="s">
        <v>36</v>
      </c>
      <c r="K1216" s="176">
        <f>K1215+1</f>
        <v>69</v>
      </c>
      <c r="L1216" s="39">
        <f>L1215-1</f>
        <v>1935</v>
      </c>
      <c r="M1216" s="70">
        <v>1805</v>
      </c>
      <c r="N1216" s="70">
        <v>809</v>
      </c>
      <c r="O1216" s="70">
        <v>996</v>
      </c>
    </row>
    <row r="1217" spans="1:15" ht="12" customHeight="1">
      <c r="A1217" s="3"/>
      <c r="B1217" s="5"/>
      <c r="C1217" s="34"/>
      <c r="D1217" s="176"/>
      <c r="E1217" s="39"/>
      <c r="F1217" s="70"/>
      <c r="G1217" s="70"/>
      <c r="H1217" s="70"/>
      <c r="I1217" s="131">
        <f>I1216+1</f>
        <v>69</v>
      </c>
      <c r="J1217" s="5" t="s">
        <v>36</v>
      </c>
      <c r="K1217" s="176">
        <f>K1216+1</f>
        <v>70</v>
      </c>
      <c r="L1217" s="39">
        <f>L1216-1</f>
        <v>1934</v>
      </c>
      <c r="M1217" s="70">
        <v>1669</v>
      </c>
      <c r="N1217" s="70">
        <v>753</v>
      </c>
      <c r="O1217" s="70">
        <v>916</v>
      </c>
    </row>
    <row r="1218" spans="1:15" ht="12" customHeight="1">
      <c r="A1218" s="3">
        <f>A1215+1</f>
        <v>30</v>
      </c>
      <c r="B1218" s="5" t="s">
        <v>36</v>
      </c>
      <c r="C1218" s="34">
        <f>C1215+1</f>
        <v>31</v>
      </c>
      <c r="D1218" s="176"/>
      <c r="E1218" s="39">
        <f>E1215-1</f>
        <v>1973</v>
      </c>
      <c r="F1218" s="70">
        <v>1237</v>
      </c>
      <c r="G1218" s="70">
        <v>661</v>
      </c>
      <c r="H1218" s="70">
        <v>576</v>
      </c>
      <c r="I1218" s="186">
        <v>65</v>
      </c>
      <c r="J1218" s="178" t="s">
        <v>36</v>
      </c>
      <c r="K1218" s="177">
        <v>70</v>
      </c>
      <c r="L1218" s="187"/>
      <c r="M1218" s="71">
        <f>SUM(M1213:M1217)</f>
        <v>9256</v>
      </c>
      <c r="N1218" s="71">
        <f>SUM(N1213:N1217)</f>
        <v>4279</v>
      </c>
      <c r="O1218" s="71">
        <f>SUM(O1213:O1217)</f>
        <v>4977</v>
      </c>
    </row>
    <row r="1219" spans="1:15" ht="12" customHeight="1">
      <c r="A1219" s="3">
        <f>A1218+1</f>
        <v>31</v>
      </c>
      <c r="B1219" s="5" t="s">
        <v>36</v>
      </c>
      <c r="C1219" s="34">
        <f>C1218+1</f>
        <v>32</v>
      </c>
      <c r="D1219" s="176"/>
      <c r="E1219" s="39">
        <f>E1218-1</f>
        <v>1972</v>
      </c>
      <c r="F1219" s="70">
        <v>1457</v>
      </c>
      <c r="G1219" s="70">
        <v>811</v>
      </c>
      <c r="H1219" s="70">
        <v>646</v>
      </c>
      <c r="I1219" s="131"/>
      <c r="J1219" s="5"/>
      <c r="K1219" s="176"/>
      <c r="L1219" s="39"/>
      <c r="M1219" s="70"/>
      <c r="N1219" s="70"/>
      <c r="O1219" s="70"/>
    </row>
    <row r="1220" spans="1:15" ht="12" customHeight="1">
      <c r="A1220" s="3">
        <f>A1219+1</f>
        <v>32</v>
      </c>
      <c r="B1220" s="5" t="s">
        <v>36</v>
      </c>
      <c r="C1220" s="34">
        <f>C1219+1</f>
        <v>33</v>
      </c>
      <c r="D1220" s="176"/>
      <c r="E1220" s="39">
        <f>E1219-1</f>
        <v>1971</v>
      </c>
      <c r="F1220" s="70">
        <v>1577</v>
      </c>
      <c r="G1220" s="70">
        <v>869</v>
      </c>
      <c r="H1220" s="70">
        <v>708</v>
      </c>
      <c r="I1220" s="131">
        <f>I1217+1</f>
        <v>70</v>
      </c>
      <c r="J1220" s="5" t="s">
        <v>36</v>
      </c>
      <c r="K1220" s="176">
        <f>K1217+1</f>
        <v>71</v>
      </c>
      <c r="L1220" s="39">
        <f>L1217-1</f>
        <v>1933</v>
      </c>
      <c r="M1220" s="70">
        <v>1355</v>
      </c>
      <c r="N1220" s="70">
        <v>587</v>
      </c>
      <c r="O1220" s="70">
        <v>768</v>
      </c>
    </row>
    <row r="1221" spans="1:15" ht="12" customHeight="1">
      <c r="A1221" s="3">
        <f>A1220+1</f>
        <v>33</v>
      </c>
      <c r="B1221" s="5" t="s">
        <v>36</v>
      </c>
      <c r="C1221" s="34">
        <f>C1220+1</f>
        <v>34</v>
      </c>
      <c r="D1221" s="176"/>
      <c r="E1221" s="39">
        <f>E1220-1</f>
        <v>1970</v>
      </c>
      <c r="F1221" s="70">
        <v>1710</v>
      </c>
      <c r="G1221" s="70">
        <v>919</v>
      </c>
      <c r="H1221" s="70">
        <v>791</v>
      </c>
      <c r="I1221" s="131">
        <f>I1220+1</f>
        <v>71</v>
      </c>
      <c r="J1221" s="5" t="s">
        <v>36</v>
      </c>
      <c r="K1221" s="176">
        <f>K1220+1</f>
        <v>72</v>
      </c>
      <c r="L1221" s="39">
        <f>L1220-1</f>
        <v>1932</v>
      </c>
      <c r="M1221" s="70">
        <v>1355</v>
      </c>
      <c r="N1221" s="70">
        <v>627</v>
      </c>
      <c r="O1221" s="70">
        <v>728</v>
      </c>
    </row>
    <row r="1222" spans="1:15" ht="12" customHeight="1">
      <c r="A1222" s="3">
        <f>A1221+1</f>
        <v>34</v>
      </c>
      <c r="B1222" s="5" t="s">
        <v>36</v>
      </c>
      <c r="C1222" s="34">
        <f>C1221+1</f>
        <v>35</v>
      </c>
      <c r="D1222" s="176"/>
      <c r="E1222" s="39">
        <f>E1221-1</f>
        <v>1969</v>
      </c>
      <c r="F1222" s="70">
        <v>1773</v>
      </c>
      <c r="G1222" s="70">
        <v>943</v>
      </c>
      <c r="H1222" s="70">
        <v>830</v>
      </c>
      <c r="I1222" s="131">
        <f>I1221+1</f>
        <v>72</v>
      </c>
      <c r="J1222" s="5" t="s">
        <v>36</v>
      </c>
      <c r="K1222" s="176">
        <f>K1221+1</f>
        <v>73</v>
      </c>
      <c r="L1222" s="39">
        <f>L1221-1</f>
        <v>1931</v>
      </c>
      <c r="M1222" s="70">
        <v>1328</v>
      </c>
      <c r="N1222" s="70">
        <v>587</v>
      </c>
      <c r="O1222" s="70">
        <v>741</v>
      </c>
    </row>
    <row r="1223" spans="1:15" ht="12" customHeight="1">
      <c r="A1223" s="19">
        <v>30</v>
      </c>
      <c r="B1223" s="178" t="s">
        <v>36</v>
      </c>
      <c r="C1223" s="68">
        <v>35</v>
      </c>
      <c r="D1223" s="177"/>
      <c r="E1223" s="187"/>
      <c r="F1223" s="71">
        <f>SUM(F1218:F1222)</f>
        <v>7754</v>
      </c>
      <c r="G1223" s="71">
        <f>SUM(G1218:G1222)</f>
        <v>4203</v>
      </c>
      <c r="H1223" s="71">
        <f>SUM(H1218:H1222)</f>
        <v>3551</v>
      </c>
      <c r="I1223" s="131">
        <f>I1222+1</f>
        <v>73</v>
      </c>
      <c r="J1223" s="5" t="s">
        <v>36</v>
      </c>
      <c r="K1223" s="176">
        <f>K1222+1</f>
        <v>74</v>
      </c>
      <c r="L1223" s="39">
        <f>L1222-1</f>
        <v>1930</v>
      </c>
      <c r="M1223" s="70">
        <v>1423</v>
      </c>
      <c r="N1223" s="70">
        <v>594</v>
      </c>
      <c r="O1223" s="70">
        <v>829</v>
      </c>
    </row>
    <row r="1224" spans="1:15" ht="12" customHeight="1">
      <c r="A1224" s="3"/>
      <c r="B1224" s="5"/>
      <c r="C1224" s="34"/>
      <c r="D1224" s="176"/>
      <c r="E1224" s="39"/>
      <c r="F1224" s="71"/>
      <c r="G1224" s="71"/>
      <c r="H1224" s="71"/>
      <c r="I1224" s="131">
        <f>I1223+1</f>
        <v>74</v>
      </c>
      <c r="J1224" s="5" t="s">
        <v>36</v>
      </c>
      <c r="K1224" s="176">
        <f>K1223+1</f>
        <v>75</v>
      </c>
      <c r="L1224" s="39">
        <f>L1223-1</f>
        <v>1929</v>
      </c>
      <c r="M1224" s="70">
        <v>1364</v>
      </c>
      <c r="N1224" s="70">
        <v>549</v>
      </c>
      <c r="O1224" s="70">
        <v>815</v>
      </c>
    </row>
    <row r="1225" spans="1:15" ht="12" customHeight="1">
      <c r="A1225" s="3">
        <f>A1222+1</f>
        <v>35</v>
      </c>
      <c r="B1225" s="5" t="s">
        <v>36</v>
      </c>
      <c r="C1225" s="34">
        <f>C1222+1</f>
        <v>36</v>
      </c>
      <c r="D1225" s="176"/>
      <c r="E1225" s="39">
        <f>E1222-1</f>
        <v>1968</v>
      </c>
      <c r="F1225" s="70">
        <v>1775</v>
      </c>
      <c r="G1225" s="70">
        <v>950</v>
      </c>
      <c r="H1225" s="70">
        <v>825</v>
      </c>
      <c r="I1225" s="186">
        <v>70</v>
      </c>
      <c r="J1225" s="178" t="s">
        <v>36</v>
      </c>
      <c r="K1225" s="177">
        <v>75</v>
      </c>
      <c r="L1225" s="187"/>
      <c r="M1225" s="71">
        <f>SUM(M1220:M1224)</f>
        <v>6825</v>
      </c>
      <c r="N1225" s="71">
        <f>SUM(N1220:N1224)</f>
        <v>2944</v>
      </c>
      <c r="O1225" s="71">
        <f>SUM(O1220:O1224)</f>
        <v>3881</v>
      </c>
    </row>
    <row r="1226" spans="1:15" ht="12" customHeight="1">
      <c r="A1226" s="3">
        <f>A1225+1</f>
        <v>36</v>
      </c>
      <c r="B1226" s="5" t="s">
        <v>36</v>
      </c>
      <c r="C1226" s="34">
        <f>C1225+1</f>
        <v>37</v>
      </c>
      <c r="D1226" s="176"/>
      <c r="E1226" s="39">
        <f>E1225-1</f>
        <v>1967</v>
      </c>
      <c r="F1226" s="70">
        <v>1801</v>
      </c>
      <c r="G1226" s="70">
        <v>974</v>
      </c>
      <c r="H1226" s="70">
        <v>827</v>
      </c>
      <c r="I1226" s="131"/>
      <c r="J1226" s="5"/>
      <c r="K1226" s="176"/>
      <c r="L1226" s="39"/>
      <c r="M1226" s="70"/>
      <c r="N1226" s="70"/>
      <c r="O1226" s="70"/>
    </row>
    <row r="1227" spans="1:15" ht="12" customHeight="1">
      <c r="A1227" s="3">
        <f>A1226+1</f>
        <v>37</v>
      </c>
      <c r="B1227" s="5" t="s">
        <v>36</v>
      </c>
      <c r="C1227" s="34">
        <f>C1226+1</f>
        <v>38</v>
      </c>
      <c r="D1227" s="176"/>
      <c r="E1227" s="39">
        <f>E1226-1</f>
        <v>1966</v>
      </c>
      <c r="F1227" s="70">
        <v>1909</v>
      </c>
      <c r="G1227" s="70">
        <v>1004</v>
      </c>
      <c r="H1227" s="70">
        <v>905</v>
      </c>
      <c r="I1227" s="186">
        <v>75</v>
      </c>
      <c r="J1227" s="178" t="s">
        <v>36</v>
      </c>
      <c r="K1227" s="177">
        <v>80</v>
      </c>
      <c r="L1227" s="39"/>
      <c r="M1227" s="71">
        <v>5384</v>
      </c>
      <c r="N1227" s="71">
        <v>1805</v>
      </c>
      <c r="O1227" s="71">
        <v>3579</v>
      </c>
    </row>
    <row r="1228" spans="1:15" ht="12" customHeight="1">
      <c r="A1228" s="3">
        <f>A1227+1</f>
        <v>38</v>
      </c>
      <c r="B1228" s="5" t="s">
        <v>36</v>
      </c>
      <c r="C1228" s="34">
        <f>C1227+1</f>
        <v>39</v>
      </c>
      <c r="D1228" s="176"/>
      <c r="E1228" s="39">
        <f>E1227-1</f>
        <v>1965</v>
      </c>
      <c r="F1228" s="70">
        <v>1987</v>
      </c>
      <c r="G1228" s="70">
        <v>1007</v>
      </c>
      <c r="H1228" s="70">
        <v>980</v>
      </c>
      <c r="I1228" s="186">
        <v>80</v>
      </c>
      <c r="J1228" s="178" t="s">
        <v>36</v>
      </c>
      <c r="K1228" s="177">
        <v>85</v>
      </c>
      <c r="L1228" s="39"/>
      <c r="M1228" s="71">
        <v>3538</v>
      </c>
      <c r="N1228" s="71">
        <v>947</v>
      </c>
      <c r="O1228" s="71">
        <v>2591</v>
      </c>
    </row>
    <row r="1229" spans="1:15" ht="12" customHeight="1">
      <c r="A1229" s="3">
        <f>A1228+1</f>
        <v>39</v>
      </c>
      <c r="B1229" s="5" t="s">
        <v>36</v>
      </c>
      <c r="C1229" s="34">
        <f>C1228+1</f>
        <v>40</v>
      </c>
      <c r="D1229" s="176"/>
      <c r="E1229" s="39">
        <f>E1228-1</f>
        <v>1964</v>
      </c>
      <c r="F1229" s="70">
        <v>2194</v>
      </c>
      <c r="G1229" s="70">
        <v>1164</v>
      </c>
      <c r="H1229" s="70">
        <v>1030</v>
      </c>
      <c r="I1229" s="190" t="s">
        <v>575</v>
      </c>
      <c r="J1229" s="6"/>
      <c r="K1229" s="6"/>
      <c r="L1229" s="39"/>
      <c r="M1229" s="71">
        <v>2015</v>
      </c>
      <c r="N1229" s="71">
        <v>425</v>
      </c>
      <c r="O1229" s="71">
        <v>1590</v>
      </c>
    </row>
    <row r="1230" spans="1:15" ht="12" customHeight="1">
      <c r="A1230" s="19">
        <v>35</v>
      </c>
      <c r="B1230" s="178" t="s">
        <v>36</v>
      </c>
      <c r="C1230" s="68">
        <v>40</v>
      </c>
      <c r="D1230" s="177"/>
      <c r="E1230" s="187"/>
      <c r="F1230" s="71">
        <f>SUM(F1225:F1229)</f>
        <v>9666</v>
      </c>
      <c r="G1230" s="71">
        <f>SUM(G1225:G1229)</f>
        <v>5099</v>
      </c>
      <c r="H1230" s="71">
        <f>SUM(H1225:H1229)</f>
        <v>4567</v>
      </c>
      <c r="I1230" s="190" t="s">
        <v>576</v>
      </c>
      <c r="J1230" s="10"/>
      <c r="K1230" s="3"/>
      <c r="L1230" s="39"/>
      <c r="M1230" s="71">
        <f>SUM(F1184+F1195+F1200+F1209+F1216+F1223+F1230+M1183+M1190+M1197+M1204+M1211+M1218+M1225+M1227+M1228+M1229)</f>
        <v>127910</v>
      </c>
      <c r="N1230" s="71">
        <f>SUM(G1184+G1195+G1200+G1209+G1216+G1223+G1230+N1183+N1190+N1197+N1204+N1211+N1218+N1225+N1227+N1228+N1229)</f>
        <v>62682</v>
      </c>
      <c r="O1230" s="71">
        <f>SUM(H1184+H1195+H1200+H1209+H1216+H1223+H1230+O1183+O1190+O1197+O1204+O1211+O1218+O1225+O1227+O1228+O1229)</f>
        <v>65228</v>
      </c>
    </row>
    <row r="1231" spans="1:15" ht="12" customHeight="1">
      <c r="A1231" s="19"/>
      <c r="B1231" s="178"/>
      <c r="C1231" s="68"/>
      <c r="D1231" s="177"/>
      <c r="E1231" s="215"/>
      <c r="F1231" s="71"/>
      <c r="G1231" s="71"/>
      <c r="H1231" s="71"/>
      <c r="I1231" s="202"/>
      <c r="J1231" s="10"/>
      <c r="K1231" s="3"/>
      <c r="L1231" s="8"/>
      <c r="M1231" s="70"/>
      <c r="N1231" s="70"/>
      <c r="O1231" s="70"/>
    </row>
    <row r="1232" spans="1:15" ht="12" customHeight="1">
      <c r="A1232" s="19"/>
      <c r="B1232" s="178"/>
      <c r="C1232" s="68"/>
      <c r="D1232" s="177"/>
      <c r="E1232" s="215"/>
      <c r="F1232" s="71"/>
      <c r="G1232" s="71"/>
      <c r="H1232" s="71"/>
      <c r="I1232" s="202"/>
      <c r="J1232" s="10"/>
      <c r="K1232" s="3"/>
      <c r="L1232" s="8"/>
      <c r="M1232" s="71"/>
      <c r="N1232" s="71"/>
      <c r="O1232" s="71"/>
    </row>
    <row r="1233" spans="1:15" ht="12" customHeight="1">
      <c r="A1233" s="19"/>
      <c r="B1233" s="178"/>
      <c r="C1233" s="68"/>
      <c r="D1233" s="177"/>
      <c r="E1233" s="215"/>
      <c r="F1233" s="71"/>
      <c r="G1233" s="71"/>
      <c r="H1233" s="71"/>
      <c r="I1233" s="202"/>
      <c r="J1233" s="10"/>
      <c r="K1233" s="3"/>
      <c r="L1233" s="8"/>
      <c r="M1233" s="71"/>
      <c r="N1233" s="71"/>
      <c r="O1233" s="71"/>
    </row>
    <row r="1234" spans="1:15" ht="12" customHeight="1">
      <c r="A1234" s="19"/>
      <c r="B1234" s="178"/>
      <c r="C1234" s="68"/>
      <c r="D1234" s="177"/>
      <c r="E1234" s="215"/>
      <c r="F1234" s="71"/>
      <c r="G1234" s="71"/>
      <c r="H1234" s="71"/>
      <c r="I1234" s="202"/>
      <c r="J1234" s="10"/>
      <c r="K1234" s="3"/>
      <c r="L1234" s="8"/>
      <c r="M1234" s="71"/>
      <c r="N1234" s="71"/>
      <c r="O1234" s="71"/>
    </row>
    <row r="1235" spans="1:15" ht="12" customHeight="1">
      <c r="A1235" s="19"/>
      <c r="B1235" s="178"/>
      <c r="C1235" s="68"/>
      <c r="D1235" s="177"/>
      <c r="E1235" s="215"/>
      <c r="F1235" s="71"/>
      <c r="G1235" s="71"/>
      <c r="H1235" s="71"/>
      <c r="I1235" s="202"/>
      <c r="J1235" s="10"/>
      <c r="K1235" s="3"/>
      <c r="L1235" s="8"/>
      <c r="M1235" s="71"/>
      <c r="N1235" s="71"/>
      <c r="O1235" s="71"/>
    </row>
    <row r="1236" spans="1:15" ht="12.75">
      <c r="A1236" s="23" t="s">
        <v>577</v>
      </c>
      <c r="B1236" s="23"/>
      <c r="C1236" s="23"/>
      <c r="D1236" s="23"/>
      <c r="E1236" s="23"/>
      <c r="F1236" s="191"/>
      <c r="G1236" s="191"/>
      <c r="H1236" s="191"/>
      <c r="I1236" s="23"/>
      <c r="J1236" s="23"/>
      <c r="K1236" s="23"/>
      <c r="L1236" s="23"/>
      <c r="M1236" s="191"/>
      <c r="N1236" s="191"/>
      <c r="O1236" s="191"/>
    </row>
    <row r="1237" spans="1:15" ht="12.75">
      <c r="A1237" s="23" t="s">
        <v>596</v>
      </c>
      <c r="B1237" s="23"/>
      <c r="C1237" s="23"/>
      <c r="D1237" s="23"/>
      <c r="E1237" s="23"/>
      <c r="F1237" s="191"/>
      <c r="G1237" s="191"/>
      <c r="H1237" s="191"/>
      <c r="I1237" s="23"/>
      <c r="J1237" s="23"/>
      <c r="K1237" s="23"/>
      <c r="L1237" s="23"/>
      <c r="M1237" s="191"/>
      <c r="N1237" s="191"/>
      <c r="O1237" s="191"/>
    </row>
    <row r="1238" spans="1:12" ht="12.75">
      <c r="A1238" s="3"/>
      <c r="B1238" s="3"/>
      <c r="C1238" s="10"/>
      <c r="D1238" s="3"/>
      <c r="E1238" s="3"/>
      <c r="I1238" s="3"/>
      <c r="J1238" s="3"/>
      <c r="K1238" s="3"/>
      <c r="L1238" s="3"/>
    </row>
    <row r="1239" spans="1:15" s="137" customFormat="1" ht="12.75">
      <c r="A1239" s="15" t="s">
        <v>66</v>
      </c>
      <c r="B1239" s="15"/>
      <c r="C1239" s="15"/>
      <c r="D1239" s="15"/>
      <c r="E1239" s="181"/>
      <c r="F1239" s="330" t="s">
        <v>5</v>
      </c>
      <c r="G1239" s="303"/>
      <c r="H1239" s="303"/>
      <c r="I1239" s="161" t="s">
        <v>66</v>
      </c>
      <c r="J1239" s="15"/>
      <c r="K1239" s="15"/>
      <c r="L1239" s="181"/>
      <c r="M1239" s="330" t="s">
        <v>5</v>
      </c>
      <c r="N1239" s="303"/>
      <c r="O1239" s="303"/>
    </row>
    <row r="1240" spans="1:15" ht="12.75">
      <c r="A1240" s="10" t="s">
        <v>68</v>
      </c>
      <c r="B1240" s="10"/>
      <c r="C1240" s="10"/>
      <c r="D1240" s="10"/>
      <c r="E1240" s="182" t="s">
        <v>570</v>
      </c>
      <c r="F1240" s="332"/>
      <c r="G1240" s="304"/>
      <c r="H1240" s="304"/>
      <c r="I1240" s="183" t="s">
        <v>68</v>
      </c>
      <c r="J1240" s="10"/>
      <c r="K1240" s="10"/>
      <c r="L1240" s="182" t="s">
        <v>570</v>
      </c>
      <c r="M1240" s="332"/>
      <c r="N1240" s="304"/>
      <c r="O1240" s="304"/>
    </row>
    <row r="1241" spans="1:15" ht="12.75">
      <c r="A1241" s="20" t="s">
        <v>69</v>
      </c>
      <c r="B1241" s="20"/>
      <c r="C1241" s="20"/>
      <c r="D1241" s="20"/>
      <c r="E1241" s="184"/>
      <c r="F1241" s="192" t="s">
        <v>20</v>
      </c>
      <c r="G1241" s="193" t="s">
        <v>21</v>
      </c>
      <c r="H1241" s="192" t="s">
        <v>22</v>
      </c>
      <c r="I1241" s="185" t="s">
        <v>69</v>
      </c>
      <c r="J1241" s="20"/>
      <c r="K1241" s="20"/>
      <c r="L1241" s="184"/>
      <c r="M1241" s="192" t="s">
        <v>20</v>
      </c>
      <c r="N1241" s="193" t="s">
        <v>21</v>
      </c>
      <c r="O1241" s="192" t="s">
        <v>22</v>
      </c>
    </row>
    <row r="1242" spans="1:12" ht="12.75">
      <c r="A1242" s="3"/>
      <c r="B1242" s="3"/>
      <c r="C1242" s="34"/>
      <c r="D1242" s="3"/>
      <c r="E1242" s="9"/>
      <c r="I1242" s="131"/>
      <c r="J1242" s="3"/>
      <c r="K1242" s="3"/>
      <c r="L1242" s="9"/>
    </row>
    <row r="1243" spans="1:15" ht="12.75">
      <c r="A1243" s="3">
        <v>0</v>
      </c>
      <c r="B1243" s="5" t="s">
        <v>36</v>
      </c>
      <c r="C1243" s="34">
        <v>1</v>
      </c>
      <c r="D1243" s="176"/>
      <c r="E1243" s="39">
        <v>2003</v>
      </c>
      <c r="F1243" s="70">
        <v>614</v>
      </c>
      <c r="G1243" s="70">
        <v>331</v>
      </c>
      <c r="H1243" s="70">
        <v>283</v>
      </c>
      <c r="I1243" s="131">
        <f>SUM(C1294)</f>
        <v>40</v>
      </c>
      <c r="J1243" s="5" t="s">
        <v>36</v>
      </c>
      <c r="K1243" s="176">
        <f>SUM(I1243+1)</f>
        <v>41</v>
      </c>
      <c r="L1243" s="39">
        <f>SUM(E1294-1)</f>
        <v>1963</v>
      </c>
      <c r="M1243" s="70">
        <v>1669</v>
      </c>
      <c r="N1243" s="70">
        <v>839</v>
      </c>
      <c r="O1243" s="70">
        <v>830</v>
      </c>
    </row>
    <row r="1244" spans="1:15" ht="12.75">
      <c r="A1244" s="3">
        <v>1</v>
      </c>
      <c r="B1244" s="5" t="s">
        <v>36</v>
      </c>
      <c r="C1244" s="34">
        <f>SUM(C1243+1)</f>
        <v>2</v>
      </c>
      <c r="D1244" s="176"/>
      <c r="E1244" s="39">
        <f>SUM(E1243-1)</f>
        <v>2002</v>
      </c>
      <c r="F1244" s="70">
        <v>669</v>
      </c>
      <c r="G1244" s="70">
        <v>368</v>
      </c>
      <c r="H1244" s="70">
        <v>301</v>
      </c>
      <c r="I1244" s="131">
        <f>I1243+1</f>
        <v>41</v>
      </c>
      <c r="J1244" s="5" t="s">
        <v>36</v>
      </c>
      <c r="K1244" s="176">
        <f>K1243+1</f>
        <v>42</v>
      </c>
      <c r="L1244" s="39">
        <f>L1243-1</f>
        <v>1962</v>
      </c>
      <c r="M1244" s="70">
        <v>1729</v>
      </c>
      <c r="N1244" s="70">
        <v>900</v>
      </c>
      <c r="O1244" s="70">
        <v>829</v>
      </c>
    </row>
    <row r="1245" spans="1:15" ht="12.75">
      <c r="A1245" s="3">
        <f>A1244+1</f>
        <v>2</v>
      </c>
      <c r="B1245" s="5" t="s">
        <v>36</v>
      </c>
      <c r="C1245" s="34">
        <f>C1244+1</f>
        <v>3</v>
      </c>
      <c r="D1245" s="176"/>
      <c r="E1245" s="39">
        <f>SUM(E1244-1)</f>
        <v>2001</v>
      </c>
      <c r="F1245" s="70">
        <v>672</v>
      </c>
      <c r="G1245" s="70">
        <v>337</v>
      </c>
      <c r="H1245" s="70">
        <v>335</v>
      </c>
      <c r="I1245" s="131">
        <f>I1244+1</f>
        <v>42</v>
      </c>
      <c r="J1245" s="5" t="s">
        <v>36</v>
      </c>
      <c r="K1245" s="176">
        <f>K1244+1</f>
        <v>43</v>
      </c>
      <c r="L1245" s="39">
        <f>L1244-1</f>
        <v>1961</v>
      </c>
      <c r="M1245" s="70">
        <v>1712</v>
      </c>
      <c r="N1245" s="70">
        <v>849</v>
      </c>
      <c r="O1245" s="70">
        <v>863</v>
      </c>
    </row>
    <row r="1246" spans="1:15" ht="12" customHeight="1">
      <c r="A1246" s="3">
        <f>A1245+1</f>
        <v>3</v>
      </c>
      <c r="B1246" s="5" t="s">
        <v>36</v>
      </c>
      <c r="C1246" s="34">
        <f>C1245+1</f>
        <v>4</v>
      </c>
      <c r="D1246" s="176"/>
      <c r="E1246" s="39">
        <f>E1245-1</f>
        <v>2000</v>
      </c>
      <c r="F1246" s="70">
        <v>704</v>
      </c>
      <c r="G1246" s="70">
        <v>364</v>
      </c>
      <c r="H1246" s="70">
        <v>340</v>
      </c>
      <c r="I1246" s="131">
        <f>I1245+1</f>
        <v>43</v>
      </c>
      <c r="J1246" s="5" t="s">
        <v>36</v>
      </c>
      <c r="K1246" s="176">
        <f>K1245+1</f>
        <v>44</v>
      </c>
      <c r="L1246" s="39">
        <f>L1245-1</f>
        <v>1960</v>
      </c>
      <c r="M1246" s="70">
        <v>1602</v>
      </c>
      <c r="N1246" s="70">
        <v>839</v>
      </c>
      <c r="O1246" s="70">
        <v>763</v>
      </c>
    </row>
    <row r="1247" spans="1:15" ht="12" customHeight="1">
      <c r="A1247" s="3">
        <f>A1246+1</f>
        <v>4</v>
      </c>
      <c r="B1247" s="5" t="s">
        <v>36</v>
      </c>
      <c r="C1247" s="34">
        <f>C1246+1</f>
        <v>5</v>
      </c>
      <c r="D1247" s="176"/>
      <c r="E1247" s="39">
        <f>E1246-1</f>
        <v>1999</v>
      </c>
      <c r="F1247" s="70">
        <v>653</v>
      </c>
      <c r="G1247" s="70">
        <v>345</v>
      </c>
      <c r="H1247" s="70">
        <v>308</v>
      </c>
      <c r="I1247" s="131">
        <f>I1246+1</f>
        <v>44</v>
      </c>
      <c r="J1247" s="5" t="s">
        <v>36</v>
      </c>
      <c r="K1247" s="176">
        <f>K1246+1</f>
        <v>45</v>
      </c>
      <c r="L1247" s="39">
        <f>L1246-1</f>
        <v>1959</v>
      </c>
      <c r="M1247" s="70">
        <v>1662</v>
      </c>
      <c r="N1247" s="70">
        <v>866</v>
      </c>
      <c r="O1247" s="70">
        <v>796</v>
      </c>
    </row>
    <row r="1248" spans="1:15" ht="12" customHeight="1">
      <c r="A1248" s="3">
        <f>A1247+1</f>
        <v>5</v>
      </c>
      <c r="B1248" s="5" t="s">
        <v>36</v>
      </c>
      <c r="C1248" s="34">
        <f>C1247+1</f>
        <v>6</v>
      </c>
      <c r="D1248" s="176"/>
      <c r="E1248" s="39">
        <f>E1247-1</f>
        <v>1998</v>
      </c>
      <c r="F1248" s="70">
        <v>640</v>
      </c>
      <c r="G1248" s="70">
        <v>330</v>
      </c>
      <c r="H1248" s="70">
        <v>310</v>
      </c>
      <c r="I1248" s="186">
        <v>40</v>
      </c>
      <c r="J1248" s="178" t="s">
        <v>36</v>
      </c>
      <c r="K1248" s="177">
        <v>45</v>
      </c>
      <c r="L1248" s="187"/>
      <c r="M1248" s="71">
        <f>SUM(M1243:M1247)</f>
        <v>8374</v>
      </c>
      <c r="N1248" s="71">
        <f>SUM(N1243:N1247)</f>
        <v>4293</v>
      </c>
      <c r="O1248" s="71">
        <f>SUM(O1243:O1247)</f>
        <v>4081</v>
      </c>
    </row>
    <row r="1249" spans="1:15" ht="12" customHeight="1">
      <c r="A1249" s="19">
        <v>0</v>
      </c>
      <c r="B1249" s="178" t="s">
        <v>36</v>
      </c>
      <c r="C1249" s="68">
        <v>6</v>
      </c>
      <c r="D1249" s="177"/>
      <c r="E1249" s="187"/>
      <c r="F1249" s="71">
        <f>SUM(F1243:F1248)</f>
        <v>3952</v>
      </c>
      <c r="G1249" s="71">
        <f>SUM(G1243:G1248)</f>
        <v>2075</v>
      </c>
      <c r="H1249" s="71">
        <f>SUM(H1243:H1248)</f>
        <v>1877</v>
      </c>
      <c r="I1249" s="131"/>
      <c r="J1249" s="5"/>
      <c r="K1249" s="176"/>
      <c r="L1249" s="39"/>
      <c r="M1249" s="70"/>
      <c r="N1249" s="70"/>
      <c r="O1249" s="70"/>
    </row>
    <row r="1250" spans="1:15" ht="12" customHeight="1">
      <c r="A1250" s="3"/>
      <c r="B1250" s="5"/>
      <c r="C1250" s="34"/>
      <c r="D1250" s="176"/>
      <c r="E1250" s="39"/>
      <c r="F1250" s="70"/>
      <c r="G1250" s="70"/>
      <c r="H1250" s="70"/>
      <c r="I1250" s="131">
        <f>I1247+1</f>
        <v>45</v>
      </c>
      <c r="J1250" s="5" t="s">
        <v>36</v>
      </c>
      <c r="K1250" s="176">
        <f>K1247+1</f>
        <v>46</v>
      </c>
      <c r="L1250" s="39">
        <f>L1247-1</f>
        <v>1958</v>
      </c>
      <c r="M1250" s="70">
        <v>1476</v>
      </c>
      <c r="N1250" s="70">
        <v>778</v>
      </c>
      <c r="O1250" s="70">
        <v>698</v>
      </c>
    </row>
    <row r="1251" spans="1:15" ht="12" customHeight="1">
      <c r="A1251" s="3">
        <f>A1248+1</f>
        <v>6</v>
      </c>
      <c r="B1251" s="5" t="s">
        <v>36</v>
      </c>
      <c r="C1251" s="34">
        <f>C1248+1</f>
        <v>7</v>
      </c>
      <c r="D1251" s="176"/>
      <c r="E1251" s="39">
        <f>E1248-1</f>
        <v>1997</v>
      </c>
      <c r="F1251" s="70">
        <v>657</v>
      </c>
      <c r="G1251" s="70">
        <v>359</v>
      </c>
      <c r="H1251" s="70">
        <v>298</v>
      </c>
      <c r="I1251" s="131">
        <f>I1250+1</f>
        <v>46</v>
      </c>
      <c r="J1251" s="5" t="s">
        <v>36</v>
      </c>
      <c r="K1251" s="176">
        <f>K1250+1</f>
        <v>47</v>
      </c>
      <c r="L1251" s="39">
        <f>L1250-1</f>
        <v>1957</v>
      </c>
      <c r="M1251" s="70">
        <v>1553</v>
      </c>
      <c r="N1251" s="70">
        <v>768</v>
      </c>
      <c r="O1251" s="70">
        <v>785</v>
      </c>
    </row>
    <row r="1252" spans="1:15" ht="12" customHeight="1">
      <c r="A1252" s="3">
        <f aca="true" t="shared" si="130" ref="A1252:A1259">A1251+1</f>
        <v>7</v>
      </c>
      <c r="B1252" s="5" t="s">
        <v>36</v>
      </c>
      <c r="C1252" s="34">
        <f aca="true" t="shared" si="131" ref="C1252:C1259">C1251+1</f>
        <v>8</v>
      </c>
      <c r="D1252" s="176"/>
      <c r="E1252" s="39">
        <f aca="true" t="shared" si="132" ref="E1252:E1259">E1251-1</f>
        <v>1996</v>
      </c>
      <c r="F1252" s="70">
        <v>648</v>
      </c>
      <c r="G1252" s="70">
        <v>336</v>
      </c>
      <c r="H1252" s="70">
        <v>312</v>
      </c>
      <c r="I1252" s="131">
        <f>I1251+1</f>
        <v>47</v>
      </c>
      <c r="J1252" s="5" t="s">
        <v>36</v>
      </c>
      <c r="K1252" s="176">
        <f>K1251+1</f>
        <v>48</v>
      </c>
      <c r="L1252" s="39">
        <f>L1251-1</f>
        <v>1956</v>
      </c>
      <c r="M1252" s="70">
        <v>1574</v>
      </c>
      <c r="N1252" s="70">
        <v>795</v>
      </c>
      <c r="O1252" s="70">
        <v>779</v>
      </c>
    </row>
    <row r="1253" spans="1:15" ht="12" customHeight="1">
      <c r="A1253" s="3">
        <f t="shared" si="130"/>
        <v>8</v>
      </c>
      <c r="B1253" s="5" t="s">
        <v>36</v>
      </c>
      <c r="C1253" s="34">
        <f t="shared" si="131"/>
        <v>9</v>
      </c>
      <c r="D1253" s="176"/>
      <c r="E1253" s="39">
        <f t="shared" si="132"/>
        <v>1995</v>
      </c>
      <c r="F1253" s="70">
        <v>527</v>
      </c>
      <c r="G1253" s="70">
        <v>261</v>
      </c>
      <c r="H1253" s="70">
        <v>266</v>
      </c>
      <c r="I1253" s="131">
        <f>I1252+1</f>
        <v>48</v>
      </c>
      <c r="J1253" s="5" t="s">
        <v>36</v>
      </c>
      <c r="K1253" s="176">
        <f>K1252+1</f>
        <v>49</v>
      </c>
      <c r="L1253" s="39">
        <f>L1252-1</f>
        <v>1955</v>
      </c>
      <c r="M1253" s="70">
        <v>1601</v>
      </c>
      <c r="N1253" s="70">
        <v>854</v>
      </c>
      <c r="O1253" s="70">
        <v>747</v>
      </c>
    </row>
    <row r="1254" spans="1:15" ht="12" customHeight="1">
      <c r="A1254" s="3">
        <f t="shared" si="130"/>
        <v>9</v>
      </c>
      <c r="B1254" s="5" t="s">
        <v>36</v>
      </c>
      <c r="C1254" s="34">
        <f t="shared" si="131"/>
        <v>10</v>
      </c>
      <c r="D1254" s="176"/>
      <c r="E1254" s="39">
        <f t="shared" si="132"/>
        <v>1994</v>
      </c>
      <c r="F1254" s="70">
        <v>495</v>
      </c>
      <c r="G1254" s="70">
        <v>239</v>
      </c>
      <c r="H1254" s="70">
        <v>256</v>
      </c>
      <c r="I1254" s="131">
        <f>I1253+1</f>
        <v>49</v>
      </c>
      <c r="J1254" s="5" t="s">
        <v>36</v>
      </c>
      <c r="K1254" s="176">
        <f>K1253+1</f>
        <v>50</v>
      </c>
      <c r="L1254" s="39">
        <f>L1253-1</f>
        <v>1954</v>
      </c>
      <c r="M1254" s="70">
        <v>1487</v>
      </c>
      <c r="N1254" s="70">
        <v>776</v>
      </c>
      <c r="O1254" s="70">
        <v>711</v>
      </c>
    </row>
    <row r="1255" spans="1:15" ht="12" customHeight="1">
      <c r="A1255" s="3">
        <f t="shared" si="130"/>
        <v>10</v>
      </c>
      <c r="B1255" s="5" t="s">
        <v>36</v>
      </c>
      <c r="C1255" s="34">
        <f t="shared" si="131"/>
        <v>11</v>
      </c>
      <c r="D1255" s="176"/>
      <c r="E1255" s="39">
        <f t="shared" si="132"/>
        <v>1993</v>
      </c>
      <c r="F1255" s="70">
        <v>525</v>
      </c>
      <c r="G1255" s="70">
        <v>263</v>
      </c>
      <c r="H1255" s="70">
        <v>262</v>
      </c>
      <c r="I1255" s="186">
        <v>45</v>
      </c>
      <c r="J1255" s="178" t="s">
        <v>36</v>
      </c>
      <c r="K1255" s="177">
        <v>50</v>
      </c>
      <c r="L1255" s="187"/>
      <c r="M1255" s="71">
        <f>SUM(M1250:M1254)</f>
        <v>7691</v>
      </c>
      <c r="N1255" s="71">
        <f>SUM(N1250:N1254)</f>
        <v>3971</v>
      </c>
      <c r="O1255" s="71">
        <f>SUM(O1250:O1254)</f>
        <v>3720</v>
      </c>
    </row>
    <row r="1256" spans="1:15" ht="12" customHeight="1">
      <c r="A1256" s="3">
        <f t="shared" si="130"/>
        <v>11</v>
      </c>
      <c r="B1256" s="5" t="s">
        <v>36</v>
      </c>
      <c r="C1256" s="34">
        <f t="shared" si="131"/>
        <v>12</v>
      </c>
      <c r="D1256" s="176"/>
      <c r="E1256" s="39">
        <f t="shared" si="132"/>
        <v>1992</v>
      </c>
      <c r="F1256" s="70">
        <v>570</v>
      </c>
      <c r="G1256" s="70">
        <v>279</v>
      </c>
      <c r="H1256" s="70">
        <v>291</v>
      </c>
      <c r="I1256" s="131"/>
      <c r="J1256" s="5"/>
      <c r="K1256" s="176"/>
      <c r="L1256" s="39"/>
      <c r="M1256" s="70"/>
      <c r="N1256" s="70"/>
      <c r="O1256" s="70"/>
    </row>
    <row r="1257" spans="1:15" ht="12" customHeight="1">
      <c r="A1257" s="3">
        <f t="shared" si="130"/>
        <v>12</v>
      </c>
      <c r="B1257" s="5" t="s">
        <v>36</v>
      </c>
      <c r="C1257" s="34">
        <f t="shared" si="131"/>
        <v>13</v>
      </c>
      <c r="D1257" s="176"/>
      <c r="E1257" s="39">
        <f t="shared" si="132"/>
        <v>1991</v>
      </c>
      <c r="F1257" s="70">
        <v>707</v>
      </c>
      <c r="G1257" s="70">
        <v>384</v>
      </c>
      <c r="H1257" s="70">
        <v>323</v>
      </c>
      <c r="I1257" s="131">
        <f>I1254+1</f>
        <v>50</v>
      </c>
      <c r="J1257" s="5" t="s">
        <v>36</v>
      </c>
      <c r="K1257" s="176">
        <f>K1254+1</f>
        <v>51</v>
      </c>
      <c r="L1257" s="39">
        <f>L1254-1</f>
        <v>1953</v>
      </c>
      <c r="M1257" s="70">
        <v>1509</v>
      </c>
      <c r="N1257" s="70">
        <v>807</v>
      </c>
      <c r="O1257" s="70">
        <v>702</v>
      </c>
    </row>
    <row r="1258" spans="1:15" ht="12" customHeight="1">
      <c r="A1258" s="3">
        <f t="shared" si="130"/>
        <v>13</v>
      </c>
      <c r="B1258" s="5" t="s">
        <v>36</v>
      </c>
      <c r="C1258" s="34">
        <f t="shared" si="131"/>
        <v>14</v>
      </c>
      <c r="D1258" s="176"/>
      <c r="E1258" s="39">
        <f t="shared" si="132"/>
        <v>1990</v>
      </c>
      <c r="F1258" s="70">
        <v>1184</v>
      </c>
      <c r="G1258" s="70">
        <v>610</v>
      </c>
      <c r="H1258" s="70">
        <v>574</v>
      </c>
      <c r="I1258" s="131">
        <f>I1257+1</f>
        <v>51</v>
      </c>
      <c r="J1258" s="5" t="s">
        <v>36</v>
      </c>
      <c r="K1258" s="176">
        <f>K1257+1</f>
        <v>52</v>
      </c>
      <c r="L1258" s="39">
        <f>L1257-1</f>
        <v>1952</v>
      </c>
      <c r="M1258" s="70">
        <v>1520</v>
      </c>
      <c r="N1258" s="70">
        <v>755</v>
      </c>
      <c r="O1258" s="70">
        <v>765</v>
      </c>
    </row>
    <row r="1259" spans="1:15" ht="12" customHeight="1">
      <c r="A1259" s="3">
        <f t="shared" si="130"/>
        <v>14</v>
      </c>
      <c r="B1259" s="5" t="s">
        <v>36</v>
      </c>
      <c r="C1259" s="34">
        <f t="shared" si="131"/>
        <v>15</v>
      </c>
      <c r="D1259" s="176"/>
      <c r="E1259" s="39">
        <f t="shared" si="132"/>
        <v>1989</v>
      </c>
      <c r="F1259" s="70">
        <v>1171</v>
      </c>
      <c r="G1259" s="70">
        <v>615</v>
      </c>
      <c r="H1259" s="70">
        <v>556</v>
      </c>
      <c r="I1259" s="131">
        <f>I1258+1</f>
        <v>52</v>
      </c>
      <c r="J1259" s="5" t="s">
        <v>36</v>
      </c>
      <c r="K1259" s="176">
        <f>K1258+1</f>
        <v>53</v>
      </c>
      <c r="L1259" s="39">
        <f>L1258-1</f>
        <v>1951</v>
      </c>
      <c r="M1259" s="70">
        <v>1446</v>
      </c>
      <c r="N1259" s="70">
        <v>739</v>
      </c>
      <c r="O1259" s="70">
        <v>707</v>
      </c>
    </row>
    <row r="1260" spans="1:15" ht="12" customHeight="1">
      <c r="A1260" s="19">
        <v>6</v>
      </c>
      <c r="B1260" s="178" t="s">
        <v>36</v>
      </c>
      <c r="C1260" s="68">
        <v>15</v>
      </c>
      <c r="D1260" s="177"/>
      <c r="E1260" s="187"/>
      <c r="F1260" s="71">
        <f>SUM(F1251:F1259)</f>
        <v>6484</v>
      </c>
      <c r="G1260" s="71">
        <f>SUM(G1251:G1259)</f>
        <v>3346</v>
      </c>
      <c r="H1260" s="71">
        <f>SUM(H1251:H1259)</f>
        <v>3138</v>
      </c>
      <c r="I1260" s="131">
        <f>I1259+1</f>
        <v>53</v>
      </c>
      <c r="J1260" s="5" t="s">
        <v>36</v>
      </c>
      <c r="K1260" s="176">
        <f>K1259+1</f>
        <v>54</v>
      </c>
      <c r="L1260" s="39">
        <f>L1259-1</f>
        <v>1950</v>
      </c>
      <c r="M1260" s="70">
        <v>1483</v>
      </c>
      <c r="N1260" s="70">
        <v>736</v>
      </c>
      <c r="O1260" s="70">
        <v>747</v>
      </c>
    </row>
    <row r="1261" spans="1:15" ht="12" customHeight="1">
      <c r="A1261" s="3"/>
      <c r="B1261" s="5"/>
      <c r="C1261" s="34"/>
      <c r="D1261" s="176"/>
      <c r="E1261" s="39"/>
      <c r="F1261" s="70"/>
      <c r="G1261" s="70"/>
      <c r="H1261" s="70"/>
      <c r="I1261" s="131">
        <f>I1260+1</f>
        <v>54</v>
      </c>
      <c r="J1261" s="5" t="s">
        <v>36</v>
      </c>
      <c r="K1261" s="176">
        <f>K1260+1</f>
        <v>55</v>
      </c>
      <c r="L1261" s="39">
        <f>L1260-1</f>
        <v>1949</v>
      </c>
      <c r="M1261" s="70">
        <v>1249</v>
      </c>
      <c r="N1261" s="70">
        <v>644</v>
      </c>
      <c r="O1261" s="70">
        <v>605</v>
      </c>
    </row>
    <row r="1262" spans="1:15" ht="12" customHeight="1">
      <c r="A1262" s="3">
        <f>A1259+1</f>
        <v>15</v>
      </c>
      <c r="B1262" s="5" t="s">
        <v>36</v>
      </c>
      <c r="C1262" s="34">
        <f>C1259+1</f>
        <v>16</v>
      </c>
      <c r="D1262" s="176"/>
      <c r="E1262" s="39">
        <f>E1259-1</f>
        <v>1988</v>
      </c>
      <c r="F1262" s="70">
        <v>1288</v>
      </c>
      <c r="G1262" s="70">
        <v>634</v>
      </c>
      <c r="H1262" s="70">
        <v>654</v>
      </c>
      <c r="I1262" s="186">
        <v>50</v>
      </c>
      <c r="J1262" s="178" t="s">
        <v>36</v>
      </c>
      <c r="K1262" s="177">
        <v>55</v>
      </c>
      <c r="L1262" s="187"/>
      <c r="M1262" s="71">
        <f>SUM(M1257:M1261)</f>
        <v>7207</v>
      </c>
      <c r="N1262" s="71">
        <f>SUM(N1257:N1261)</f>
        <v>3681</v>
      </c>
      <c r="O1262" s="71">
        <f>SUM(O1257:O1261)</f>
        <v>3526</v>
      </c>
    </row>
    <row r="1263" spans="1:15" ht="12" customHeight="1">
      <c r="A1263" s="3">
        <f>A1262+1</f>
        <v>16</v>
      </c>
      <c r="B1263" s="5" t="s">
        <v>36</v>
      </c>
      <c r="C1263" s="34">
        <f>C1262+1</f>
        <v>17</v>
      </c>
      <c r="D1263" s="176"/>
      <c r="E1263" s="39">
        <f>E1262-1</f>
        <v>1987</v>
      </c>
      <c r="F1263" s="70">
        <v>1368</v>
      </c>
      <c r="G1263" s="70">
        <v>712</v>
      </c>
      <c r="H1263" s="70">
        <v>656</v>
      </c>
      <c r="I1263" s="131"/>
      <c r="J1263" s="5"/>
      <c r="K1263" s="176"/>
      <c r="L1263" s="39"/>
      <c r="M1263" s="70"/>
      <c r="N1263" s="70"/>
      <c r="O1263" s="70"/>
    </row>
    <row r="1264" spans="1:15" ht="12" customHeight="1">
      <c r="A1264" s="3">
        <f>A1263+1</f>
        <v>17</v>
      </c>
      <c r="B1264" s="5" t="s">
        <v>36</v>
      </c>
      <c r="C1264" s="34">
        <f>C1263+1</f>
        <v>18</v>
      </c>
      <c r="D1264" s="176"/>
      <c r="E1264" s="39">
        <f>E1263-1</f>
        <v>1986</v>
      </c>
      <c r="F1264" s="70">
        <v>1369</v>
      </c>
      <c r="G1264" s="70">
        <v>662</v>
      </c>
      <c r="H1264" s="70">
        <v>707</v>
      </c>
      <c r="I1264" s="131">
        <f>I1261+1</f>
        <v>55</v>
      </c>
      <c r="J1264" s="5" t="s">
        <v>36</v>
      </c>
      <c r="K1264" s="176">
        <f>K1261+1</f>
        <v>56</v>
      </c>
      <c r="L1264" s="39">
        <f>L1261-1</f>
        <v>1948</v>
      </c>
      <c r="M1264" s="70">
        <v>1135</v>
      </c>
      <c r="N1264" s="70">
        <v>565</v>
      </c>
      <c r="O1264" s="70">
        <v>570</v>
      </c>
    </row>
    <row r="1265" spans="1:15" ht="12" customHeight="1">
      <c r="A1265" s="19">
        <v>15</v>
      </c>
      <c r="B1265" s="178" t="s">
        <v>36</v>
      </c>
      <c r="C1265" s="68">
        <v>18</v>
      </c>
      <c r="D1265" s="177"/>
      <c r="E1265" s="187"/>
      <c r="F1265" s="71">
        <f>SUM(F1262:F1264)</f>
        <v>4025</v>
      </c>
      <c r="G1265" s="71">
        <f>SUM(G1262:G1264)</f>
        <v>2008</v>
      </c>
      <c r="H1265" s="71">
        <f>SUM(H1262:H1264)</f>
        <v>2017</v>
      </c>
      <c r="I1265" s="131">
        <f>I1264+1</f>
        <v>56</v>
      </c>
      <c r="J1265" s="5" t="s">
        <v>36</v>
      </c>
      <c r="K1265" s="176">
        <f>K1264+1</f>
        <v>57</v>
      </c>
      <c r="L1265" s="39">
        <f>L1264-1</f>
        <v>1947</v>
      </c>
      <c r="M1265" s="70">
        <v>1064</v>
      </c>
      <c r="N1265" s="70">
        <v>536</v>
      </c>
      <c r="O1265" s="70">
        <v>528</v>
      </c>
    </row>
    <row r="1266" spans="1:15" ht="12" customHeight="1">
      <c r="A1266" s="3"/>
      <c r="B1266" s="5"/>
      <c r="C1266" s="34"/>
      <c r="D1266" s="176"/>
      <c r="E1266" s="39"/>
      <c r="F1266" s="70"/>
      <c r="G1266" s="70"/>
      <c r="H1266" s="70"/>
      <c r="I1266" s="131">
        <f>I1265+1</f>
        <v>57</v>
      </c>
      <c r="J1266" s="5" t="s">
        <v>36</v>
      </c>
      <c r="K1266" s="176">
        <f>K1265+1</f>
        <v>58</v>
      </c>
      <c r="L1266" s="39">
        <f>L1265-1</f>
        <v>1946</v>
      </c>
      <c r="M1266" s="70">
        <v>912</v>
      </c>
      <c r="N1266" s="70">
        <v>454</v>
      </c>
      <c r="O1266" s="70">
        <v>458</v>
      </c>
    </row>
    <row r="1267" spans="1:15" ht="12" customHeight="1">
      <c r="A1267" s="3">
        <f>A1264+1</f>
        <v>18</v>
      </c>
      <c r="B1267" s="5" t="s">
        <v>36</v>
      </c>
      <c r="C1267" s="34">
        <f>C1264+1</f>
        <v>19</v>
      </c>
      <c r="D1267" s="176"/>
      <c r="E1267" s="39">
        <f>E1264-1</f>
        <v>1985</v>
      </c>
      <c r="F1267" s="70">
        <v>1356</v>
      </c>
      <c r="G1267" s="70">
        <v>720</v>
      </c>
      <c r="H1267" s="70">
        <v>636</v>
      </c>
      <c r="I1267" s="131">
        <f>I1266+1</f>
        <v>58</v>
      </c>
      <c r="J1267" s="5" t="s">
        <v>36</v>
      </c>
      <c r="K1267" s="176">
        <f>K1266+1</f>
        <v>59</v>
      </c>
      <c r="L1267" s="39">
        <f>L1266-1</f>
        <v>1945</v>
      </c>
      <c r="M1267" s="70">
        <v>842</v>
      </c>
      <c r="N1267" s="70">
        <v>437</v>
      </c>
      <c r="O1267" s="70">
        <v>405</v>
      </c>
    </row>
    <row r="1268" spans="1:15" ht="12" customHeight="1">
      <c r="A1268" s="3">
        <f aca="true" t="shared" si="133" ref="A1268:A1273">A1267+1</f>
        <v>19</v>
      </c>
      <c r="B1268" s="5" t="s">
        <v>36</v>
      </c>
      <c r="C1268" s="34">
        <f aca="true" t="shared" si="134" ref="C1268:C1273">C1267+1</f>
        <v>20</v>
      </c>
      <c r="D1268" s="176"/>
      <c r="E1268" s="39">
        <f aca="true" t="shared" si="135" ref="E1268:E1273">E1267-1</f>
        <v>1984</v>
      </c>
      <c r="F1268" s="70">
        <v>1251</v>
      </c>
      <c r="G1268" s="70">
        <v>681</v>
      </c>
      <c r="H1268" s="70">
        <v>570</v>
      </c>
      <c r="I1268" s="131">
        <f>I1267+1</f>
        <v>59</v>
      </c>
      <c r="J1268" s="5" t="s">
        <v>36</v>
      </c>
      <c r="K1268" s="176">
        <f>K1267+1</f>
        <v>60</v>
      </c>
      <c r="L1268" s="39">
        <f>L1267-1</f>
        <v>1944</v>
      </c>
      <c r="M1268" s="70">
        <v>1238</v>
      </c>
      <c r="N1268" s="70">
        <v>580</v>
      </c>
      <c r="O1268" s="70">
        <v>658</v>
      </c>
    </row>
    <row r="1269" spans="1:15" ht="12" customHeight="1">
      <c r="A1269" s="3">
        <f t="shared" si="133"/>
        <v>20</v>
      </c>
      <c r="B1269" s="5" t="s">
        <v>36</v>
      </c>
      <c r="C1269" s="34">
        <f t="shared" si="134"/>
        <v>21</v>
      </c>
      <c r="D1269" s="176"/>
      <c r="E1269" s="39">
        <f t="shared" si="135"/>
        <v>1983</v>
      </c>
      <c r="F1269" s="70">
        <v>1231</v>
      </c>
      <c r="G1269" s="70">
        <v>671</v>
      </c>
      <c r="H1269" s="70">
        <v>560</v>
      </c>
      <c r="I1269" s="186">
        <v>55</v>
      </c>
      <c r="J1269" s="178" t="s">
        <v>36</v>
      </c>
      <c r="K1269" s="177">
        <v>60</v>
      </c>
      <c r="L1269" s="187"/>
      <c r="M1269" s="71">
        <f>SUM(M1264:M1268)</f>
        <v>5191</v>
      </c>
      <c r="N1269" s="71">
        <f>SUM(N1264:N1268)</f>
        <v>2572</v>
      </c>
      <c r="O1269" s="71">
        <f>SUM(O1264:O1268)</f>
        <v>2619</v>
      </c>
    </row>
    <row r="1270" spans="1:15" ht="12" customHeight="1">
      <c r="A1270" s="3">
        <f t="shared" si="133"/>
        <v>21</v>
      </c>
      <c r="B1270" s="5" t="s">
        <v>36</v>
      </c>
      <c r="C1270" s="34">
        <f t="shared" si="134"/>
        <v>22</v>
      </c>
      <c r="D1270" s="176"/>
      <c r="E1270" s="39">
        <f t="shared" si="135"/>
        <v>1982</v>
      </c>
      <c r="F1270" s="70">
        <v>1245</v>
      </c>
      <c r="G1270" s="70">
        <v>700</v>
      </c>
      <c r="H1270" s="70">
        <v>545</v>
      </c>
      <c r="I1270" s="131"/>
      <c r="J1270" s="5"/>
      <c r="K1270" s="176"/>
      <c r="L1270" s="39"/>
      <c r="M1270" s="70"/>
      <c r="N1270" s="70"/>
      <c r="O1270" s="70"/>
    </row>
    <row r="1271" spans="1:15" ht="12" customHeight="1">
      <c r="A1271" s="3">
        <f t="shared" si="133"/>
        <v>22</v>
      </c>
      <c r="B1271" s="5" t="s">
        <v>36</v>
      </c>
      <c r="C1271" s="34">
        <f t="shared" si="134"/>
        <v>23</v>
      </c>
      <c r="D1271" s="176"/>
      <c r="E1271" s="39">
        <f t="shared" si="135"/>
        <v>1981</v>
      </c>
      <c r="F1271" s="70">
        <v>1159</v>
      </c>
      <c r="G1271" s="70">
        <v>652</v>
      </c>
      <c r="H1271" s="70">
        <v>507</v>
      </c>
      <c r="I1271" s="131">
        <f>I1268+1</f>
        <v>60</v>
      </c>
      <c r="J1271" s="5" t="s">
        <v>36</v>
      </c>
      <c r="K1271" s="176">
        <f>K1268+1</f>
        <v>61</v>
      </c>
      <c r="L1271" s="39">
        <f>L1268-1</f>
        <v>1943</v>
      </c>
      <c r="M1271" s="70">
        <v>1185</v>
      </c>
      <c r="N1271" s="70">
        <v>606</v>
      </c>
      <c r="O1271" s="70">
        <v>579</v>
      </c>
    </row>
    <row r="1272" spans="1:15" ht="12" customHeight="1">
      <c r="A1272" s="3">
        <f t="shared" si="133"/>
        <v>23</v>
      </c>
      <c r="B1272" s="5" t="s">
        <v>36</v>
      </c>
      <c r="C1272" s="34">
        <f t="shared" si="134"/>
        <v>24</v>
      </c>
      <c r="D1272" s="176"/>
      <c r="E1272" s="39">
        <f t="shared" si="135"/>
        <v>1980</v>
      </c>
      <c r="F1272" s="70">
        <v>1159</v>
      </c>
      <c r="G1272" s="70">
        <v>654</v>
      </c>
      <c r="H1272" s="70">
        <v>505</v>
      </c>
      <c r="I1272" s="131">
        <f>I1271+1</f>
        <v>61</v>
      </c>
      <c r="J1272" s="5" t="s">
        <v>36</v>
      </c>
      <c r="K1272" s="176">
        <f>K1271+1</f>
        <v>62</v>
      </c>
      <c r="L1272" s="39">
        <f>L1271-1</f>
        <v>1942</v>
      </c>
      <c r="M1272" s="70">
        <v>1095</v>
      </c>
      <c r="N1272" s="70">
        <v>560</v>
      </c>
      <c r="O1272" s="70">
        <v>535</v>
      </c>
    </row>
    <row r="1273" spans="1:15" ht="12" customHeight="1">
      <c r="A1273" s="3">
        <f t="shared" si="133"/>
        <v>24</v>
      </c>
      <c r="B1273" s="5" t="s">
        <v>36</v>
      </c>
      <c r="C1273" s="34">
        <f t="shared" si="134"/>
        <v>25</v>
      </c>
      <c r="D1273" s="176"/>
      <c r="E1273" s="39">
        <f t="shared" si="135"/>
        <v>1979</v>
      </c>
      <c r="F1273" s="70">
        <v>1132</v>
      </c>
      <c r="G1273" s="70">
        <v>645</v>
      </c>
      <c r="H1273" s="70">
        <v>487</v>
      </c>
      <c r="I1273" s="131">
        <f>I1272+1</f>
        <v>62</v>
      </c>
      <c r="J1273" s="5" t="s">
        <v>36</v>
      </c>
      <c r="K1273" s="176">
        <f>K1272+1</f>
        <v>63</v>
      </c>
      <c r="L1273" s="39">
        <f>L1272-1</f>
        <v>1941</v>
      </c>
      <c r="M1273" s="70">
        <v>1464</v>
      </c>
      <c r="N1273" s="70">
        <v>705</v>
      </c>
      <c r="O1273" s="70">
        <v>759</v>
      </c>
    </row>
    <row r="1274" spans="1:15" ht="12" customHeight="1">
      <c r="A1274" s="19">
        <v>18</v>
      </c>
      <c r="B1274" s="178" t="s">
        <v>36</v>
      </c>
      <c r="C1274" s="68">
        <v>25</v>
      </c>
      <c r="D1274" s="177"/>
      <c r="E1274" s="187"/>
      <c r="F1274" s="71">
        <f>SUM(F1267:F1273)</f>
        <v>8533</v>
      </c>
      <c r="G1274" s="71">
        <f>SUM(G1267:G1273)</f>
        <v>4723</v>
      </c>
      <c r="H1274" s="71">
        <f>SUM(H1267:H1273)</f>
        <v>3810</v>
      </c>
      <c r="I1274" s="131">
        <f>I1273+1</f>
        <v>63</v>
      </c>
      <c r="J1274" s="5" t="s">
        <v>36</v>
      </c>
      <c r="K1274" s="176">
        <f>K1273+1</f>
        <v>64</v>
      </c>
      <c r="L1274" s="39">
        <f>L1273-1</f>
        <v>1940</v>
      </c>
      <c r="M1274" s="70">
        <v>1538</v>
      </c>
      <c r="N1274" s="70">
        <v>720</v>
      </c>
      <c r="O1274" s="70">
        <v>818</v>
      </c>
    </row>
    <row r="1275" spans="1:15" ht="12" customHeight="1">
      <c r="A1275" s="3"/>
      <c r="B1275" s="5"/>
      <c r="C1275" s="34"/>
      <c r="D1275" s="176"/>
      <c r="E1275" s="39"/>
      <c r="F1275" s="70"/>
      <c r="G1275" s="70"/>
      <c r="H1275" s="70"/>
      <c r="I1275" s="131">
        <f>I1274+1</f>
        <v>64</v>
      </c>
      <c r="J1275" s="5" t="s">
        <v>36</v>
      </c>
      <c r="K1275" s="176">
        <f>K1274+1</f>
        <v>65</v>
      </c>
      <c r="L1275" s="39">
        <f>L1274-1</f>
        <v>1939</v>
      </c>
      <c r="M1275" s="70">
        <v>1481</v>
      </c>
      <c r="N1275" s="70">
        <v>743</v>
      </c>
      <c r="O1275" s="70">
        <v>738</v>
      </c>
    </row>
    <row r="1276" spans="1:15" ht="12" customHeight="1">
      <c r="A1276" s="3">
        <f>A1273+1</f>
        <v>25</v>
      </c>
      <c r="B1276" s="5" t="s">
        <v>36</v>
      </c>
      <c r="C1276" s="34">
        <f>C1273+1</f>
        <v>26</v>
      </c>
      <c r="D1276" s="176"/>
      <c r="E1276" s="39">
        <f>E1273-1</f>
        <v>1978</v>
      </c>
      <c r="F1276" s="70">
        <v>1047</v>
      </c>
      <c r="G1276" s="70">
        <v>546</v>
      </c>
      <c r="H1276" s="70">
        <v>501</v>
      </c>
      <c r="I1276" s="186">
        <v>60</v>
      </c>
      <c r="J1276" s="178" t="s">
        <v>36</v>
      </c>
      <c r="K1276" s="177">
        <v>65</v>
      </c>
      <c r="L1276" s="187"/>
      <c r="M1276" s="71">
        <f>SUM(M1271:M1275)</f>
        <v>6763</v>
      </c>
      <c r="N1276" s="71">
        <f>SUM(N1271:N1275)</f>
        <v>3334</v>
      </c>
      <c r="O1276" s="71">
        <f>SUM(O1271:O1275)</f>
        <v>3429</v>
      </c>
    </row>
    <row r="1277" spans="1:15" ht="12" customHeight="1">
      <c r="A1277" s="3">
        <f>A1276+1</f>
        <v>26</v>
      </c>
      <c r="B1277" s="5" t="s">
        <v>36</v>
      </c>
      <c r="C1277" s="34">
        <f>C1276+1</f>
        <v>27</v>
      </c>
      <c r="D1277" s="176"/>
      <c r="E1277" s="39">
        <f>E1276-1</f>
        <v>1977</v>
      </c>
      <c r="F1277" s="70">
        <v>1015</v>
      </c>
      <c r="G1277" s="70">
        <v>559</v>
      </c>
      <c r="H1277" s="70">
        <v>456</v>
      </c>
      <c r="I1277" s="131"/>
      <c r="J1277" s="5"/>
      <c r="K1277" s="176"/>
      <c r="L1277" s="39"/>
      <c r="M1277" s="70"/>
      <c r="N1277" s="70"/>
      <c r="O1277" s="70"/>
    </row>
    <row r="1278" spans="1:15" ht="12" customHeight="1">
      <c r="A1278" s="3">
        <f>A1277+1</f>
        <v>27</v>
      </c>
      <c r="B1278" s="5" t="s">
        <v>36</v>
      </c>
      <c r="C1278" s="34">
        <f>C1277+1</f>
        <v>28</v>
      </c>
      <c r="D1278" s="176"/>
      <c r="E1278" s="39">
        <f>E1277-1</f>
        <v>1976</v>
      </c>
      <c r="F1278" s="70">
        <v>905</v>
      </c>
      <c r="G1278" s="70">
        <v>458</v>
      </c>
      <c r="H1278" s="70">
        <v>447</v>
      </c>
      <c r="I1278" s="131">
        <f>I1275+1</f>
        <v>65</v>
      </c>
      <c r="J1278" s="5" t="s">
        <v>36</v>
      </c>
      <c r="K1278" s="176">
        <f>K1275+1</f>
        <v>66</v>
      </c>
      <c r="L1278" s="39">
        <f>L1275-1</f>
        <v>1938</v>
      </c>
      <c r="M1278" s="70">
        <v>1251</v>
      </c>
      <c r="N1278" s="70">
        <v>644</v>
      </c>
      <c r="O1278" s="70">
        <v>607</v>
      </c>
    </row>
    <row r="1279" spans="1:15" ht="12" customHeight="1">
      <c r="A1279" s="3">
        <f>A1278+1</f>
        <v>28</v>
      </c>
      <c r="B1279" s="5" t="s">
        <v>36</v>
      </c>
      <c r="C1279" s="34">
        <f>C1278+1</f>
        <v>29</v>
      </c>
      <c r="D1279" s="176"/>
      <c r="E1279" s="39">
        <f>E1278-1</f>
        <v>1975</v>
      </c>
      <c r="F1279" s="70">
        <v>853</v>
      </c>
      <c r="G1279" s="70">
        <v>467</v>
      </c>
      <c r="H1279" s="70">
        <v>386</v>
      </c>
      <c r="I1279" s="131">
        <f>I1278+1</f>
        <v>66</v>
      </c>
      <c r="J1279" s="5" t="s">
        <v>36</v>
      </c>
      <c r="K1279" s="176">
        <f>K1278+1</f>
        <v>67</v>
      </c>
      <c r="L1279" s="39">
        <f>L1278-1</f>
        <v>1937</v>
      </c>
      <c r="M1279" s="70">
        <v>1206</v>
      </c>
      <c r="N1279" s="70">
        <v>592</v>
      </c>
      <c r="O1279" s="70">
        <v>614</v>
      </c>
    </row>
    <row r="1280" spans="1:15" ht="12" customHeight="1">
      <c r="A1280" s="3">
        <f>A1279+1</f>
        <v>29</v>
      </c>
      <c r="B1280" s="5" t="s">
        <v>36</v>
      </c>
      <c r="C1280" s="34">
        <f>C1279+1</f>
        <v>30</v>
      </c>
      <c r="D1280" s="176"/>
      <c r="E1280" s="39">
        <f>E1279-1</f>
        <v>1974</v>
      </c>
      <c r="F1280" s="70">
        <v>882</v>
      </c>
      <c r="G1280" s="70">
        <v>482</v>
      </c>
      <c r="H1280" s="70">
        <v>400</v>
      </c>
      <c r="I1280" s="131">
        <f>I1279+1</f>
        <v>67</v>
      </c>
      <c r="J1280" s="5" t="s">
        <v>36</v>
      </c>
      <c r="K1280" s="176">
        <f>K1279+1</f>
        <v>68</v>
      </c>
      <c r="L1280" s="39">
        <f>L1279-1</f>
        <v>1936</v>
      </c>
      <c r="M1280" s="70">
        <v>1161</v>
      </c>
      <c r="N1280" s="70">
        <v>549</v>
      </c>
      <c r="O1280" s="70">
        <v>612</v>
      </c>
    </row>
    <row r="1281" spans="1:15" ht="12" customHeight="1">
      <c r="A1281" s="19">
        <v>25</v>
      </c>
      <c r="B1281" s="178" t="s">
        <v>36</v>
      </c>
      <c r="C1281" s="68">
        <v>30</v>
      </c>
      <c r="D1281" s="177"/>
      <c r="E1281" s="187"/>
      <c r="F1281" s="71">
        <f>SUM(F1276:F1280)</f>
        <v>4702</v>
      </c>
      <c r="G1281" s="71">
        <f>SUM(G1276:G1280)</f>
        <v>2512</v>
      </c>
      <c r="H1281" s="71">
        <f>SUM(H1276:H1280)</f>
        <v>2190</v>
      </c>
      <c r="I1281" s="131">
        <f>I1280+1</f>
        <v>68</v>
      </c>
      <c r="J1281" s="5" t="s">
        <v>36</v>
      </c>
      <c r="K1281" s="176">
        <f>K1280+1</f>
        <v>69</v>
      </c>
      <c r="L1281" s="39">
        <f>L1280-1</f>
        <v>1935</v>
      </c>
      <c r="M1281" s="70">
        <v>1065</v>
      </c>
      <c r="N1281" s="70">
        <v>471</v>
      </c>
      <c r="O1281" s="70">
        <v>594</v>
      </c>
    </row>
    <row r="1282" spans="1:15" ht="12" customHeight="1">
      <c r="A1282" s="3"/>
      <c r="B1282" s="5"/>
      <c r="C1282" s="34"/>
      <c r="D1282" s="176"/>
      <c r="E1282" s="39"/>
      <c r="F1282" s="70"/>
      <c r="G1282" s="70"/>
      <c r="H1282" s="70"/>
      <c r="I1282" s="131">
        <f>I1281+1</f>
        <v>69</v>
      </c>
      <c r="J1282" s="5" t="s">
        <v>36</v>
      </c>
      <c r="K1282" s="176">
        <f>K1281+1</f>
        <v>70</v>
      </c>
      <c r="L1282" s="39">
        <f>L1281-1</f>
        <v>1934</v>
      </c>
      <c r="M1282" s="70">
        <v>1041</v>
      </c>
      <c r="N1282" s="70">
        <v>476</v>
      </c>
      <c r="O1282" s="70">
        <v>565</v>
      </c>
    </row>
    <row r="1283" spans="1:15" ht="12" customHeight="1">
      <c r="A1283" s="3">
        <f>A1280+1</f>
        <v>30</v>
      </c>
      <c r="B1283" s="5" t="s">
        <v>36</v>
      </c>
      <c r="C1283" s="34">
        <f>C1280+1</f>
        <v>31</v>
      </c>
      <c r="D1283" s="176"/>
      <c r="E1283" s="39">
        <f>E1280-1</f>
        <v>1973</v>
      </c>
      <c r="F1283" s="70">
        <v>893</v>
      </c>
      <c r="G1283" s="70">
        <v>484</v>
      </c>
      <c r="H1283" s="70">
        <v>409</v>
      </c>
      <c r="I1283" s="186">
        <v>65</v>
      </c>
      <c r="J1283" s="178" t="s">
        <v>36</v>
      </c>
      <c r="K1283" s="177">
        <v>70</v>
      </c>
      <c r="L1283" s="187"/>
      <c r="M1283" s="71">
        <f>SUM(M1278:M1282)</f>
        <v>5724</v>
      </c>
      <c r="N1283" s="71">
        <f>SUM(N1278:N1282)</f>
        <v>2732</v>
      </c>
      <c r="O1283" s="71">
        <f>SUM(O1278:O1282)</f>
        <v>2992</v>
      </c>
    </row>
    <row r="1284" spans="1:15" ht="12" customHeight="1">
      <c r="A1284" s="3">
        <f>A1283+1</f>
        <v>31</v>
      </c>
      <c r="B1284" s="5" t="s">
        <v>36</v>
      </c>
      <c r="C1284" s="34">
        <f>C1283+1</f>
        <v>32</v>
      </c>
      <c r="D1284" s="176"/>
      <c r="E1284" s="39">
        <f>E1283-1</f>
        <v>1972</v>
      </c>
      <c r="F1284" s="70">
        <v>1033</v>
      </c>
      <c r="G1284" s="70">
        <v>571</v>
      </c>
      <c r="H1284" s="70">
        <v>462</v>
      </c>
      <c r="I1284" s="131"/>
      <c r="J1284" s="5"/>
      <c r="K1284" s="176"/>
      <c r="L1284" s="39"/>
      <c r="M1284" s="70"/>
      <c r="N1284" s="70"/>
      <c r="O1284" s="70"/>
    </row>
    <row r="1285" spans="1:15" ht="12" customHeight="1">
      <c r="A1285" s="3">
        <f>A1284+1</f>
        <v>32</v>
      </c>
      <c r="B1285" s="5" t="s">
        <v>36</v>
      </c>
      <c r="C1285" s="34">
        <f>C1284+1</f>
        <v>33</v>
      </c>
      <c r="D1285" s="176"/>
      <c r="E1285" s="39">
        <f>E1284-1</f>
        <v>1971</v>
      </c>
      <c r="F1285" s="70">
        <v>1146</v>
      </c>
      <c r="G1285" s="70">
        <v>611</v>
      </c>
      <c r="H1285" s="70">
        <v>535</v>
      </c>
      <c r="I1285" s="131">
        <f>I1282+1</f>
        <v>70</v>
      </c>
      <c r="J1285" s="5" t="s">
        <v>36</v>
      </c>
      <c r="K1285" s="176">
        <f>K1282+1</f>
        <v>71</v>
      </c>
      <c r="L1285" s="39">
        <f>L1282-1</f>
        <v>1933</v>
      </c>
      <c r="M1285" s="70">
        <v>859</v>
      </c>
      <c r="N1285" s="70">
        <v>419</v>
      </c>
      <c r="O1285" s="70">
        <v>440</v>
      </c>
    </row>
    <row r="1286" spans="1:15" ht="12" customHeight="1">
      <c r="A1286" s="3">
        <f>A1285+1</f>
        <v>33</v>
      </c>
      <c r="B1286" s="5" t="s">
        <v>36</v>
      </c>
      <c r="C1286" s="34">
        <f>C1285+1</f>
        <v>34</v>
      </c>
      <c r="D1286" s="176"/>
      <c r="E1286" s="39">
        <f>E1285-1</f>
        <v>1970</v>
      </c>
      <c r="F1286" s="70">
        <v>1245</v>
      </c>
      <c r="G1286" s="70">
        <v>653</v>
      </c>
      <c r="H1286" s="70">
        <v>592</v>
      </c>
      <c r="I1286" s="131">
        <f>I1285+1</f>
        <v>71</v>
      </c>
      <c r="J1286" s="5" t="s">
        <v>36</v>
      </c>
      <c r="K1286" s="176">
        <f>K1285+1</f>
        <v>72</v>
      </c>
      <c r="L1286" s="39">
        <f>L1285-1</f>
        <v>1932</v>
      </c>
      <c r="M1286" s="70">
        <v>794</v>
      </c>
      <c r="N1286" s="70">
        <v>333</v>
      </c>
      <c r="O1286" s="70">
        <v>461</v>
      </c>
    </row>
    <row r="1287" spans="1:15" ht="12" customHeight="1">
      <c r="A1287" s="3">
        <f>A1286+1</f>
        <v>34</v>
      </c>
      <c r="B1287" s="5" t="s">
        <v>36</v>
      </c>
      <c r="C1287" s="34">
        <f>C1286+1</f>
        <v>35</v>
      </c>
      <c r="D1287" s="176"/>
      <c r="E1287" s="39">
        <f>E1286-1</f>
        <v>1969</v>
      </c>
      <c r="F1287" s="70">
        <v>1230</v>
      </c>
      <c r="G1287" s="70">
        <v>664</v>
      </c>
      <c r="H1287" s="70">
        <v>566</v>
      </c>
      <c r="I1287" s="131">
        <f>I1286+1</f>
        <v>72</v>
      </c>
      <c r="J1287" s="5" t="s">
        <v>36</v>
      </c>
      <c r="K1287" s="176">
        <f>K1286+1</f>
        <v>73</v>
      </c>
      <c r="L1287" s="39">
        <f>L1286-1</f>
        <v>1931</v>
      </c>
      <c r="M1287" s="70">
        <v>816</v>
      </c>
      <c r="N1287" s="70">
        <v>352</v>
      </c>
      <c r="O1287" s="70">
        <v>464</v>
      </c>
    </row>
    <row r="1288" spans="1:15" ht="12" customHeight="1">
      <c r="A1288" s="19">
        <v>30</v>
      </c>
      <c r="B1288" s="178" t="s">
        <v>36</v>
      </c>
      <c r="C1288" s="68">
        <v>35</v>
      </c>
      <c r="D1288" s="177"/>
      <c r="E1288" s="187"/>
      <c r="F1288" s="71">
        <f>SUM(F1283:F1287)</f>
        <v>5547</v>
      </c>
      <c r="G1288" s="71">
        <f>SUM(G1283:G1287)</f>
        <v>2983</v>
      </c>
      <c r="H1288" s="71">
        <f>SUM(H1283:H1287)</f>
        <v>2564</v>
      </c>
      <c r="I1288" s="131">
        <f>I1287+1</f>
        <v>73</v>
      </c>
      <c r="J1288" s="5" t="s">
        <v>36</v>
      </c>
      <c r="K1288" s="176">
        <f>K1287+1</f>
        <v>74</v>
      </c>
      <c r="L1288" s="39">
        <f>L1287-1</f>
        <v>1930</v>
      </c>
      <c r="M1288" s="70">
        <v>824</v>
      </c>
      <c r="N1288" s="70">
        <v>331</v>
      </c>
      <c r="O1288" s="70">
        <v>493</v>
      </c>
    </row>
    <row r="1289" spans="1:15" ht="12" customHeight="1">
      <c r="A1289" s="3"/>
      <c r="B1289" s="5"/>
      <c r="C1289" s="34"/>
      <c r="D1289" s="176"/>
      <c r="E1289" s="39"/>
      <c r="F1289" s="70"/>
      <c r="G1289" s="70"/>
      <c r="H1289" s="70"/>
      <c r="I1289" s="131">
        <f>I1288+1</f>
        <v>74</v>
      </c>
      <c r="J1289" s="5" t="s">
        <v>36</v>
      </c>
      <c r="K1289" s="176">
        <f>K1288+1</f>
        <v>75</v>
      </c>
      <c r="L1289" s="39">
        <f>L1288-1</f>
        <v>1929</v>
      </c>
      <c r="M1289" s="70">
        <v>809</v>
      </c>
      <c r="N1289" s="70">
        <v>332</v>
      </c>
      <c r="O1289" s="70">
        <v>477</v>
      </c>
    </row>
    <row r="1290" spans="1:15" ht="12" customHeight="1">
      <c r="A1290" s="3">
        <f>A1287+1</f>
        <v>35</v>
      </c>
      <c r="B1290" s="5" t="s">
        <v>36</v>
      </c>
      <c r="C1290" s="34">
        <f>C1287+1</f>
        <v>36</v>
      </c>
      <c r="D1290" s="176"/>
      <c r="E1290" s="39">
        <f>E1287-1</f>
        <v>1968</v>
      </c>
      <c r="F1290" s="70">
        <v>1332</v>
      </c>
      <c r="G1290" s="70">
        <v>686</v>
      </c>
      <c r="H1290" s="70">
        <v>646</v>
      </c>
      <c r="I1290" s="186">
        <v>70</v>
      </c>
      <c r="J1290" s="178" t="s">
        <v>36</v>
      </c>
      <c r="K1290" s="177">
        <v>75</v>
      </c>
      <c r="L1290" s="187"/>
      <c r="M1290" s="71">
        <f>SUM(M1285:M1289)</f>
        <v>4102</v>
      </c>
      <c r="N1290" s="71">
        <f>SUM(N1285:N1289)</f>
        <v>1767</v>
      </c>
      <c r="O1290" s="71">
        <f>SUM(O1285:O1289)</f>
        <v>2335</v>
      </c>
    </row>
    <row r="1291" spans="1:15" ht="12" customHeight="1">
      <c r="A1291" s="3">
        <f>A1290+1</f>
        <v>36</v>
      </c>
      <c r="B1291" s="5" t="s">
        <v>36</v>
      </c>
      <c r="C1291" s="34">
        <f>C1290+1</f>
        <v>37</v>
      </c>
      <c r="D1291" s="176"/>
      <c r="E1291" s="39">
        <f>E1290-1</f>
        <v>1967</v>
      </c>
      <c r="F1291" s="70">
        <v>1414</v>
      </c>
      <c r="G1291" s="70">
        <v>781</v>
      </c>
      <c r="H1291" s="70">
        <v>633</v>
      </c>
      <c r="I1291" s="131"/>
      <c r="J1291" s="5"/>
      <c r="K1291" s="176"/>
      <c r="L1291" s="39"/>
      <c r="M1291" s="71"/>
      <c r="N1291" s="71"/>
      <c r="O1291" s="71"/>
    </row>
    <row r="1292" spans="1:15" ht="12" customHeight="1">
      <c r="A1292" s="3">
        <f>A1291+1</f>
        <v>37</v>
      </c>
      <c r="B1292" s="5" t="s">
        <v>36</v>
      </c>
      <c r="C1292" s="34">
        <f>C1291+1</f>
        <v>38</v>
      </c>
      <c r="D1292" s="176"/>
      <c r="E1292" s="39">
        <f>E1291-1</f>
        <v>1966</v>
      </c>
      <c r="F1292" s="70">
        <v>1498</v>
      </c>
      <c r="G1292" s="70">
        <v>777</v>
      </c>
      <c r="H1292" s="70">
        <v>721</v>
      </c>
      <c r="I1292" s="186">
        <v>75</v>
      </c>
      <c r="J1292" s="178" t="s">
        <v>36</v>
      </c>
      <c r="K1292" s="177">
        <v>80</v>
      </c>
      <c r="L1292" s="39"/>
      <c r="M1292" s="71">
        <v>3230</v>
      </c>
      <c r="N1292" s="71">
        <v>1112</v>
      </c>
      <c r="O1292" s="71">
        <v>2118</v>
      </c>
    </row>
    <row r="1293" spans="1:15" ht="12" customHeight="1">
      <c r="A1293" s="3">
        <f>A1292+1</f>
        <v>38</v>
      </c>
      <c r="B1293" s="5" t="s">
        <v>36</v>
      </c>
      <c r="C1293" s="34">
        <f>C1292+1</f>
        <v>39</v>
      </c>
      <c r="D1293" s="176"/>
      <c r="E1293" s="39">
        <f>E1292-1</f>
        <v>1965</v>
      </c>
      <c r="F1293" s="70">
        <v>1590</v>
      </c>
      <c r="G1293" s="70">
        <v>806</v>
      </c>
      <c r="H1293" s="70">
        <v>784</v>
      </c>
      <c r="I1293" s="186">
        <v>80</v>
      </c>
      <c r="J1293" s="178" t="s">
        <v>36</v>
      </c>
      <c r="K1293" s="177">
        <v>85</v>
      </c>
      <c r="L1293" s="39"/>
      <c r="M1293" s="71">
        <v>2212</v>
      </c>
      <c r="N1293" s="71">
        <v>640</v>
      </c>
      <c r="O1293" s="71">
        <v>1572</v>
      </c>
    </row>
    <row r="1294" spans="1:15" ht="12" customHeight="1">
      <c r="A1294" s="3">
        <f>A1293+1</f>
        <v>39</v>
      </c>
      <c r="B1294" s="5" t="s">
        <v>36</v>
      </c>
      <c r="C1294" s="34">
        <f>C1293+1</f>
        <v>40</v>
      </c>
      <c r="D1294" s="176"/>
      <c r="E1294" s="39">
        <f>E1293-1</f>
        <v>1964</v>
      </c>
      <c r="F1294" s="70">
        <v>1617</v>
      </c>
      <c r="G1294" s="70">
        <v>802</v>
      </c>
      <c r="H1294" s="70">
        <v>815</v>
      </c>
      <c r="I1294" s="190" t="s">
        <v>575</v>
      </c>
      <c r="J1294" s="6"/>
      <c r="K1294" s="6"/>
      <c r="L1294" s="39"/>
      <c r="M1294" s="71">
        <v>1123</v>
      </c>
      <c r="N1294" s="71">
        <v>271</v>
      </c>
      <c r="O1294" s="71">
        <v>852</v>
      </c>
    </row>
    <row r="1295" spans="1:15" ht="12" customHeight="1">
      <c r="A1295" s="19">
        <v>35</v>
      </c>
      <c r="B1295" s="178" t="s">
        <v>36</v>
      </c>
      <c r="C1295" s="68">
        <v>40</v>
      </c>
      <c r="D1295" s="177"/>
      <c r="E1295" s="187"/>
      <c r="F1295" s="71">
        <f>SUM(F1290:F1294)</f>
        <v>7451</v>
      </c>
      <c r="G1295" s="71">
        <f>SUM(G1290:G1294)</f>
        <v>3852</v>
      </c>
      <c r="H1295" s="71">
        <f>SUM(H1290:H1294)</f>
        <v>3599</v>
      </c>
      <c r="I1295" s="190" t="s">
        <v>576</v>
      </c>
      <c r="J1295" s="10"/>
      <c r="K1295" s="3"/>
      <c r="L1295" s="39"/>
      <c r="M1295" s="71">
        <f>SUM(F1249+F1260+F1265+F1274+F1281+F1288+F1295+M1248+M1255+M1262+M1269+M1276+M1283+M1290+M1292+M1293+M1294)</f>
        <v>92311</v>
      </c>
      <c r="N1295" s="71">
        <f>SUM(G1249+G1260+G1265+G1274+G1281+G1288+G1295+N1248+N1255+N1262+N1269+N1276+N1283+N1290+N1292+N1293+N1294)</f>
        <v>45872</v>
      </c>
      <c r="O1295" s="71">
        <f>SUM(H1249+H1260+H1265+H1274+H1281+H1288+H1295+O1248+O1255+O1262+O1269+O1276+O1283+O1290+O1292+O1293+O1294)</f>
        <v>46439</v>
      </c>
    </row>
    <row r="1296" spans="1:15" ht="12" customHeight="1">
      <c r="A1296" s="19"/>
      <c r="B1296" s="178"/>
      <c r="C1296" s="68"/>
      <c r="D1296" s="177"/>
      <c r="E1296" s="215"/>
      <c r="F1296" s="220"/>
      <c r="G1296" s="220"/>
      <c r="H1296" s="220"/>
      <c r="I1296" s="202"/>
      <c r="J1296" s="10"/>
      <c r="K1296" s="3"/>
      <c r="L1296" s="8"/>
      <c r="M1296" s="71"/>
      <c r="N1296" s="71"/>
      <c r="O1296" s="71"/>
    </row>
    <row r="1297" spans="1:15" ht="12" customHeight="1">
      <c r="A1297" s="19"/>
      <c r="B1297" s="178"/>
      <c r="C1297" s="68"/>
      <c r="D1297" s="177"/>
      <c r="E1297" s="215"/>
      <c r="F1297" s="220"/>
      <c r="G1297" s="220"/>
      <c r="H1297" s="220"/>
      <c r="I1297" s="202"/>
      <c r="J1297" s="10"/>
      <c r="K1297" s="3"/>
      <c r="L1297" s="8"/>
      <c r="M1297" s="71"/>
      <c r="N1297" s="71"/>
      <c r="O1297" s="71"/>
    </row>
    <row r="1298" spans="1:15" ht="12" customHeight="1">
      <c r="A1298" s="19"/>
      <c r="B1298" s="178"/>
      <c r="C1298" s="68"/>
      <c r="D1298" s="177"/>
      <c r="E1298" s="215"/>
      <c r="F1298" s="220"/>
      <c r="G1298" s="220"/>
      <c r="H1298" s="220"/>
      <c r="I1298" s="202"/>
      <c r="J1298" s="10"/>
      <c r="K1298" s="3"/>
      <c r="L1298" s="8"/>
      <c r="M1298" s="71"/>
      <c r="N1298" s="71"/>
      <c r="O1298" s="71"/>
    </row>
    <row r="1299" spans="1:15" ht="12" customHeight="1">
      <c r="A1299" s="19"/>
      <c r="B1299" s="178"/>
      <c r="C1299" s="68"/>
      <c r="D1299" s="177"/>
      <c r="E1299" s="215"/>
      <c r="F1299" s="71"/>
      <c r="G1299" s="71"/>
      <c r="H1299" s="71"/>
      <c r="I1299" s="202"/>
      <c r="J1299" s="10"/>
      <c r="K1299" s="3"/>
      <c r="L1299" s="8"/>
      <c r="M1299" s="71"/>
      <c r="N1299" s="71"/>
      <c r="O1299" s="71"/>
    </row>
    <row r="1300" spans="1:15" ht="12" customHeight="1">
      <c r="A1300" s="19"/>
      <c r="B1300" s="178"/>
      <c r="C1300" s="68"/>
      <c r="D1300" s="177"/>
      <c r="E1300" s="215"/>
      <c r="F1300" s="71"/>
      <c r="G1300" s="71"/>
      <c r="H1300" s="71"/>
      <c r="I1300" s="202"/>
      <c r="J1300" s="10"/>
      <c r="K1300" s="3"/>
      <c r="L1300" s="8"/>
      <c r="M1300" s="71"/>
      <c r="N1300" s="71"/>
      <c r="O1300" s="71"/>
    </row>
    <row r="1301" spans="1:15" ht="12.75">
      <c r="A1301" s="23" t="s">
        <v>577</v>
      </c>
      <c r="B1301" s="23"/>
      <c r="C1301" s="23"/>
      <c r="D1301" s="23"/>
      <c r="E1301" s="23"/>
      <c r="F1301" s="191"/>
      <c r="G1301" s="191"/>
      <c r="H1301" s="191"/>
      <c r="I1301" s="23"/>
      <c r="J1301" s="23"/>
      <c r="K1301" s="23"/>
      <c r="L1301" s="23"/>
      <c r="M1301" s="191"/>
      <c r="N1301" s="191"/>
      <c r="O1301" s="191"/>
    </row>
    <row r="1302" spans="1:15" ht="12.75">
      <c r="A1302" s="23" t="s">
        <v>597</v>
      </c>
      <c r="B1302" s="23"/>
      <c r="C1302" s="23"/>
      <c r="D1302" s="23"/>
      <c r="E1302" s="23"/>
      <c r="F1302" s="191"/>
      <c r="G1302" s="191"/>
      <c r="H1302" s="191"/>
      <c r="I1302" s="23"/>
      <c r="J1302" s="23"/>
      <c r="K1302" s="23"/>
      <c r="L1302" s="23"/>
      <c r="M1302" s="191"/>
      <c r="N1302" s="191"/>
      <c r="O1302" s="191"/>
    </row>
    <row r="1303" spans="1:12" ht="12.75">
      <c r="A1303" s="3"/>
      <c r="B1303" s="3"/>
      <c r="C1303" s="10"/>
      <c r="D1303" s="3"/>
      <c r="E1303" s="3"/>
      <c r="I1303" s="3"/>
      <c r="J1303" s="3"/>
      <c r="K1303" s="3"/>
      <c r="L1303" s="3"/>
    </row>
    <row r="1304" spans="1:15" s="137" customFormat="1" ht="12.75">
      <c r="A1304" s="15" t="s">
        <v>66</v>
      </c>
      <c r="B1304" s="15"/>
      <c r="C1304" s="15"/>
      <c r="D1304" s="15"/>
      <c r="E1304" s="181"/>
      <c r="F1304" s="330" t="s">
        <v>5</v>
      </c>
      <c r="G1304" s="303"/>
      <c r="H1304" s="303"/>
      <c r="I1304" s="161" t="s">
        <v>66</v>
      </c>
      <c r="J1304" s="15"/>
      <c r="K1304" s="15"/>
      <c r="L1304" s="181"/>
      <c r="M1304" s="330" t="s">
        <v>5</v>
      </c>
      <c r="N1304" s="303"/>
      <c r="O1304" s="303"/>
    </row>
    <row r="1305" spans="1:15" ht="12.75">
      <c r="A1305" s="10" t="s">
        <v>68</v>
      </c>
      <c r="B1305" s="10"/>
      <c r="C1305" s="10"/>
      <c r="D1305" s="10"/>
      <c r="E1305" s="182" t="s">
        <v>570</v>
      </c>
      <c r="F1305" s="332"/>
      <c r="G1305" s="304"/>
      <c r="H1305" s="304"/>
      <c r="I1305" s="183" t="s">
        <v>68</v>
      </c>
      <c r="J1305" s="10"/>
      <c r="K1305" s="10"/>
      <c r="L1305" s="182" t="s">
        <v>570</v>
      </c>
      <c r="M1305" s="332"/>
      <c r="N1305" s="304"/>
      <c r="O1305" s="304"/>
    </row>
    <row r="1306" spans="1:15" ht="12.75">
      <c r="A1306" s="20" t="s">
        <v>69</v>
      </c>
      <c r="B1306" s="20"/>
      <c r="C1306" s="20"/>
      <c r="D1306" s="20"/>
      <c r="E1306" s="184"/>
      <c r="F1306" s="192" t="s">
        <v>20</v>
      </c>
      <c r="G1306" s="193" t="s">
        <v>21</v>
      </c>
      <c r="H1306" s="192" t="s">
        <v>22</v>
      </c>
      <c r="I1306" s="185" t="s">
        <v>69</v>
      </c>
      <c r="J1306" s="20"/>
      <c r="K1306" s="20"/>
      <c r="L1306" s="184"/>
      <c r="M1306" s="192" t="s">
        <v>20</v>
      </c>
      <c r="N1306" s="193" t="s">
        <v>21</v>
      </c>
      <c r="O1306" s="192" t="s">
        <v>22</v>
      </c>
    </row>
    <row r="1307" spans="1:12" ht="12.75">
      <c r="A1307" s="3"/>
      <c r="B1307" s="3"/>
      <c r="C1307" s="34"/>
      <c r="D1307" s="3"/>
      <c r="E1307" s="9"/>
      <c r="I1307" s="131"/>
      <c r="J1307" s="3"/>
      <c r="K1307" s="3"/>
      <c r="L1307" s="9"/>
    </row>
    <row r="1308" spans="1:15" ht="12.75">
      <c r="A1308" s="3">
        <v>0</v>
      </c>
      <c r="B1308" s="5" t="s">
        <v>36</v>
      </c>
      <c r="C1308" s="34">
        <v>1</v>
      </c>
      <c r="D1308" s="176"/>
      <c r="E1308" s="39">
        <v>2003</v>
      </c>
      <c r="F1308" s="70">
        <v>633</v>
      </c>
      <c r="G1308" s="70">
        <v>306</v>
      </c>
      <c r="H1308" s="70">
        <v>327</v>
      </c>
      <c r="I1308" s="131">
        <f>SUM(C1359)</f>
        <v>40</v>
      </c>
      <c r="J1308" s="5" t="s">
        <v>36</v>
      </c>
      <c r="K1308" s="176">
        <f>SUM(I1308+1)</f>
        <v>41</v>
      </c>
      <c r="L1308" s="39">
        <f>SUM(E1359-1)</f>
        <v>1963</v>
      </c>
      <c r="M1308" s="70">
        <v>1706</v>
      </c>
      <c r="N1308" s="70">
        <v>881</v>
      </c>
      <c r="O1308" s="70">
        <v>825</v>
      </c>
    </row>
    <row r="1309" spans="1:15" ht="12.75">
      <c r="A1309" s="3">
        <v>1</v>
      </c>
      <c r="B1309" s="5" t="s">
        <v>36</v>
      </c>
      <c r="C1309" s="34">
        <f>SUM(C1308+1)</f>
        <v>2</v>
      </c>
      <c r="D1309" s="176"/>
      <c r="E1309" s="39">
        <f>SUM(E1308-1)</f>
        <v>2002</v>
      </c>
      <c r="F1309" s="70">
        <v>669</v>
      </c>
      <c r="G1309" s="70">
        <v>317</v>
      </c>
      <c r="H1309" s="70">
        <v>352</v>
      </c>
      <c r="I1309" s="131">
        <f>I1308+1</f>
        <v>41</v>
      </c>
      <c r="J1309" s="5" t="s">
        <v>36</v>
      </c>
      <c r="K1309" s="176">
        <f>K1308+1</f>
        <v>42</v>
      </c>
      <c r="L1309" s="39">
        <f>L1308-1</f>
        <v>1962</v>
      </c>
      <c r="M1309" s="70">
        <v>1723</v>
      </c>
      <c r="N1309" s="70">
        <v>876</v>
      </c>
      <c r="O1309" s="70">
        <v>847</v>
      </c>
    </row>
    <row r="1310" spans="1:15" ht="12.75">
      <c r="A1310" s="3">
        <f>A1309+1</f>
        <v>2</v>
      </c>
      <c r="B1310" s="5" t="s">
        <v>36</v>
      </c>
      <c r="C1310" s="34">
        <f>C1309+1</f>
        <v>3</v>
      </c>
      <c r="D1310" s="176"/>
      <c r="E1310" s="39">
        <f>SUM(E1309-1)</f>
        <v>2001</v>
      </c>
      <c r="F1310" s="70">
        <v>717</v>
      </c>
      <c r="G1310" s="70">
        <v>347</v>
      </c>
      <c r="H1310" s="70">
        <v>370</v>
      </c>
      <c r="I1310" s="131">
        <f>I1309+1</f>
        <v>42</v>
      </c>
      <c r="J1310" s="5" t="s">
        <v>36</v>
      </c>
      <c r="K1310" s="176">
        <f>K1309+1</f>
        <v>43</v>
      </c>
      <c r="L1310" s="39">
        <f>L1309-1</f>
        <v>1961</v>
      </c>
      <c r="M1310" s="70">
        <v>1719</v>
      </c>
      <c r="N1310" s="70">
        <v>882</v>
      </c>
      <c r="O1310" s="70">
        <v>837</v>
      </c>
    </row>
    <row r="1311" spans="1:15" ht="12" customHeight="1">
      <c r="A1311" s="3">
        <f>A1310+1</f>
        <v>3</v>
      </c>
      <c r="B1311" s="5" t="s">
        <v>36</v>
      </c>
      <c r="C1311" s="34">
        <f>C1310+1</f>
        <v>4</v>
      </c>
      <c r="D1311" s="176"/>
      <c r="E1311" s="39">
        <f>E1310-1</f>
        <v>2000</v>
      </c>
      <c r="F1311" s="70">
        <v>692</v>
      </c>
      <c r="G1311" s="70">
        <v>345</v>
      </c>
      <c r="H1311" s="70">
        <v>347</v>
      </c>
      <c r="I1311" s="131">
        <f>I1310+1</f>
        <v>43</v>
      </c>
      <c r="J1311" s="5" t="s">
        <v>36</v>
      </c>
      <c r="K1311" s="176">
        <f>K1310+1</f>
        <v>44</v>
      </c>
      <c r="L1311" s="39">
        <f>L1310-1</f>
        <v>1960</v>
      </c>
      <c r="M1311" s="70">
        <v>1696</v>
      </c>
      <c r="N1311" s="70">
        <v>882</v>
      </c>
      <c r="O1311" s="70">
        <v>814</v>
      </c>
    </row>
    <row r="1312" spans="1:15" ht="12" customHeight="1">
      <c r="A1312" s="3">
        <f>A1311+1</f>
        <v>4</v>
      </c>
      <c r="B1312" s="5" t="s">
        <v>36</v>
      </c>
      <c r="C1312" s="34">
        <f>C1311+1</f>
        <v>5</v>
      </c>
      <c r="D1312" s="176"/>
      <c r="E1312" s="39">
        <f>E1311-1</f>
        <v>1999</v>
      </c>
      <c r="F1312" s="70">
        <v>702</v>
      </c>
      <c r="G1312" s="70">
        <v>370</v>
      </c>
      <c r="H1312" s="70">
        <v>332</v>
      </c>
      <c r="I1312" s="131">
        <f>I1311+1</f>
        <v>44</v>
      </c>
      <c r="J1312" s="5" t="s">
        <v>36</v>
      </c>
      <c r="K1312" s="176">
        <f>K1311+1</f>
        <v>45</v>
      </c>
      <c r="L1312" s="39">
        <f>L1311-1</f>
        <v>1959</v>
      </c>
      <c r="M1312" s="70">
        <v>1663</v>
      </c>
      <c r="N1312" s="70">
        <v>843</v>
      </c>
      <c r="O1312" s="70">
        <v>820</v>
      </c>
    </row>
    <row r="1313" spans="1:15" ht="12" customHeight="1">
      <c r="A1313" s="3">
        <f>A1312+1</f>
        <v>5</v>
      </c>
      <c r="B1313" s="5" t="s">
        <v>36</v>
      </c>
      <c r="C1313" s="34">
        <f>C1312+1</f>
        <v>6</v>
      </c>
      <c r="D1313" s="176"/>
      <c r="E1313" s="39">
        <f>E1312-1</f>
        <v>1998</v>
      </c>
      <c r="F1313" s="70">
        <v>668</v>
      </c>
      <c r="G1313" s="70">
        <v>304</v>
      </c>
      <c r="H1313" s="70">
        <v>364</v>
      </c>
      <c r="I1313" s="186">
        <v>40</v>
      </c>
      <c r="J1313" s="178" t="s">
        <v>36</v>
      </c>
      <c r="K1313" s="177">
        <v>45</v>
      </c>
      <c r="L1313" s="187"/>
      <c r="M1313" s="71">
        <f>SUM(M1308:M1312)</f>
        <v>8507</v>
      </c>
      <c r="N1313" s="71">
        <f>SUM(N1308:N1312)</f>
        <v>4364</v>
      </c>
      <c r="O1313" s="71">
        <f>SUM(O1308:O1312)</f>
        <v>4143</v>
      </c>
    </row>
    <row r="1314" spans="1:15" ht="12" customHeight="1">
      <c r="A1314" s="19">
        <v>0</v>
      </c>
      <c r="B1314" s="178" t="s">
        <v>36</v>
      </c>
      <c r="C1314" s="68">
        <v>6</v>
      </c>
      <c r="D1314" s="177"/>
      <c r="E1314" s="187"/>
      <c r="F1314" s="71">
        <f>SUM(F1308:F1313)</f>
        <v>4081</v>
      </c>
      <c r="G1314" s="71">
        <f>SUM(G1308:G1313)</f>
        <v>1989</v>
      </c>
      <c r="H1314" s="71">
        <f>SUM(H1308:H1313)</f>
        <v>2092</v>
      </c>
      <c r="I1314" s="131"/>
      <c r="J1314" s="5"/>
      <c r="K1314" s="176"/>
      <c r="L1314" s="39"/>
      <c r="M1314" s="70"/>
      <c r="N1314" s="70"/>
      <c r="O1314" s="70"/>
    </row>
    <row r="1315" spans="1:15" ht="12" customHeight="1">
      <c r="A1315" s="3"/>
      <c r="B1315" s="5"/>
      <c r="C1315" s="34"/>
      <c r="D1315" s="176"/>
      <c r="E1315" s="39"/>
      <c r="F1315" s="70"/>
      <c r="G1315" s="70"/>
      <c r="H1315" s="70"/>
      <c r="I1315" s="131">
        <f>I1312+1</f>
        <v>45</v>
      </c>
      <c r="J1315" s="5" t="s">
        <v>36</v>
      </c>
      <c r="K1315" s="176">
        <f>K1312+1</f>
        <v>46</v>
      </c>
      <c r="L1315" s="39">
        <f>L1312-1</f>
        <v>1958</v>
      </c>
      <c r="M1315" s="70">
        <v>1527</v>
      </c>
      <c r="N1315" s="70">
        <v>766</v>
      </c>
      <c r="O1315" s="70">
        <v>761</v>
      </c>
    </row>
    <row r="1316" spans="1:15" ht="12" customHeight="1">
      <c r="A1316" s="3">
        <f>A1313+1</f>
        <v>6</v>
      </c>
      <c r="B1316" s="5" t="s">
        <v>36</v>
      </c>
      <c r="C1316" s="34">
        <f>C1313+1</f>
        <v>7</v>
      </c>
      <c r="D1316" s="176"/>
      <c r="E1316" s="39">
        <f>E1313-1</f>
        <v>1997</v>
      </c>
      <c r="F1316" s="70">
        <v>707</v>
      </c>
      <c r="G1316" s="70">
        <v>339</v>
      </c>
      <c r="H1316" s="70">
        <v>368</v>
      </c>
      <c r="I1316" s="131">
        <f>I1315+1</f>
        <v>46</v>
      </c>
      <c r="J1316" s="5" t="s">
        <v>36</v>
      </c>
      <c r="K1316" s="176">
        <f>K1315+1</f>
        <v>47</v>
      </c>
      <c r="L1316" s="39">
        <f>L1315-1</f>
        <v>1957</v>
      </c>
      <c r="M1316" s="70">
        <v>1614</v>
      </c>
      <c r="N1316" s="70">
        <v>870</v>
      </c>
      <c r="O1316" s="70">
        <v>744</v>
      </c>
    </row>
    <row r="1317" spans="1:15" ht="12" customHeight="1">
      <c r="A1317" s="3">
        <f aca="true" t="shared" si="136" ref="A1317:A1324">A1316+1</f>
        <v>7</v>
      </c>
      <c r="B1317" s="5" t="s">
        <v>36</v>
      </c>
      <c r="C1317" s="34">
        <f aca="true" t="shared" si="137" ref="C1317:C1324">C1316+1</f>
        <v>8</v>
      </c>
      <c r="D1317" s="176"/>
      <c r="E1317" s="39">
        <f aca="true" t="shared" si="138" ref="E1317:E1324">E1316-1</f>
        <v>1996</v>
      </c>
      <c r="F1317" s="70">
        <v>587</v>
      </c>
      <c r="G1317" s="70">
        <v>277</v>
      </c>
      <c r="H1317" s="70">
        <v>310</v>
      </c>
      <c r="I1317" s="131">
        <f>I1316+1</f>
        <v>47</v>
      </c>
      <c r="J1317" s="5" t="s">
        <v>36</v>
      </c>
      <c r="K1317" s="176">
        <f>K1316+1</f>
        <v>48</v>
      </c>
      <c r="L1317" s="39">
        <f>L1316-1</f>
        <v>1956</v>
      </c>
      <c r="M1317" s="70">
        <v>1570</v>
      </c>
      <c r="N1317" s="70">
        <v>788</v>
      </c>
      <c r="O1317" s="70">
        <v>782</v>
      </c>
    </row>
    <row r="1318" spans="1:15" ht="12" customHeight="1">
      <c r="A1318" s="3">
        <f t="shared" si="136"/>
        <v>8</v>
      </c>
      <c r="B1318" s="5" t="s">
        <v>36</v>
      </c>
      <c r="C1318" s="34">
        <f t="shared" si="137"/>
        <v>9</v>
      </c>
      <c r="D1318" s="176"/>
      <c r="E1318" s="39">
        <f t="shared" si="138"/>
        <v>1995</v>
      </c>
      <c r="F1318" s="70">
        <v>573</v>
      </c>
      <c r="G1318" s="70">
        <v>296</v>
      </c>
      <c r="H1318" s="70">
        <v>277</v>
      </c>
      <c r="I1318" s="131">
        <f>I1317+1</f>
        <v>48</v>
      </c>
      <c r="J1318" s="5" t="s">
        <v>36</v>
      </c>
      <c r="K1318" s="176">
        <f>K1317+1</f>
        <v>49</v>
      </c>
      <c r="L1318" s="39">
        <f>L1317-1</f>
        <v>1955</v>
      </c>
      <c r="M1318" s="70">
        <v>1578</v>
      </c>
      <c r="N1318" s="70">
        <v>829</v>
      </c>
      <c r="O1318" s="70">
        <v>749</v>
      </c>
    </row>
    <row r="1319" spans="1:15" ht="12" customHeight="1">
      <c r="A1319" s="3">
        <f t="shared" si="136"/>
        <v>9</v>
      </c>
      <c r="B1319" s="5" t="s">
        <v>36</v>
      </c>
      <c r="C1319" s="34">
        <f t="shared" si="137"/>
        <v>10</v>
      </c>
      <c r="D1319" s="176"/>
      <c r="E1319" s="39">
        <f t="shared" si="138"/>
        <v>1994</v>
      </c>
      <c r="F1319" s="70">
        <v>550</v>
      </c>
      <c r="G1319" s="70">
        <v>270</v>
      </c>
      <c r="H1319" s="70">
        <v>280</v>
      </c>
      <c r="I1319" s="131">
        <f>I1318+1</f>
        <v>49</v>
      </c>
      <c r="J1319" s="5" t="s">
        <v>36</v>
      </c>
      <c r="K1319" s="176">
        <f>K1318+1</f>
        <v>50</v>
      </c>
      <c r="L1319" s="39">
        <f>L1318-1</f>
        <v>1954</v>
      </c>
      <c r="M1319" s="70">
        <v>1575</v>
      </c>
      <c r="N1319" s="70">
        <v>836</v>
      </c>
      <c r="O1319" s="70">
        <v>739</v>
      </c>
    </row>
    <row r="1320" spans="1:15" ht="12" customHeight="1">
      <c r="A1320" s="3">
        <f t="shared" si="136"/>
        <v>10</v>
      </c>
      <c r="B1320" s="5" t="s">
        <v>36</v>
      </c>
      <c r="C1320" s="34">
        <f t="shared" si="137"/>
        <v>11</v>
      </c>
      <c r="D1320" s="176"/>
      <c r="E1320" s="39">
        <f t="shared" si="138"/>
        <v>1993</v>
      </c>
      <c r="F1320" s="70">
        <v>541</v>
      </c>
      <c r="G1320" s="70">
        <v>281</v>
      </c>
      <c r="H1320" s="70">
        <v>260</v>
      </c>
      <c r="I1320" s="186">
        <v>45</v>
      </c>
      <c r="J1320" s="178" t="s">
        <v>36</v>
      </c>
      <c r="K1320" s="177">
        <v>50</v>
      </c>
      <c r="L1320" s="187"/>
      <c r="M1320" s="71">
        <f>SUM(M1315:M1319)</f>
        <v>7864</v>
      </c>
      <c r="N1320" s="71">
        <f>SUM(N1315:N1319)</f>
        <v>4089</v>
      </c>
      <c r="O1320" s="71">
        <f>SUM(O1315:O1319)</f>
        <v>3775</v>
      </c>
    </row>
    <row r="1321" spans="1:15" ht="12" customHeight="1">
      <c r="A1321" s="3">
        <f t="shared" si="136"/>
        <v>11</v>
      </c>
      <c r="B1321" s="5" t="s">
        <v>36</v>
      </c>
      <c r="C1321" s="34">
        <f t="shared" si="137"/>
        <v>12</v>
      </c>
      <c r="D1321" s="176"/>
      <c r="E1321" s="39">
        <f t="shared" si="138"/>
        <v>1992</v>
      </c>
      <c r="F1321" s="70">
        <v>599</v>
      </c>
      <c r="G1321" s="70">
        <v>312</v>
      </c>
      <c r="H1321" s="70">
        <v>287</v>
      </c>
      <c r="I1321" s="131"/>
      <c r="J1321" s="5"/>
      <c r="K1321" s="176"/>
      <c r="L1321" s="39"/>
      <c r="M1321" s="70"/>
      <c r="N1321" s="70"/>
      <c r="O1321" s="70"/>
    </row>
    <row r="1322" spans="1:15" ht="12" customHeight="1">
      <c r="A1322" s="3">
        <f t="shared" si="136"/>
        <v>12</v>
      </c>
      <c r="B1322" s="5" t="s">
        <v>36</v>
      </c>
      <c r="C1322" s="34">
        <f t="shared" si="137"/>
        <v>13</v>
      </c>
      <c r="D1322" s="176"/>
      <c r="E1322" s="39">
        <f t="shared" si="138"/>
        <v>1991</v>
      </c>
      <c r="F1322" s="70">
        <v>727</v>
      </c>
      <c r="G1322" s="70">
        <v>379</v>
      </c>
      <c r="H1322" s="70">
        <v>348</v>
      </c>
      <c r="I1322" s="131">
        <f>I1319+1</f>
        <v>50</v>
      </c>
      <c r="J1322" s="5" t="s">
        <v>36</v>
      </c>
      <c r="K1322" s="176">
        <f>K1319+1</f>
        <v>51</v>
      </c>
      <c r="L1322" s="39">
        <f>L1319-1</f>
        <v>1953</v>
      </c>
      <c r="M1322" s="70">
        <v>1607</v>
      </c>
      <c r="N1322" s="70">
        <v>826</v>
      </c>
      <c r="O1322" s="70">
        <v>781</v>
      </c>
    </row>
    <row r="1323" spans="1:15" ht="12" customHeight="1">
      <c r="A1323" s="3">
        <f t="shared" si="136"/>
        <v>13</v>
      </c>
      <c r="B1323" s="5" t="s">
        <v>36</v>
      </c>
      <c r="C1323" s="34">
        <f t="shared" si="137"/>
        <v>14</v>
      </c>
      <c r="D1323" s="176"/>
      <c r="E1323" s="39">
        <f t="shared" si="138"/>
        <v>1990</v>
      </c>
      <c r="F1323" s="70">
        <v>1159</v>
      </c>
      <c r="G1323" s="70">
        <v>569</v>
      </c>
      <c r="H1323" s="70">
        <v>590</v>
      </c>
      <c r="I1323" s="131">
        <f>I1322+1</f>
        <v>51</v>
      </c>
      <c r="J1323" s="5" t="s">
        <v>36</v>
      </c>
      <c r="K1323" s="176">
        <f>K1322+1</f>
        <v>52</v>
      </c>
      <c r="L1323" s="39">
        <f>L1322-1</f>
        <v>1952</v>
      </c>
      <c r="M1323" s="70">
        <v>1521</v>
      </c>
      <c r="N1323" s="70">
        <v>784</v>
      </c>
      <c r="O1323" s="70">
        <v>737</v>
      </c>
    </row>
    <row r="1324" spans="1:15" ht="12" customHeight="1">
      <c r="A1324" s="3">
        <f t="shared" si="136"/>
        <v>14</v>
      </c>
      <c r="B1324" s="5" t="s">
        <v>36</v>
      </c>
      <c r="C1324" s="34">
        <f t="shared" si="137"/>
        <v>15</v>
      </c>
      <c r="D1324" s="176"/>
      <c r="E1324" s="39">
        <f t="shared" si="138"/>
        <v>1989</v>
      </c>
      <c r="F1324" s="70">
        <v>1193</v>
      </c>
      <c r="G1324" s="70">
        <v>598</v>
      </c>
      <c r="H1324" s="70">
        <v>595</v>
      </c>
      <c r="I1324" s="131">
        <f>I1323+1</f>
        <v>52</v>
      </c>
      <c r="J1324" s="5" t="s">
        <v>36</v>
      </c>
      <c r="K1324" s="176">
        <f>K1323+1</f>
        <v>53</v>
      </c>
      <c r="L1324" s="39">
        <f>L1323-1</f>
        <v>1951</v>
      </c>
      <c r="M1324" s="70">
        <v>1460</v>
      </c>
      <c r="N1324" s="70">
        <v>754</v>
      </c>
      <c r="O1324" s="70">
        <v>706</v>
      </c>
    </row>
    <row r="1325" spans="1:15" ht="12" customHeight="1">
      <c r="A1325" s="19">
        <v>6</v>
      </c>
      <c r="B1325" s="178" t="s">
        <v>36</v>
      </c>
      <c r="C1325" s="68">
        <v>15</v>
      </c>
      <c r="D1325" s="177"/>
      <c r="E1325" s="187"/>
      <c r="F1325" s="71">
        <f>SUM(F1316:F1324)</f>
        <v>6636</v>
      </c>
      <c r="G1325" s="71">
        <f>SUM(G1316:G1324)</f>
        <v>3321</v>
      </c>
      <c r="H1325" s="71">
        <f>SUM(H1316:H1324)</f>
        <v>3315</v>
      </c>
      <c r="I1325" s="131">
        <f>I1324+1</f>
        <v>53</v>
      </c>
      <c r="J1325" s="5" t="s">
        <v>36</v>
      </c>
      <c r="K1325" s="176">
        <f>K1324+1</f>
        <v>54</v>
      </c>
      <c r="L1325" s="39">
        <f>L1324-1</f>
        <v>1950</v>
      </c>
      <c r="M1325" s="70">
        <v>1466</v>
      </c>
      <c r="N1325" s="70">
        <v>711</v>
      </c>
      <c r="O1325" s="70">
        <v>755</v>
      </c>
    </row>
    <row r="1326" spans="1:15" ht="12" customHeight="1">
      <c r="A1326" s="3"/>
      <c r="B1326" s="5"/>
      <c r="C1326" s="34"/>
      <c r="D1326" s="176"/>
      <c r="E1326" s="39"/>
      <c r="F1326" s="70"/>
      <c r="G1326" s="70"/>
      <c r="H1326" s="70"/>
      <c r="I1326" s="131">
        <f>I1325+1</f>
        <v>54</v>
      </c>
      <c r="J1326" s="5" t="s">
        <v>36</v>
      </c>
      <c r="K1326" s="176">
        <f>K1325+1</f>
        <v>55</v>
      </c>
      <c r="L1326" s="39">
        <f>L1325-1</f>
        <v>1949</v>
      </c>
      <c r="M1326" s="70">
        <v>1252</v>
      </c>
      <c r="N1326" s="70">
        <v>654</v>
      </c>
      <c r="O1326" s="70">
        <v>598</v>
      </c>
    </row>
    <row r="1327" spans="1:15" ht="12" customHeight="1">
      <c r="A1327" s="3">
        <f>A1324+1</f>
        <v>15</v>
      </c>
      <c r="B1327" s="5" t="s">
        <v>36</v>
      </c>
      <c r="C1327" s="34">
        <f>C1324+1</f>
        <v>16</v>
      </c>
      <c r="D1327" s="176"/>
      <c r="E1327" s="39">
        <f>E1324-1</f>
        <v>1988</v>
      </c>
      <c r="F1327" s="70">
        <v>1309</v>
      </c>
      <c r="G1327" s="70">
        <v>673</v>
      </c>
      <c r="H1327" s="70">
        <v>636</v>
      </c>
      <c r="I1327" s="186">
        <v>50</v>
      </c>
      <c r="J1327" s="178" t="s">
        <v>36</v>
      </c>
      <c r="K1327" s="177">
        <v>55</v>
      </c>
      <c r="L1327" s="187"/>
      <c r="M1327" s="71">
        <f>SUM(M1322:M1326)</f>
        <v>7306</v>
      </c>
      <c r="N1327" s="71">
        <f>SUM(N1322:N1326)</f>
        <v>3729</v>
      </c>
      <c r="O1327" s="71">
        <f>SUM(O1322:O1326)</f>
        <v>3577</v>
      </c>
    </row>
    <row r="1328" spans="1:15" ht="12" customHeight="1">
      <c r="A1328" s="3">
        <f>A1327+1</f>
        <v>16</v>
      </c>
      <c r="B1328" s="5" t="s">
        <v>36</v>
      </c>
      <c r="C1328" s="34">
        <f>C1327+1</f>
        <v>17</v>
      </c>
      <c r="D1328" s="176"/>
      <c r="E1328" s="39">
        <f>E1327-1</f>
        <v>1987</v>
      </c>
      <c r="F1328" s="70">
        <v>1458</v>
      </c>
      <c r="G1328" s="70">
        <v>745</v>
      </c>
      <c r="H1328" s="70">
        <v>713</v>
      </c>
      <c r="I1328" s="131"/>
      <c r="J1328" s="5"/>
      <c r="K1328" s="176"/>
      <c r="L1328" s="39"/>
      <c r="M1328" s="71"/>
      <c r="N1328" s="71"/>
      <c r="O1328" s="71"/>
    </row>
    <row r="1329" spans="1:15" ht="12" customHeight="1">
      <c r="A1329" s="3">
        <f>A1328+1</f>
        <v>17</v>
      </c>
      <c r="B1329" s="5" t="s">
        <v>36</v>
      </c>
      <c r="C1329" s="34">
        <f>C1328+1</f>
        <v>18</v>
      </c>
      <c r="D1329" s="176"/>
      <c r="E1329" s="39">
        <f>E1328-1</f>
        <v>1986</v>
      </c>
      <c r="F1329" s="70">
        <v>1373</v>
      </c>
      <c r="G1329" s="70">
        <v>685</v>
      </c>
      <c r="H1329" s="70">
        <v>688</v>
      </c>
      <c r="I1329" s="131">
        <f>I1326+1</f>
        <v>55</v>
      </c>
      <c r="J1329" s="5" t="s">
        <v>36</v>
      </c>
      <c r="K1329" s="176">
        <f>K1326+1</f>
        <v>56</v>
      </c>
      <c r="L1329" s="39">
        <f>L1326-1</f>
        <v>1948</v>
      </c>
      <c r="M1329" s="70">
        <v>1132</v>
      </c>
      <c r="N1329" s="70">
        <v>540</v>
      </c>
      <c r="O1329" s="70">
        <v>592</v>
      </c>
    </row>
    <row r="1330" spans="1:15" ht="12" customHeight="1">
      <c r="A1330" s="19">
        <v>15</v>
      </c>
      <c r="B1330" s="178" t="s">
        <v>36</v>
      </c>
      <c r="C1330" s="68">
        <v>18</v>
      </c>
      <c r="D1330" s="177"/>
      <c r="E1330" s="187"/>
      <c r="F1330" s="71">
        <f>SUM(F1327:F1329)</f>
        <v>4140</v>
      </c>
      <c r="G1330" s="71">
        <f>SUM(G1327:G1329)</f>
        <v>2103</v>
      </c>
      <c r="H1330" s="71">
        <f>SUM(H1327:H1329)</f>
        <v>2037</v>
      </c>
      <c r="I1330" s="131">
        <f>I1329+1</f>
        <v>56</v>
      </c>
      <c r="J1330" s="5" t="s">
        <v>36</v>
      </c>
      <c r="K1330" s="176">
        <f>K1329+1</f>
        <v>57</v>
      </c>
      <c r="L1330" s="39">
        <f>L1329-1</f>
        <v>1947</v>
      </c>
      <c r="M1330" s="70">
        <v>1045</v>
      </c>
      <c r="N1330" s="70">
        <v>514</v>
      </c>
      <c r="O1330" s="70">
        <v>531</v>
      </c>
    </row>
    <row r="1331" spans="1:15" ht="12" customHeight="1">
      <c r="A1331" s="3"/>
      <c r="B1331" s="5"/>
      <c r="C1331" s="34"/>
      <c r="D1331" s="176"/>
      <c r="E1331" s="39"/>
      <c r="F1331" s="70"/>
      <c r="G1331" s="70"/>
      <c r="H1331" s="70"/>
      <c r="I1331" s="131">
        <f>I1330+1</f>
        <v>57</v>
      </c>
      <c r="J1331" s="5" t="s">
        <v>36</v>
      </c>
      <c r="K1331" s="176">
        <f>K1330+1</f>
        <v>58</v>
      </c>
      <c r="L1331" s="39">
        <f>L1330-1</f>
        <v>1946</v>
      </c>
      <c r="M1331" s="70">
        <v>874</v>
      </c>
      <c r="N1331" s="70">
        <v>452</v>
      </c>
      <c r="O1331" s="70">
        <v>422</v>
      </c>
    </row>
    <row r="1332" spans="1:15" ht="12" customHeight="1">
      <c r="A1332" s="3">
        <f>A1329+1</f>
        <v>18</v>
      </c>
      <c r="B1332" s="5" t="s">
        <v>36</v>
      </c>
      <c r="C1332" s="34">
        <f>C1329+1</f>
        <v>19</v>
      </c>
      <c r="D1332" s="176"/>
      <c r="E1332" s="39">
        <f>E1329-1</f>
        <v>1985</v>
      </c>
      <c r="F1332" s="70">
        <v>1421</v>
      </c>
      <c r="G1332" s="70">
        <v>731</v>
      </c>
      <c r="H1332" s="70">
        <v>690</v>
      </c>
      <c r="I1332" s="131">
        <f>I1331+1</f>
        <v>58</v>
      </c>
      <c r="J1332" s="5" t="s">
        <v>36</v>
      </c>
      <c r="K1332" s="176">
        <f>K1331+1</f>
        <v>59</v>
      </c>
      <c r="L1332" s="39">
        <f>L1331-1</f>
        <v>1945</v>
      </c>
      <c r="M1332" s="70">
        <v>744</v>
      </c>
      <c r="N1332" s="70">
        <v>358</v>
      </c>
      <c r="O1332" s="70">
        <v>386</v>
      </c>
    </row>
    <row r="1333" spans="1:15" ht="12" customHeight="1">
      <c r="A1333" s="3">
        <f aca="true" t="shared" si="139" ref="A1333:A1338">A1332+1</f>
        <v>19</v>
      </c>
      <c r="B1333" s="5" t="s">
        <v>36</v>
      </c>
      <c r="C1333" s="34">
        <f aca="true" t="shared" si="140" ref="C1333:C1338">C1332+1</f>
        <v>20</v>
      </c>
      <c r="D1333" s="176"/>
      <c r="E1333" s="39">
        <f aca="true" t="shared" si="141" ref="E1333:E1338">E1332-1</f>
        <v>1984</v>
      </c>
      <c r="F1333" s="70">
        <v>1275</v>
      </c>
      <c r="G1333" s="70">
        <v>711</v>
      </c>
      <c r="H1333" s="70">
        <v>564</v>
      </c>
      <c r="I1333" s="131">
        <f>I1332+1</f>
        <v>59</v>
      </c>
      <c r="J1333" s="5" t="s">
        <v>36</v>
      </c>
      <c r="K1333" s="176">
        <f>K1332+1</f>
        <v>60</v>
      </c>
      <c r="L1333" s="39">
        <f>L1332-1</f>
        <v>1944</v>
      </c>
      <c r="M1333" s="70">
        <v>1096</v>
      </c>
      <c r="N1333" s="70">
        <v>537</v>
      </c>
      <c r="O1333" s="70">
        <v>559</v>
      </c>
    </row>
    <row r="1334" spans="1:15" ht="12" customHeight="1">
      <c r="A1334" s="3">
        <f t="shared" si="139"/>
        <v>20</v>
      </c>
      <c r="B1334" s="5" t="s">
        <v>36</v>
      </c>
      <c r="C1334" s="34">
        <f t="shared" si="140"/>
        <v>21</v>
      </c>
      <c r="D1334" s="176"/>
      <c r="E1334" s="39">
        <f t="shared" si="141"/>
        <v>1983</v>
      </c>
      <c r="F1334" s="70">
        <v>1200</v>
      </c>
      <c r="G1334" s="70">
        <v>641</v>
      </c>
      <c r="H1334" s="70">
        <v>559</v>
      </c>
      <c r="I1334" s="186">
        <v>55</v>
      </c>
      <c r="J1334" s="178" t="s">
        <v>36</v>
      </c>
      <c r="K1334" s="177">
        <v>60</v>
      </c>
      <c r="L1334" s="187"/>
      <c r="M1334" s="71">
        <f>SUM(M1329:M1333)</f>
        <v>4891</v>
      </c>
      <c r="N1334" s="71">
        <f>SUM(N1329:N1333)</f>
        <v>2401</v>
      </c>
      <c r="O1334" s="71">
        <f>SUM(O1329:O1333)</f>
        <v>2490</v>
      </c>
    </row>
    <row r="1335" spans="1:15" ht="12" customHeight="1">
      <c r="A1335" s="3">
        <f t="shared" si="139"/>
        <v>21</v>
      </c>
      <c r="B1335" s="5" t="s">
        <v>36</v>
      </c>
      <c r="C1335" s="34">
        <f t="shared" si="140"/>
        <v>22</v>
      </c>
      <c r="D1335" s="176"/>
      <c r="E1335" s="39">
        <f t="shared" si="141"/>
        <v>1982</v>
      </c>
      <c r="F1335" s="70">
        <v>1268</v>
      </c>
      <c r="G1335" s="70">
        <v>684</v>
      </c>
      <c r="H1335" s="70">
        <v>584</v>
      </c>
      <c r="I1335" s="131"/>
      <c r="J1335" s="5"/>
      <c r="K1335" s="176"/>
      <c r="L1335" s="39"/>
      <c r="M1335" s="70"/>
      <c r="N1335" s="70"/>
      <c r="O1335" s="70"/>
    </row>
    <row r="1336" spans="1:15" ht="12" customHeight="1">
      <c r="A1336" s="3">
        <f t="shared" si="139"/>
        <v>22</v>
      </c>
      <c r="B1336" s="5" t="s">
        <v>36</v>
      </c>
      <c r="C1336" s="34">
        <f t="shared" si="140"/>
        <v>23</v>
      </c>
      <c r="D1336" s="176"/>
      <c r="E1336" s="39">
        <f t="shared" si="141"/>
        <v>1981</v>
      </c>
      <c r="F1336" s="70">
        <v>1145</v>
      </c>
      <c r="G1336" s="70">
        <v>614</v>
      </c>
      <c r="H1336" s="70">
        <v>531</v>
      </c>
      <c r="I1336" s="131">
        <f>I1333+1</f>
        <v>60</v>
      </c>
      <c r="J1336" s="5" t="s">
        <v>36</v>
      </c>
      <c r="K1336" s="176">
        <f>K1333+1</f>
        <v>61</v>
      </c>
      <c r="L1336" s="39">
        <f>L1333-1</f>
        <v>1943</v>
      </c>
      <c r="M1336" s="70">
        <v>1106</v>
      </c>
      <c r="N1336" s="70">
        <v>569</v>
      </c>
      <c r="O1336" s="70">
        <v>537</v>
      </c>
    </row>
    <row r="1337" spans="1:15" ht="12" customHeight="1">
      <c r="A1337" s="3">
        <f t="shared" si="139"/>
        <v>23</v>
      </c>
      <c r="B1337" s="5" t="s">
        <v>36</v>
      </c>
      <c r="C1337" s="34">
        <f t="shared" si="140"/>
        <v>24</v>
      </c>
      <c r="D1337" s="176"/>
      <c r="E1337" s="39">
        <f t="shared" si="141"/>
        <v>1980</v>
      </c>
      <c r="F1337" s="70">
        <v>1217</v>
      </c>
      <c r="G1337" s="70">
        <v>684</v>
      </c>
      <c r="H1337" s="70">
        <v>533</v>
      </c>
      <c r="I1337" s="131">
        <f>I1336+1</f>
        <v>61</v>
      </c>
      <c r="J1337" s="5" t="s">
        <v>36</v>
      </c>
      <c r="K1337" s="176">
        <f>K1336+1</f>
        <v>62</v>
      </c>
      <c r="L1337" s="39">
        <f>L1336-1</f>
        <v>1942</v>
      </c>
      <c r="M1337" s="70">
        <v>935</v>
      </c>
      <c r="N1337" s="70">
        <v>460</v>
      </c>
      <c r="O1337" s="70">
        <v>475</v>
      </c>
    </row>
    <row r="1338" spans="1:15" ht="12" customHeight="1">
      <c r="A1338" s="3">
        <f t="shared" si="139"/>
        <v>24</v>
      </c>
      <c r="B1338" s="5" t="s">
        <v>36</v>
      </c>
      <c r="C1338" s="34">
        <f t="shared" si="140"/>
        <v>25</v>
      </c>
      <c r="D1338" s="176"/>
      <c r="E1338" s="39">
        <f t="shared" si="141"/>
        <v>1979</v>
      </c>
      <c r="F1338" s="70">
        <v>1095</v>
      </c>
      <c r="G1338" s="70">
        <v>571</v>
      </c>
      <c r="H1338" s="70">
        <v>524</v>
      </c>
      <c r="I1338" s="131">
        <f>I1337+1</f>
        <v>62</v>
      </c>
      <c r="J1338" s="5" t="s">
        <v>36</v>
      </c>
      <c r="K1338" s="176">
        <f>K1337+1</f>
        <v>63</v>
      </c>
      <c r="L1338" s="39">
        <f>L1337-1</f>
        <v>1941</v>
      </c>
      <c r="M1338" s="70">
        <v>1356</v>
      </c>
      <c r="N1338" s="70">
        <v>650</v>
      </c>
      <c r="O1338" s="70">
        <v>706</v>
      </c>
    </row>
    <row r="1339" spans="1:15" ht="12" customHeight="1">
      <c r="A1339" s="19">
        <v>18</v>
      </c>
      <c r="B1339" s="178" t="s">
        <v>36</v>
      </c>
      <c r="C1339" s="68">
        <v>25</v>
      </c>
      <c r="D1339" s="177"/>
      <c r="E1339" s="187"/>
      <c r="F1339" s="71">
        <f>SUM(F1332:F1338)</f>
        <v>8621</v>
      </c>
      <c r="G1339" s="71">
        <f>SUM(G1332:G1338)</f>
        <v>4636</v>
      </c>
      <c r="H1339" s="71">
        <f>SUM(H1332:H1338)</f>
        <v>3985</v>
      </c>
      <c r="I1339" s="131">
        <f>I1338+1</f>
        <v>63</v>
      </c>
      <c r="J1339" s="5" t="s">
        <v>36</v>
      </c>
      <c r="K1339" s="176">
        <f>K1338+1</f>
        <v>64</v>
      </c>
      <c r="L1339" s="39">
        <f>L1338-1</f>
        <v>1940</v>
      </c>
      <c r="M1339" s="70">
        <v>1573</v>
      </c>
      <c r="N1339" s="70">
        <v>771</v>
      </c>
      <c r="O1339" s="70">
        <v>802</v>
      </c>
    </row>
    <row r="1340" spans="1:15" ht="12" customHeight="1">
      <c r="A1340" s="3"/>
      <c r="B1340" s="5"/>
      <c r="C1340" s="34"/>
      <c r="D1340" s="176"/>
      <c r="E1340" s="39"/>
      <c r="F1340" s="70"/>
      <c r="G1340" s="70"/>
      <c r="H1340" s="70"/>
      <c r="I1340" s="131">
        <f>I1339+1</f>
        <v>64</v>
      </c>
      <c r="J1340" s="5" t="s">
        <v>36</v>
      </c>
      <c r="K1340" s="176">
        <f>K1339+1</f>
        <v>65</v>
      </c>
      <c r="L1340" s="39">
        <f>L1339-1</f>
        <v>1939</v>
      </c>
      <c r="M1340" s="70">
        <v>1552</v>
      </c>
      <c r="N1340" s="70">
        <v>725</v>
      </c>
      <c r="O1340" s="70">
        <v>827</v>
      </c>
    </row>
    <row r="1341" spans="1:15" ht="12" customHeight="1">
      <c r="A1341" s="3">
        <f>A1338+1</f>
        <v>25</v>
      </c>
      <c r="B1341" s="5" t="s">
        <v>36</v>
      </c>
      <c r="C1341" s="34">
        <f>C1338+1</f>
        <v>26</v>
      </c>
      <c r="D1341" s="176"/>
      <c r="E1341" s="39">
        <f>E1338-1</f>
        <v>1978</v>
      </c>
      <c r="F1341" s="70">
        <v>1122</v>
      </c>
      <c r="G1341" s="70">
        <v>615</v>
      </c>
      <c r="H1341" s="70">
        <v>507</v>
      </c>
      <c r="I1341" s="186">
        <v>60</v>
      </c>
      <c r="J1341" s="178" t="s">
        <v>36</v>
      </c>
      <c r="K1341" s="177">
        <v>65</v>
      </c>
      <c r="L1341" s="187"/>
      <c r="M1341" s="71">
        <f>SUM(M1336:M1340)</f>
        <v>6522</v>
      </c>
      <c r="N1341" s="71">
        <f>SUM(N1336:N1340)</f>
        <v>3175</v>
      </c>
      <c r="O1341" s="71">
        <f>SUM(O1336:O1340)</f>
        <v>3347</v>
      </c>
    </row>
    <row r="1342" spans="1:15" ht="12" customHeight="1">
      <c r="A1342" s="3">
        <f>A1341+1</f>
        <v>26</v>
      </c>
      <c r="B1342" s="5" t="s">
        <v>36</v>
      </c>
      <c r="C1342" s="34">
        <f>C1341+1</f>
        <v>27</v>
      </c>
      <c r="D1342" s="176"/>
      <c r="E1342" s="39">
        <f>E1341-1</f>
        <v>1977</v>
      </c>
      <c r="F1342" s="70">
        <v>1035</v>
      </c>
      <c r="G1342" s="70">
        <v>571</v>
      </c>
      <c r="H1342" s="70">
        <v>464</v>
      </c>
      <c r="I1342" s="131"/>
      <c r="J1342" s="5"/>
      <c r="K1342" s="176"/>
      <c r="L1342" s="39"/>
      <c r="M1342" s="70"/>
      <c r="N1342" s="70"/>
      <c r="O1342" s="70"/>
    </row>
    <row r="1343" spans="1:15" ht="12" customHeight="1">
      <c r="A1343" s="3">
        <f>A1342+1</f>
        <v>27</v>
      </c>
      <c r="B1343" s="5" t="s">
        <v>36</v>
      </c>
      <c r="C1343" s="34">
        <f>C1342+1</f>
        <v>28</v>
      </c>
      <c r="D1343" s="176"/>
      <c r="E1343" s="39">
        <f>E1342-1</f>
        <v>1976</v>
      </c>
      <c r="F1343" s="70">
        <v>918</v>
      </c>
      <c r="G1343" s="70">
        <v>503</v>
      </c>
      <c r="H1343" s="70">
        <v>415</v>
      </c>
      <c r="I1343" s="131">
        <f>I1340+1</f>
        <v>65</v>
      </c>
      <c r="J1343" s="5" t="s">
        <v>36</v>
      </c>
      <c r="K1343" s="176">
        <f>K1340+1</f>
        <v>66</v>
      </c>
      <c r="L1343" s="39">
        <f>L1340-1</f>
        <v>1938</v>
      </c>
      <c r="M1343" s="70">
        <v>1427</v>
      </c>
      <c r="N1343" s="70">
        <v>701</v>
      </c>
      <c r="O1343" s="70">
        <v>726</v>
      </c>
    </row>
    <row r="1344" spans="1:15" ht="12" customHeight="1">
      <c r="A1344" s="3">
        <f>A1343+1</f>
        <v>28</v>
      </c>
      <c r="B1344" s="5" t="s">
        <v>36</v>
      </c>
      <c r="C1344" s="34">
        <f>C1343+1</f>
        <v>29</v>
      </c>
      <c r="D1344" s="176"/>
      <c r="E1344" s="39">
        <f>E1343-1</f>
        <v>1975</v>
      </c>
      <c r="F1344" s="70">
        <v>867</v>
      </c>
      <c r="G1344" s="70">
        <v>491</v>
      </c>
      <c r="H1344" s="70">
        <v>376</v>
      </c>
      <c r="I1344" s="131">
        <f>I1343+1</f>
        <v>66</v>
      </c>
      <c r="J1344" s="5" t="s">
        <v>36</v>
      </c>
      <c r="K1344" s="176">
        <f>K1343+1</f>
        <v>67</v>
      </c>
      <c r="L1344" s="39">
        <f>L1343-1</f>
        <v>1937</v>
      </c>
      <c r="M1344" s="70">
        <v>1304</v>
      </c>
      <c r="N1344" s="70">
        <v>580</v>
      </c>
      <c r="O1344" s="70">
        <v>724</v>
      </c>
    </row>
    <row r="1345" spans="1:15" ht="12" customHeight="1">
      <c r="A1345" s="3">
        <f>A1344+1</f>
        <v>29</v>
      </c>
      <c r="B1345" s="5" t="s">
        <v>36</v>
      </c>
      <c r="C1345" s="34">
        <f>C1344+1</f>
        <v>30</v>
      </c>
      <c r="D1345" s="176"/>
      <c r="E1345" s="39">
        <f>E1344-1</f>
        <v>1974</v>
      </c>
      <c r="F1345" s="70">
        <v>962</v>
      </c>
      <c r="G1345" s="70">
        <v>512</v>
      </c>
      <c r="H1345" s="70">
        <v>450</v>
      </c>
      <c r="I1345" s="131">
        <f>I1344+1</f>
        <v>67</v>
      </c>
      <c r="J1345" s="5" t="s">
        <v>36</v>
      </c>
      <c r="K1345" s="176">
        <f>K1344+1</f>
        <v>68</v>
      </c>
      <c r="L1345" s="39">
        <f>L1344-1</f>
        <v>1936</v>
      </c>
      <c r="M1345" s="70">
        <v>1324</v>
      </c>
      <c r="N1345" s="70">
        <v>593</v>
      </c>
      <c r="O1345" s="70">
        <v>731</v>
      </c>
    </row>
    <row r="1346" spans="1:15" ht="12" customHeight="1">
      <c r="A1346" s="19">
        <v>25</v>
      </c>
      <c r="B1346" s="178" t="s">
        <v>36</v>
      </c>
      <c r="C1346" s="68">
        <v>30</v>
      </c>
      <c r="D1346" s="177"/>
      <c r="E1346" s="187"/>
      <c r="F1346" s="71">
        <f>SUM(F1341:F1345)</f>
        <v>4904</v>
      </c>
      <c r="G1346" s="71">
        <f>SUM(G1341:G1345)</f>
        <v>2692</v>
      </c>
      <c r="H1346" s="71">
        <f>SUM(H1341:H1345)</f>
        <v>2212</v>
      </c>
      <c r="I1346" s="131">
        <f>I1345+1</f>
        <v>68</v>
      </c>
      <c r="J1346" s="5" t="s">
        <v>36</v>
      </c>
      <c r="K1346" s="176">
        <f>K1345+1</f>
        <v>69</v>
      </c>
      <c r="L1346" s="39">
        <f>L1345-1</f>
        <v>1935</v>
      </c>
      <c r="M1346" s="70">
        <v>1282</v>
      </c>
      <c r="N1346" s="70">
        <v>559</v>
      </c>
      <c r="O1346" s="70">
        <v>723</v>
      </c>
    </row>
    <row r="1347" spans="1:15" ht="12" customHeight="1">
      <c r="A1347" s="3"/>
      <c r="B1347" s="5"/>
      <c r="C1347" s="34"/>
      <c r="D1347" s="176"/>
      <c r="E1347" s="39"/>
      <c r="F1347" s="70"/>
      <c r="G1347" s="70"/>
      <c r="H1347" s="70"/>
      <c r="I1347" s="131">
        <f>I1346+1</f>
        <v>69</v>
      </c>
      <c r="J1347" s="5" t="s">
        <v>36</v>
      </c>
      <c r="K1347" s="176">
        <f>K1346+1</f>
        <v>70</v>
      </c>
      <c r="L1347" s="39">
        <f>L1346-1</f>
        <v>1934</v>
      </c>
      <c r="M1347" s="70">
        <v>1196</v>
      </c>
      <c r="N1347" s="70">
        <v>534</v>
      </c>
      <c r="O1347" s="70">
        <v>662</v>
      </c>
    </row>
    <row r="1348" spans="1:15" ht="12" customHeight="1">
      <c r="A1348" s="3">
        <f>A1345+1</f>
        <v>30</v>
      </c>
      <c r="B1348" s="5" t="s">
        <v>36</v>
      </c>
      <c r="C1348" s="34">
        <f>C1345+1</f>
        <v>31</v>
      </c>
      <c r="D1348" s="176"/>
      <c r="E1348" s="39">
        <f>E1345-1</f>
        <v>1973</v>
      </c>
      <c r="F1348" s="70">
        <v>996</v>
      </c>
      <c r="G1348" s="70">
        <v>538</v>
      </c>
      <c r="H1348" s="70">
        <v>458</v>
      </c>
      <c r="I1348" s="186">
        <v>65</v>
      </c>
      <c r="J1348" s="178" t="s">
        <v>36</v>
      </c>
      <c r="K1348" s="177">
        <v>70</v>
      </c>
      <c r="L1348" s="187"/>
      <c r="M1348" s="71">
        <f>SUM(M1343:M1347)</f>
        <v>6533</v>
      </c>
      <c r="N1348" s="71">
        <f>SUM(N1343:N1347)</f>
        <v>2967</v>
      </c>
      <c r="O1348" s="71">
        <f>SUM(O1343:O1347)</f>
        <v>3566</v>
      </c>
    </row>
    <row r="1349" spans="1:15" ht="12" customHeight="1">
      <c r="A1349" s="3">
        <f>A1348+1</f>
        <v>31</v>
      </c>
      <c r="B1349" s="5" t="s">
        <v>36</v>
      </c>
      <c r="C1349" s="34">
        <f>C1348+1</f>
        <v>32</v>
      </c>
      <c r="D1349" s="176"/>
      <c r="E1349" s="39">
        <f>E1348-1</f>
        <v>1972</v>
      </c>
      <c r="F1349" s="70">
        <v>1029</v>
      </c>
      <c r="G1349" s="70">
        <v>562</v>
      </c>
      <c r="H1349" s="70">
        <v>467</v>
      </c>
      <c r="I1349" s="131"/>
      <c r="J1349" s="5"/>
      <c r="K1349" s="176"/>
      <c r="L1349" s="39"/>
      <c r="M1349" s="70"/>
      <c r="N1349" s="70"/>
      <c r="O1349" s="70"/>
    </row>
    <row r="1350" spans="1:15" ht="12" customHeight="1">
      <c r="A1350" s="3">
        <f>A1349+1</f>
        <v>32</v>
      </c>
      <c r="B1350" s="5" t="s">
        <v>36</v>
      </c>
      <c r="C1350" s="34">
        <f>C1349+1</f>
        <v>33</v>
      </c>
      <c r="D1350" s="176"/>
      <c r="E1350" s="39">
        <f>E1349-1</f>
        <v>1971</v>
      </c>
      <c r="F1350" s="70">
        <v>1200</v>
      </c>
      <c r="G1350" s="70">
        <v>662</v>
      </c>
      <c r="H1350" s="70">
        <v>538</v>
      </c>
      <c r="I1350" s="131">
        <f>I1347+1</f>
        <v>70</v>
      </c>
      <c r="J1350" s="5" t="s">
        <v>36</v>
      </c>
      <c r="K1350" s="176">
        <f>K1347+1</f>
        <v>71</v>
      </c>
      <c r="L1350" s="39">
        <f>L1347-1</f>
        <v>1933</v>
      </c>
      <c r="M1350" s="70">
        <v>969</v>
      </c>
      <c r="N1350" s="70">
        <v>434</v>
      </c>
      <c r="O1350" s="70">
        <v>535</v>
      </c>
    </row>
    <row r="1351" spans="1:15" ht="12" customHeight="1">
      <c r="A1351" s="3">
        <f>A1350+1</f>
        <v>33</v>
      </c>
      <c r="B1351" s="5" t="s">
        <v>36</v>
      </c>
      <c r="C1351" s="34">
        <f>C1350+1</f>
        <v>34</v>
      </c>
      <c r="D1351" s="176"/>
      <c r="E1351" s="39">
        <f>E1350-1</f>
        <v>1970</v>
      </c>
      <c r="F1351" s="70">
        <v>1215</v>
      </c>
      <c r="G1351" s="70">
        <v>622</v>
      </c>
      <c r="H1351" s="70">
        <v>593</v>
      </c>
      <c r="I1351" s="131">
        <f>I1350+1</f>
        <v>71</v>
      </c>
      <c r="J1351" s="5" t="s">
        <v>36</v>
      </c>
      <c r="K1351" s="176">
        <f>K1350+1</f>
        <v>72</v>
      </c>
      <c r="L1351" s="39">
        <f>L1350-1</f>
        <v>1932</v>
      </c>
      <c r="M1351" s="70">
        <v>999</v>
      </c>
      <c r="N1351" s="70">
        <v>453</v>
      </c>
      <c r="O1351" s="70">
        <v>546</v>
      </c>
    </row>
    <row r="1352" spans="1:15" ht="12" customHeight="1">
      <c r="A1352" s="3">
        <f>A1351+1</f>
        <v>34</v>
      </c>
      <c r="B1352" s="5" t="s">
        <v>36</v>
      </c>
      <c r="C1352" s="34">
        <f>C1351+1</f>
        <v>35</v>
      </c>
      <c r="D1352" s="176"/>
      <c r="E1352" s="39">
        <f>E1351-1</f>
        <v>1969</v>
      </c>
      <c r="F1352" s="70">
        <v>1280</v>
      </c>
      <c r="G1352" s="70">
        <v>659</v>
      </c>
      <c r="H1352" s="70">
        <v>621</v>
      </c>
      <c r="I1352" s="131">
        <f>I1351+1</f>
        <v>72</v>
      </c>
      <c r="J1352" s="5" t="s">
        <v>36</v>
      </c>
      <c r="K1352" s="176">
        <f>K1351+1</f>
        <v>73</v>
      </c>
      <c r="L1352" s="39">
        <f>L1351-1</f>
        <v>1931</v>
      </c>
      <c r="M1352" s="70">
        <v>955</v>
      </c>
      <c r="N1352" s="70">
        <v>386</v>
      </c>
      <c r="O1352" s="70">
        <v>569</v>
      </c>
    </row>
    <row r="1353" spans="1:15" ht="12" customHeight="1">
      <c r="A1353" s="19">
        <v>30</v>
      </c>
      <c r="B1353" s="178" t="s">
        <v>36</v>
      </c>
      <c r="C1353" s="68">
        <v>35</v>
      </c>
      <c r="D1353" s="177"/>
      <c r="E1353" s="187"/>
      <c r="F1353" s="71">
        <f>SUM(F1348:F1352)</f>
        <v>5720</v>
      </c>
      <c r="G1353" s="71">
        <f>SUM(G1348:G1352)</f>
        <v>3043</v>
      </c>
      <c r="H1353" s="71">
        <f>SUM(H1348:H1352)</f>
        <v>2677</v>
      </c>
      <c r="I1353" s="131">
        <f>I1352+1</f>
        <v>73</v>
      </c>
      <c r="J1353" s="5" t="s">
        <v>36</v>
      </c>
      <c r="K1353" s="176">
        <f>K1352+1</f>
        <v>74</v>
      </c>
      <c r="L1353" s="39">
        <f>L1352-1</f>
        <v>1930</v>
      </c>
      <c r="M1353" s="70">
        <v>1013</v>
      </c>
      <c r="N1353" s="70">
        <v>418</v>
      </c>
      <c r="O1353" s="70">
        <v>595</v>
      </c>
    </row>
    <row r="1354" spans="1:15" ht="12" customHeight="1">
      <c r="A1354" s="3"/>
      <c r="B1354" s="5"/>
      <c r="C1354" s="34"/>
      <c r="D1354" s="176"/>
      <c r="E1354" s="39"/>
      <c r="F1354" s="70"/>
      <c r="G1354" s="70"/>
      <c r="H1354" s="70"/>
      <c r="I1354" s="131">
        <f>I1353+1</f>
        <v>74</v>
      </c>
      <c r="J1354" s="5" t="s">
        <v>36</v>
      </c>
      <c r="K1354" s="176">
        <f>K1353+1</f>
        <v>75</v>
      </c>
      <c r="L1354" s="39">
        <f>L1353-1</f>
        <v>1929</v>
      </c>
      <c r="M1354" s="70">
        <v>889</v>
      </c>
      <c r="N1354" s="70">
        <v>336</v>
      </c>
      <c r="O1354" s="70">
        <v>553</v>
      </c>
    </row>
    <row r="1355" spans="1:15" ht="12" customHeight="1">
      <c r="A1355" s="3">
        <f>A1352+1</f>
        <v>35</v>
      </c>
      <c r="B1355" s="5" t="s">
        <v>36</v>
      </c>
      <c r="C1355" s="34">
        <f>C1352+1</f>
        <v>36</v>
      </c>
      <c r="D1355" s="176"/>
      <c r="E1355" s="39">
        <f>E1352-1</f>
        <v>1968</v>
      </c>
      <c r="F1355" s="70">
        <v>1292</v>
      </c>
      <c r="G1355" s="70">
        <v>639</v>
      </c>
      <c r="H1355" s="70">
        <v>653</v>
      </c>
      <c r="I1355" s="186">
        <v>70</v>
      </c>
      <c r="J1355" s="178" t="s">
        <v>36</v>
      </c>
      <c r="K1355" s="177">
        <v>75</v>
      </c>
      <c r="L1355" s="187"/>
      <c r="M1355" s="71">
        <f>SUM(M1350:M1354)</f>
        <v>4825</v>
      </c>
      <c r="N1355" s="71">
        <f>SUM(N1350:N1354)</f>
        <v>2027</v>
      </c>
      <c r="O1355" s="71">
        <f>SUM(O1350:O1354)</f>
        <v>2798</v>
      </c>
    </row>
    <row r="1356" spans="1:15" ht="12" customHeight="1">
      <c r="A1356" s="3">
        <f>A1355+1</f>
        <v>36</v>
      </c>
      <c r="B1356" s="5" t="s">
        <v>36</v>
      </c>
      <c r="C1356" s="34">
        <f>C1355+1</f>
        <v>37</v>
      </c>
      <c r="D1356" s="176"/>
      <c r="E1356" s="39">
        <f>E1355-1</f>
        <v>1967</v>
      </c>
      <c r="F1356" s="70">
        <v>1278</v>
      </c>
      <c r="G1356" s="70">
        <v>654</v>
      </c>
      <c r="H1356" s="70">
        <v>624</v>
      </c>
      <c r="I1356" s="131"/>
      <c r="J1356" s="5"/>
      <c r="K1356" s="176"/>
      <c r="L1356" s="39"/>
      <c r="M1356" s="70"/>
      <c r="N1356" s="70"/>
      <c r="O1356" s="70"/>
    </row>
    <row r="1357" spans="1:15" ht="12" customHeight="1">
      <c r="A1357" s="3">
        <f>A1356+1</f>
        <v>37</v>
      </c>
      <c r="B1357" s="5" t="s">
        <v>36</v>
      </c>
      <c r="C1357" s="34">
        <f>C1356+1</f>
        <v>38</v>
      </c>
      <c r="D1357" s="176"/>
      <c r="E1357" s="39">
        <f>E1356-1</f>
        <v>1966</v>
      </c>
      <c r="F1357" s="70">
        <v>1445</v>
      </c>
      <c r="G1357" s="70">
        <v>756</v>
      </c>
      <c r="H1357" s="70">
        <v>689</v>
      </c>
      <c r="I1357" s="186">
        <v>75</v>
      </c>
      <c r="J1357" s="178" t="s">
        <v>36</v>
      </c>
      <c r="K1357" s="177">
        <v>80</v>
      </c>
      <c r="L1357" s="39"/>
      <c r="M1357" s="71">
        <v>3860</v>
      </c>
      <c r="N1357" s="71">
        <v>1346</v>
      </c>
      <c r="O1357" s="71">
        <v>2514</v>
      </c>
    </row>
    <row r="1358" spans="1:15" ht="12" customHeight="1">
      <c r="A1358" s="3">
        <f>A1357+1</f>
        <v>38</v>
      </c>
      <c r="B1358" s="5" t="s">
        <v>36</v>
      </c>
      <c r="C1358" s="34">
        <f>C1357+1</f>
        <v>39</v>
      </c>
      <c r="D1358" s="176"/>
      <c r="E1358" s="39">
        <f>E1357-1</f>
        <v>1965</v>
      </c>
      <c r="F1358" s="70">
        <v>1482</v>
      </c>
      <c r="G1358" s="70">
        <v>787</v>
      </c>
      <c r="H1358" s="70">
        <v>695</v>
      </c>
      <c r="I1358" s="186">
        <v>80</v>
      </c>
      <c r="J1358" s="178" t="s">
        <v>36</v>
      </c>
      <c r="K1358" s="177">
        <v>85</v>
      </c>
      <c r="L1358" s="39"/>
      <c r="M1358" s="71">
        <v>2600</v>
      </c>
      <c r="N1358" s="71">
        <v>735</v>
      </c>
      <c r="O1358" s="71">
        <v>1865</v>
      </c>
    </row>
    <row r="1359" spans="1:15" ht="12" customHeight="1">
      <c r="A1359" s="3">
        <f>A1358+1</f>
        <v>39</v>
      </c>
      <c r="B1359" s="5" t="s">
        <v>36</v>
      </c>
      <c r="C1359" s="34">
        <f>C1358+1</f>
        <v>40</v>
      </c>
      <c r="D1359" s="176"/>
      <c r="E1359" s="39">
        <f>E1358-1</f>
        <v>1964</v>
      </c>
      <c r="F1359" s="70">
        <v>1578</v>
      </c>
      <c r="G1359" s="70">
        <v>828</v>
      </c>
      <c r="H1359" s="70">
        <v>750</v>
      </c>
      <c r="I1359" s="190" t="s">
        <v>575</v>
      </c>
      <c r="J1359" s="6"/>
      <c r="K1359" s="6"/>
      <c r="L1359" s="39"/>
      <c r="M1359" s="71">
        <v>1291</v>
      </c>
      <c r="N1359" s="71">
        <v>288</v>
      </c>
      <c r="O1359" s="71">
        <v>1003</v>
      </c>
    </row>
    <row r="1360" spans="1:15" ht="12" customHeight="1">
      <c r="A1360" s="19">
        <v>35</v>
      </c>
      <c r="B1360" s="178" t="s">
        <v>36</v>
      </c>
      <c r="C1360" s="68">
        <v>40</v>
      </c>
      <c r="D1360" s="177"/>
      <c r="E1360" s="187"/>
      <c r="F1360" s="71">
        <f>SUM(F1355:F1359)</f>
        <v>7075</v>
      </c>
      <c r="G1360" s="71">
        <f>SUM(G1355:G1359)</f>
        <v>3664</v>
      </c>
      <c r="H1360" s="71">
        <f>SUM(H1355:H1359)</f>
        <v>3411</v>
      </c>
      <c r="I1360" s="190" t="s">
        <v>576</v>
      </c>
      <c r="J1360" s="10"/>
      <c r="K1360" s="3"/>
      <c r="L1360" s="39"/>
      <c r="M1360" s="71">
        <f>SUM(F1314+F1325+F1330+F1339+F1346+F1353+F1360+M1313+M1320+M1327+M1334+M1341+M1348+M1355+M1357+M1358+M1359)</f>
        <v>95376</v>
      </c>
      <c r="N1360" s="71">
        <f>SUM(G1314+G1325+G1330+G1339+G1346+G1353+G1360+N1313+N1320+N1327+N1334+N1341+N1348+N1355+N1357+N1358+N1359)</f>
        <v>46569</v>
      </c>
      <c r="O1360" s="71">
        <f>SUM(H1314+H1325+H1330+H1339+H1346+H1353+H1360+O1313+O1320+O1327+O1334+O1341+O1348+O1355+O1357+O1358+O1359)</f>
        <v>48807</v>
      </c>
    </row>
    <row r="1361" spans="1:15" ht="12" customHeight="1">
      <c r="A1361" s="19"/>
      <c r="B1361" s="178"/>
      <c r="C1361" s="68"/>
      <c r="D1361" s="177"/>
      <c r="E1361" s="215"/>
      <c r="F1361" s="71"/>
      <c r="G1361" s="71"/>
      <c r="H1361" s="71"/>
      <c r="I1361" s="202"/>
      <c r="J1361" s="10"/>
      <c r="K1361" s="3"/>
      <c r="L1361" s="8"/>
      <c r="M1361" s="71"/>
      <c r="N1361" s="71"/>
      <c r="O1361" s="71"/>
    </row>
    <row r="1362" spans="1:15" ht="12" customHeight="1">
      <c r="A1362" s="19"/>
      <c r="B1362" s="178"/>
      <c r="C1362" s="68"/>
      <c r="D1362" s="177"/>
      <c r="E1362" s="215"/>
      <c r="F1362" s="71"/>
      <c r="G1362" s="71"/>
      <c r="H1362" s="71"/>
      <c r="I1362" s="202"/>
      <c r="J1362" s="10"/>
      <c r="K1362" s="3"/>
      <c r="L1362" s="8"/>
      <c r="M1362" s="71"/>
      <c r="N1362" s="71"/>
      <c r="O1362" s="71"/>
    </row>
    <row r="1363" spans="1:15" ht="12" customHeight="1">
      <c r="A1363" s="19"/>
      <c r="B1363" s="178"/>
      <c r="C1363" s="68"/>
      <c r="D1363" s="177"/>
      <c r="E1363" s="215"/>
      <c r="F1363" s="71"/>
      <c r="G1363" s="71"/>
      <c r="H1363" s="71"/>
      <c r="I1363" s="202"/>
      <c r="J1363" s="10"/>
      <c r="K1363" s="3"/>
      <c r="L1363" s="8"/>
      <c r="M1363" s="71"/>
      <c r="N1363" s="71"/>
      <c r="O1363" s="71"/>
    </row>
    <row r="1364" spans="1:15" ht="12" customHeight="1">
      <c r="A1364" s="19"/>
      <c r="B1364" s="178"/>
      <c r="C1364" s="68"/>
      <c r="D1364" s="177"/>
      <c r="E1364" s="215"/>
      <c r="F1364" s="71"/>
      <c r="G1364" s="71"/>
      <c r="H1364" s="71"/>
      <c r="I1364" s="202"/>
      <c r="J1364" s="10"/>
      <c r="K1364" s="3"/>
      <c r="L1364" s="8"/>
      <c r="M1364" s="71"/>
      <c r="N1364" s="71"/>
      <c r="O1364" s="71"/>
    </row>
    <row r="1365" spans="1:15" ht="12" customHeight="1">
      <c r="A1365" s="19"/>
      <c r="B1365" s="178"/>
      <c r="C1365" s="68"/>
      <c r="D1365" s="177"/>
      <c r="E1365" s="215"/>
      <c r="F1365" s="71"/>
      <c r="G1365" s="71"/>
      <c r="H1365" s="71"/>
      <c r="I1365" s="202"/>
      <c r="J1365" s="10"/>
      <c r="K1365" s="3"/>
      <c r="L1365" s="8"/>
      <c r="M1365" s="71"/>
      <c r="N1365" s="71"/>
      <c r="O1365" s="71"/>
    </row>
    <row r="1366" spans="1:15" ht="12.75">
      <c r="A1366" s="23" t="s">
        <v>577</v>
      </c>
      <c r="B1366" s="23"/>
      <c r="C1366" s="23"/>
      <c r="D1366" s="23"/>
      <c r="E1366" s="23"/>
      <c r="F1366" s="191"/>
      <c r="G1366" s="191"/>
      <c r="H1366" s="191"/>
      <c r="I1366" s="23"/>
      <c r="J1366" s="23"/>
      <c r="K1366" s="23"/>
      <c r="L1366" s="23"/>
      <c r="M1366" s="191"/>
      <c r="N1366" s="191"/>
      <c r="O1366" s="191"/>
    </row>
    <row r="1367" spans="1:15" ht="12.75">
      <c r="A1367" s="23" t="s">
        <v>598</v>
      </c>
      <c r="B1367" s="23"/>
      <c r="C1367" s="23"/>
      <c r="D1367" s="23"/>
      <c r="E1367" s="23"/>
      <c r="F1367" s="191"/>
      <c r="G1367" s="191"/>
      <c r="H1367" s="191"/>
      <c r="I1367" s="23"/>
      <c r="J1367" s="23"/>
      <c r="K1367" s="23"/>
      <c r="L1367" s="23"/>
      <c r="M1367" s="191"/>
      <c r="N1367" s="191"/>
      <c r="O1367" s="191"/>
    </row>
    <row r="1368" spans="1:12" ht="12.75">
      <c r="A1368" s="3"/>
      <c r="B1368" s="3"/>
      <c r="C1368" s="10"/>
      <c r="D1368" s="3"/>
      <c r="E1368" s="3"/>
      <c r="I1368" s="3"/>
      <c r="J1368" s="3"/>
      <c r="K1368" s="3"/>
      <c r="L1368" s="3"/>
    </row>
    <row r="1369" spans="1:15" s="137" customFormat="1" ht="12.75">
      <c r="A1369" s="15" t="s">
        <v>66</v>
      </c>
      <c r="B1369" s="15"/>
      <c r="C1369" s="15"/>
      <c r="D1369" s="15"/>
      <c r="E1369" s="181"/>
      <c r="F1369" s="330" t="s">
        <v>5</v>
      </c>
      <c r="G1369" s="303"/>
      <c r="H1369" s="303"/>
      <c r="I1369" s="161" t="s">
        <v>66</v>
      </c>
      <c r="J1369" s="15"/>
      <c r="K1369" s="15"/>
      <c r="L1369" s="181"/>
      <c r="M1369" s="330" t="s">
        <v>5</v>
      </c>
      <c r="N1369" s="303"/>
      <c r="O1369" s="303"/>
    </row>
    <row r="1370" spans="1:15" ht="12.75">
      <c r="A1370" s="10" t="s">
        <v>68</v>
      </c>
      <c r="B1370" s="10"/>
      <c r="C1370" s="10"/>
      <c r="D1370" s="10"/>
      <c r="E1370" s="182" t="s">
        <v>570</v>
      </c>
      <c r="F1370" s="332"/>
      <c r="G1370" s="304"/>
      <c r="H1370" s="304"/>
      <c r="I1370" s="183" t="s">
        <v>68</v>
      </c>
      <c r="J1370" s="10"/>
      <c r="K1370" s="10"/>
      <c r="L1370" s="182" t="s">
        <v>570</v>
      </c>
      <c r="M1370" s="332"/>
      <c r="N1370" s="304"/>
      <c r="O1370" s="304"/>
    </row>
    <row r="1371" spans="1:15" ht="12.75">
      <c r="A1371" s="20" t="s">
        <v>69</v>
      </c>
      <c r="B1371" s="20"/>
      <c r="C1371" s="20"/>
      <c r="D1371" s="20"/>
      <c r="E1371" s="184"/>
      <c r="F1371" s="192" t="s">
        <v>20</v>
      </c>
      <c r="G1371" s="193" t="s">
        <v>21</v>
      </c>
      <c r="H1371" s="192" t="s">
        <v>22</v>
      </c>
      <c r="I1371" s="185" t="s">
        <v>69</v>
      </c>
      <c r="J1371" s="20"/>
      <c r="K1371" s="20"/>
      <c r="L1371" s="184"/>
      <c r="M1371" s="192" t="s">
        <v>20</v>
      </c>
      <c r="N1371" s="193" t="s">
        <v>21</v>
      </c>
      <c r="O1371" s="192" t="s">
        <v>22</v>
      </c>
    </row>
    <row r="1372" spans="1:12" ht="12.75">
      <c r="A1372" s="3"/>
      <c r="B1372" s="3"/>
      <c r="C1372" s="34"/>
      <c r="D1372" s="3"/>
      <c r="E1372" s="9"/>
      <c r="I1372" s="131"/>
      <c r="J1372" s="3"/>
      <c r="K1372" s="3"/>
      <c r="L1372" s="9"/>
    </row>
    <row r="1373" spans="1:15" ht="12.75">
      <c r="A1373" s="3">
        <v>0</v>
      </c>
      <c r="B1373" s="5" t="s">
        <v>36</v>
      </c>
      <c r="C1373" s="34">
        <v>1</v>
      </c>
      <c r="D1373" s="176"/>
      <c r="E1373" s="39">
        <v>2003</v>
      </c>
      <c r="F1373" s="70">
        <v>769</v>
      </c>
      <c r="G1373" s="70">
        <v>359</v>
      </c>
      <c r="H1373" s="70">
        <v>410</v>
      </c>
      <c r="I1373" s="131">
        <f>SUM(C1424)</f>
        <v>40</v>
      </c>
      <c r="J1373" s="5" t="s">
        <v>36</v>
      </c>
      <c r="K1373" s="176">
        <f>SUM(I1373+1)</f>
        <v>41</v>
      </c>
      <c r="L1373" s="39">
        <f>SUM(E1424-1)</f>
        <v>1963</v>
      </c>
      <c r="M1373" s="70">
        <v>2074</v>
      </c>
      <c r="N1373" s="70">
        <v>1081</v>
      </c>
      <c r="O1373" s="70">
        <v>993</v>
      </c>
    </row>
    <row r="1374" spans="1:15" ht="12.75">
      <c r="A1374" s="3">
        <v>1</v>
      </c>
      <c r="B1374" s="5" t="s">
        <v>36</v>
      </c>
      <c r="C1374" s="34">
        <f>SUM(C1373+1)</f>
        <v>2</v>
      </c>
      <c r="D1374" s="176"/>
      <c r="E1374" s="39">
        <f>SUM(E1373-1)</f>
        <v>2002</v>
      </c>
      <c r="F1374" s="70">
        <v>782</v>
      </c>
      <c r="G1374" s="70">
        <v>418</v>
      </c>
      <c r="H1374" s="70">
        <v>364</v>
      </c>
      <c r="I1374" s="131">
        <f>I1373+1</f>
        <v>41</v>
      </c>
      <c r="J1374" s="5" t="s">
        <v>36</v>
      </c>
      <c r="K1374" s="176">
        <f>K1373+1</f>
        <v>42</v>
      </c>
      <c r="L1374" s="39">
        <f>L1373-1</f>
        <v>1962</v>
      </c>
      <c r="M1374" s="70">
        <v>2010</v>
      </c>
      <c r="N1374" s="70">
        <v>1009</v>
      </c>
      <c r="O1374" s="70">
        <v>1001</v>
      </c>
    </row>
    <row r="1375" spans="1:15" ht="12.75">
      <c r="A1375" s="3">
        <f>A1374+1</f>
        <v>2</v>
      </c>
      <c r="B1375" s="5" t="s">
        <v>36</v>
      </c>
      <c r="C1375" s="34">
        <f>C1374+1</f>
        <v>3</v>
      </c>
      <c r="D1375" s="176"/>
      <c r="E1375" s="39">
        <f>SUM(E1374-1)</f>
        <v>2001</v>
      </c>
      <c r="F1375" s="70">
        <v>762</v>
      </c>
      <c r="G1375" s="70">
        <v>380</v>
      </c>
      <c r="H1375" s="70">
        <v>382</v>
      </c>
      <c r="I1375" s="131">
        <f>I1374+1</f>
        <v>42</v>
      </c>
      <c r="J1375" s="5" t="s">
        <v>36</v>
      </c>
      <c r="K1375" s="176">
        <f>K1374+1</f>
        <v>43</v>
      </c>
      <c r="L1375" s="39">
        <f>L1374-1</f>
        <v>1961</v>
      </c>
      <c r="M1375" s="70">
        <v>2089</v>
      </c>
      <c r="N1375" s="70">
        <v>1051</v>
      </c>
      <c r="O1375" s="70">
        <v>1038</v>
      </c>
    </row>
    <row r="1376" spans="1:15" ht="12" customHeight="1">
      <c r="A1376" s="3">
        <f>A1375+1</f>
        <v>3</v>
      </c>
      <c r="B1376" s="5" t="s">
        <v>36</v>
      </c>
      <c r="C1376" s="34">
        <f>C1375+1</f>
        <v>4</v>
      </c>
      <c r="D1376" s="176"/>
      <c r="E1376" s="39">
        <f>E1375-1</f>
        <v>2000</v>
      </c>
      <c r="F1376" s="70">
        <v>796</v>
      </c>
      <c r="G1376" s="70">
        <v>416</v>
      </c>
      <c r="H1376" s="70">
        <v>380</v>
      </c>
      <c r="I1376" s="131">
        <f>I1375+1</f>
        <v>43</v>
      </c>
      <c r="J1376" s="5" t="s">
        <v>36</v>
      </c>
      <c r="K1376" s="176">
        <f>K1375+1</f>
        <v>44</v>
      </c>
      <c r="L1376" s="39">
        <f>L1375-1</f>
        <v>1960</v>
      </c>
      <c r="M1376" s="70">
        <v>2036</v>
      </c>
      <c r="N1376" s="70">
        <v>1037</v>
      </c>
      <c r="O1376" s="70">
        <v>999</v>
      </c>
    </row>
    <row r="1377" spans="1:15" ht="12" customHeight="1">
      <c r="A1377" s="3">
        <f>A1376+1</f>
        <v>4</v>
      </c>
      <c r="B1377" s="5" t="s">
        <v>36</v>
      </c>
      <c r="C1377" s="34">
        <f>C1376+1</f>
        <v>5</v>
      </c>
      <c r="D1377" s="176"/>
      <c r="E1377" s="39">
        <f>E1376-1</f>
        <v>1999</v>
      </c>
      <c r="F1377" s="70">
        <v>810</v>
      </c>
      <c r="G1377" s="70">
        <v>421</v>
      </c>
      <c r="H1377" s="70">
        <v>389</v>
      </c>
      <c r="I1377" s="131">
        <f>I1376+1</f>
        <v>44</v>
      </c>
      <c r="J1377" s="5" t="s">
        <v>36</v>
      </c>
      <c r="K1377" s="176">
        <f>K1376+1</f>
        <v>45</v>
      </c>
      <c r="L1377" s="39">
        <f>L1376-1</f>
        <v>1959</v>
      </c>
      <c r="M1377" s="70">
        <v>2055</v>
      </c>
      <c r="N1377" s="70">
        <v>1015</v>
      </c>
      <c r="O1377" s="70">
        <v>1040</v>
      </c>
    </row>
    <row r="1378" spans="1:15" ht="12" customHeight="1">
      <c r="A1378" s="3">
        <f>A1377+1</f>
        <v>5</v>
      </c>
      <c r="B1378" s="5" t="s">
        <v>36</v>
      </c>
      <c r="C1378" s="34">
        <f>C1377+1</f>
        <v>6</v>
      </c>
      <c r="D1378" s="176"/>
      <c r="E1378" s="39">
        <f>E1377-1</f>
        <v>1998</v>
      </c>
      <c r="F1378" s="70">
        <v>796</v>
      </c>
      <c r="G1378" s="70">
        <v>404</v>
      </c>
      <c r="H1378" s="70">
        <v>392</v>
      </c>
      <c r="I1378" s="186">
        <v>40</v>
      </c>
      <c r="J1378" s="178" t="s">
        <v>36</v>
      </c>
      <c r="K1378" s="177">
        <v>45</v>
      </c>
      <c r="L1378" s="187"/>
      <c r="M1378" s="71">
        <f>SUM(M1373:M1377)</f>
        <v>10264</v>
      </c>
      <c r="N1378" s="71">
        <f>SUM(N1373:N1377)</f>
        <v>5193</v>
      </c>
      <c r="O1378" s="71">
        <f>SUM(O1373:O1377)</f>
        <v>5071</v>
      </c>
    </row>
    <row r="1379" spans="1:15" ht="12" customHeight="1">
      <c r="A1379" s="19">
        <v>0</v>
      </c>
      <c r="B1379" s="178" t="s">
        <v>36</v>
      </c>
      <c r="C1379" s="68">
        <v>6</v>
      </c>
      <c r="D1379" s="177"/>
      <c r="E1379" s="187"/>
      <c r="F1379" s="71">
        <f>SUM(F1373:F1378)</f>
        <v>4715</v>
      </c>
      <c r="G1379" s="71">
        <f>SUM(G1373:G1378)</f>
        <v>2398</v>
      </c>
      <c r="H1379" s="71">
        <f>SUM(H1373:H1378)</f>
        <v>2317</v>
      </c>
      <c r="I1379" s="131"/>
      <c r="J1379" s="5"/>
      <c r="K1379" s="176"/>
      <c r="L1379" s="39"/>
      <c r="M1379" s="70"/>
      <c r="N1379" s="70"/>
      <c r="O1379" s="70"/>
    </row>
    <row r="1380" spans="1:15" ht="12" customHeight="1">
      <c r="A1380" s="3"/>
      <c r="B1380" s="5"/>
      <c r="C1380" s="34"/>
      <c r="D1380" s="176"/>
      <c r="E1380" s="39"/>
      <c r="F1380" s="70"/>
      <c r="G1380" s="70"/>
      <c r="H1380" s="70"/>
      <c r="I1380" s="131">
        <f>I1377+1</f>
        <v>45</v>
      </c>
      <c r="J1380" s="5" t="s">
        <v>36</v>
      </c>
      <c r="K1380" s="176">
        <f>K1377+1</f>
        <v>46</v>
      </c>
      <c r="L1380" s="39">
        <f>L1377-1</f>
        <v>1958</v>
      </c>
      <c r="M1380" s="70">
        <v>1904</v>
      </c>
      <c r="N1380" s="70">
        <v>974</v>
      </c>
      <c r="O1380" s="70">
        <v>930</v>
      </c>
    </row>
    <row r="1381" spans="1:15" ht="12" customHeight="1">
      <c r="A1381" s="3">
        <f>A1378+1</f>
        <v>6</v>
      </c>
      <c r="B1381" s="5" t="s">
        <v>36</v>
      </c>
      <c r="C1381" s="34">
        <f>C1378+1</f>
        <v>7</v>
      </c>
      <c r="D1381" s="176"/>
      <c r="E1381" s="39">
        <f>E1378-1</f>
        <v>1997</v>
      </c>
      <c r="F1381" s="70">
        <v>824</v>
      </c>
      <c r="G1381" s="70">
        <v>430</v>
      </c>
      <c r="H1381" s="70">
        <v>394</v>
      </c>
      <c r="I1381" s="131">
        <f>I1380+1</f>
        <v>46</v>
      </c>
      <c r="J1381" s="5" t="s">
        <v>36</v>
      </c>
      <c r="K1381" s="176">
        <f>K1380+1</f>
        <v>47</v>
      </c>
      <c r="L1381" s="39">
        <f>L1380-1</f>
        <v>1957</v>
      </c>
      <c r="M1381" s="70">
        <v>1962</v>
      </c>
      <c r="N1381" s="70">
        <v>977</v>
      </c>
      <c r="O1381" s="70">
        <v>985</v>
      </c>
    </row>
    <row r="1382" spans="1:15" ht="12" customHeight="1">
      <c r="A1382" s="3">
        <f aca="true" t="shared" si="142" ref="A1382:A1389">A1381+1</f>
        <v>7</v>
      </c>
      <c r="B1382" s="5" t="s">
        <v>36</v>
      </c>
      <c r="C1382" s="34">
        <f aca="true" t="shared" si="143" ref="C1382:C1389">C1381+1</f>
        <v>8</v>
      </c>
      <c r="D1382" s="176"/>
      <c r="E1382" s="39">
        <f aca="true" t="shared" si="144" ref="E1382:E1389">E1381-1</f>
        <v>1996</v>
      </c>
      <c r="F1382" s="70">
        <v>747</v>
      </c>
      <c r="G1382" s="70">
        <v>362</v>
      </c>
      <c r="H1382" s="70">
        <v>385</v>
      </c>
      <c r="I1382" s="131">
        <f>I1381+1</f>
        <v>47</v>
      </c>
      <c r="J1382" s="5" t="s">
        <v>36</v>
      </c>
      <c r="K1382" s="176">
        <f>K1381+1</f>
        <v>48</v>
      </c>
      <c r="L1382" s="39">
        <f>L1381-1</f>
        <v>1956</v>
      </c>
      <c r="M1382" s="70">
        <v>2002</v>
      </c>
      <c r="N1382" s="70">
        <v>1030</v>
      </c>
      <c r="O1382" s="70">
        <v>972</v>
      </c>
    </row>
    <row r="1383" spans="1:15" ht="12" customHeight="1">
      <c r="A1383" s="3">
        <f t="shared" si="142"/>
        <v>8</v>
      </c>
      <c r="B1383" s="5" t="s">
        <v>36</v>
      </c>
      <c r="C1383" s="34">
        <f t="shared" si="143"/>
        <v>9</v>
      </c>
      <c r="D1383" s="176"/>
      <c r="E1383" s="39">
        <f t="shared" si="144"/>
        <v>1995</v>
      </c>
      <c r="F1383" s="70">
        <v>696</v>
      </c>
      <c r="G1383" s="70">
        <v>378</v>
      </c>
      <c r="H1383" s="70">
        <v>318</v>
      </c>
      <c r="I1383" s="131">
        <f>I1382+1</f>
        <v>48</v>
      </c>
      <c r="J1383" s="5" t="s">
        <v>36</v>
      </c>
      <c r="K1383" s="176">
        <f>K1382+1</f>
        <v>49</v>
      </c>
      <c r="L1383" s="39">
        <f>L1382-1</f>
        <v>1955</v>
      </c>
      <c r="M1383" s="70">
        <v>2115</v>
      </c>
      <c r="N1383" s="70">
        <v>1099</v>
      </c>
      <c r="O1383" s="70">
        <v>1016</v>
      </c>
    </row>
    <row r="1384" spans="1:15" ht="12" customHeight="1">
      <c r="A1384" s="3">
        <f t="shared" si="142"/>
        <v>9</v>
      </c>
      <c r="B1384" s="5" t="s">
        <v>36</v>
      </c>
      <c r="C1384" s="34">
        <f t="shared" si="143"/>
        <v>10</v>
      </c>
      <c r="D1384" s="176"/>
      <c r="E1384" s="39">
        <f t="shared" si="144"/>
        <v>1994</v>
      </c>
      <c r="F1384" s="70">
        <v>607</v>
      </c>
      <c r="G1384" s="70">
        <v>318</v>
      </c>
      <c r="H1384" s="70">
        <v>289</v>
      </c>
      <c r="I1384" s="131">
        <f>I1383+1</f>
        <v>49</v>
      </c>
      <c r="J1384" s="5" t="s">
        <v>36</v>
      </c>
      <c r="K1384" s="176">
        <f>K1383+1</f>
        <v>50</v>
      </c>
      <c r="L1384" s="39">
        <f>L1383-1</f>
        <v>1954</v>
      </c>
      <c r="M1384" s="70">
        <v>2038</v>
      </c>
      <c r="N1384" s="70">
        <v>1040</v>
      </c>
      <c r="O1384" s="70">
        <v>998</v>
      </c>
    </row>
    <row r="1385" spans="1:15" ht="12" customHeight="1">
      <c r="A1385" s="3">
        <f t="shared" si="142"/>
        <v>10</v>
      </c>
      <c r="B1385" s="5" t="s">
        <v>36</v>
      </c>
      <c r="C1385" s="34">
        <f t="shared" si="143"/>
        <v>11</v>
      </c>
      <c r="D1385" s="176"/>
      <c r="E1385" s="39">
        <f t="shared" si="144"/>
        <v>1993</v>
      </c>
      <c r="F1385" s="70">
        <v>639</v>
      </c>
      <c r="G1385" s="70">
        <v>359</v>
      </c>
      <c r="H1385" s="70">
        <v>280</v>
      </c>
      <c r="I1385" s="186">
        <v>45</v>
      </c>
      <c r="J1385" s="178" t="s">
        <v>36</v>
      </c>
      <c r="K1385" s="177">
        <v>50</v>
      </c>
      <c r="L1385" s="187"/>
      <c r="M1385" s="71">
        <f>SUM(M1380:M1384)</f>
        <v>10021</v>
      </c>
      <c r="N1385" s="71">
        <f>SUM(N1380:N1384)</f>
        <v>5120</v>
      </c>
      <c r="O1385" s="71">
        <f>SUM(O1380:O1384)</f>
        <v>4901</v>
      </c>
    </row>
    <row r="1386" spans="1:15" ht="12" customHeight="1">
      <c r="A1386" s="3">
        <f t="shared" si="142"/>
        <v>11</v>
      </c>
      <c r="B1386" s="5" t="s">
        <v>36</v>
      </c>
      <c r="C1386" s="34">
        <f t="shared" si="143"/>
        <v>12</v>
      </c>
      <c r="D1386" s="176"/>
      <c r="E1386" s="39">
        <f t="shared" si="144"/>
        <v>1992</v>
      </c>
      <c r="F1386" s="70">
        <v>744</v>
      </c>
      <c r="G1386" s="70">
        <v>357</v>
      </c>
      <c r="H1386" s="70">
        <v>387</v>
      </c>
      <c r="I1386" s="131"/>
      <c r="J1386" s="5"/>
      <c r="K1386" s="176"/>
      <c r="L1386" s="39"/>
      <c r="M1386" s="70"/>
      <c r="N1386" s="70"/>
      <c r="O1386" s="70"/>
    </row>
    <row r="1387" spans="1:15" ht="12" customHeight="1">
      <c r="A1387" s="3">
        <f t="shared" si="142"/>
        <v>12</v>
      </c>
      <c r="B1387" s="5" t="s">
        <v>36</v>
      </c>
      <c r="C1387" s="34">
        <f t="shared" si="143"/>
        <v>13</v>
      </c>
      <c r="D1387" s="176"/>
      <c r="E1387" s="39">
        <f t="shared" si="144"/>
        <v>1991</v>
      </c>
      <c r="F1387" s="70">
        <v>813</v>
      </c>
      <c r="G1387" s="70">
        <v>422</v>
      </c>
      <c r="H1387" s="70">
        <v>391</v>
      </c>
      <c r="I1387" s="131">
        <f>I1384+1</f>
        <v>50</v>
      </c>
      <c r="J1387" s="5" t="s">
        <v>36</v>
      </c>
      <c r="K1387" s="176">
        <f>K1384+1</f>
        <v>51</v>
      </c>
      <c r="L1387" s="39">
        <f>L1384-1</f>
        <v>1953</v>
      </c>
      <c r="M1387" s="70">
        <v>2034</v>
      </c>
      <c r="N1387" s="70">
        <v>1055</v>
      </c>
      <c r="O1387" s="70">
        <v>979</v>
      </c>
    </row>
    <row r="1388" spans="1:15" ht="12" customHeight="1">
      <c r="A1388" s="3">
        <f t="shared" si="142"/>
        <v>13</v>
      </c>
      <c r="B1388" s="5" t="s">
        <v>36</v>
      </c>
      <c r="C1388" s="34">
        <f t="shared" si="143"/>
        <v>14</v>
      </c>
      <c r="D1388" s="176"/>
      <c r="E1388" s="39">
        <f t="shared" si="144"/>
        <v>1990</v>
      </c>
      <c r="F1388" s="70">
        <v>1382</v>
      </c>
      <c r="G1388" s="70">
        <v>665</v>
      </c>
      <c r="H1388" s="70">
        <v>717</v>
      </c>
      <c r="I1388" s="131">
        <f>I1387+1</f>
        <v>51</v>
      </c>
      <c r="J1388" s="5" t="s">
        <v>36</v>
      </c>
      <c r="K1388" s="176">
        <f>K1387+1</f>
        <v>52</v>
      </c>
      <c r="L1388" s="39">
        <f>L1387-1</f>
        <v>1952</v>
      </c>
      <c r="M1388" s="70">
        <v>1914</v>
      </c>
      <c r="N1388" s="70">
        <v>989</v>
      </c>
      <c r="O1388" s="70">
        <v>925</v>
      </c>
    </row>
    <row r="1389" spans="1:15" ht="12" customHeight="1">
      <c r="A1389" s="3">
        <f t="shared" si="142"/>
        <v>14</v>
      </c>
      <c r="B1389" s="5" t="s">
        <v>36</v>
      </c>
      <c r="C1389" s="34">
        <f t="shared" si="143"/>
        <v>15</v>
      </c>
      <c r="D1389" s="176"/>
      <c r="E1389" s="39">
        <f t="shared" si="144"/>
        <v>1989</v>
      </c>
      <c r="F1389" s="70">
        <v>1524</v>
      </c>
      <c r="G1389" s="70">
        <v>769</v>
      </c>
      <c r="H1389" s="70">
        <v>755</v>
      </c>
      <c r="I1389" s="131">
        <f>I1388+1</f>
        <v>52</v>
      </c>
      <c r="J1389" s="5" t="s">
        <v>36</v>
      </c>
      <c r="K1389" s="176">
        <f>K1388+1</f>
        <v>53</v>
      </c>
      <c r="L1389" s="39">
        <f>L1388-1</f>
        <v>1951</v>
      </c>
      <c r="M1389" s="70">
        <v>2009</v>
      </c>
      <c r="N1389" s="70">
        <v>1033</v>
      </c>
      <c r="O1389" s="70">
        <v>976</v>
      </c>
    </row>
    <row r="1390" spans="1:15" ht="12" customHeight="1">
      <c r="A1390" s="19">
        <v>6</v>
      </c>
      <c r="B1390" s="178" t="s">
        <v>36</v>
      </c>
      <c r="C1390" s="68">
        <v>15</v>
      </c>
      <c r="D1390" s="177"/>
      <c r="E1390" s="187"/>
      <c r="F1390" s="71">
        <f>SUM(F1381:F1389)</f>
        <v>7976</v>
      </c>
      <c r="G1390" s="71">
        <f>SUM(G1381:G1389)</f>
        <v>4060</v>
      </c>
      <c r="H1390" s="71">
        <f>SUM(H1381:H1389)</f>
        <v>3916</v>
      </c>
      <c r="I1390" s="131">
        <f>I1389+1</f>
        <v>53</v>
      </c>
      <c r="J1390" s="5" t="s">
        <v>36</v>
      </c>
      <c r="K1390" s="176">
        <f>K1389+1</f>
        <v>54</v>
      </c>
      <c r="L1390" s="39">
        <f>L1389-1</f>
        <v>1950</v>
      </c>
      <c r="M1390" s="70">
        <v>1892</v>
      </c>
      <c r="N1390" s="70">
        <v>994</v>
      </c>
      <c r="O1390" s="70">
        <v>898</v>
      </c>
    </row>
    <row r="1391" spans="1:15" ht="12" customHeight="1">
      <c r="A1391" s="3"/>
      <c r="B1391" s="5"/>
      <c r="C1391" s="34"/>
      <c r="D1391" s="176"/>
      <c r="E1391" s="39"/>
      <c r="F1391" s="70"/>
      <c r="G1391" s="70"/>
      <c r="H1391" s="70"/>
      <c r="I1391" s="131">
        <f>I1390+1</f>
        <v>54</v>
      </c>
      <c r="J1391" s="5" t="s">
        <v>36</v>
      </c>
      <c r="K1391" s="176">
        <f>K1390+1</f>
        <v>55</v>
      </c>
      <c r="L1391" s="39">
        <f>L1390-1</f>
        <v>1949</v>
      </c>
      <c r="M1391" s="70">
        <v>1630</v>
      </c>
      <c r="N1391" s="70">
        <v>835</v>
      </c>
      <c r="O1391" s="70">
        <v>795</v>
      </c>
    </row>
    <row r="1392" spans="1:15" ht="12" customHeight="1">
      <c r="A1392" s="3">
        <f>A1389+1</f>
        <v>15</v>
      </c>
      <c r="B1392" s="5" t="s">
        <v>36</v>
      </c>
      <c r="C1392" s="34">
        <f>C1389+1</f>
        <v>16</v>
      </c>
      <c r="D1392" s="176"/>
      <c r="E1392" s="39">
        <f>E1389-1</f>
        <v>1988</v>
      </c>
      <c r="F1392" s="70">
        <v>1589</v>
      </c>
      <c r="G1392" s="70">
        <v>822</v>
      </c>
      <c r="H1392" s="70">
        <v>767</v>
      </c>
      <c r="I1392" s="186">
        <v>50</v>
      </c>
      <c r="J1392" s="178" t="s">
        <v>36</v>
      </c>
      <c r="K1392" s="177">
        <v>55</v>
      </c>
      <c r="L1392" s="187"/>
      <c r="M1392" s="71">
        <f>SUM(M1387:M1391)</f>
        <v>9479</v>
      </c>
      <c r="N1392" s="71">
        <f>SUM(N1387:N1391)</f>
        <v>4906</v>
      </c>
      <c r="O1392" s="71">
        <f>SUM(O1387:O1391)</f>
        <v>4573</v>
      </c>
    </row>
    <row r="1393" spans="1:15" ht="12" customHeight="1">
      <c r="A1393" s="3">
        <f>A1392+1</f>
        <v>16</v>
      </c>
      <c r="B1393" s="5" t="s">
        <v>36</v>
      </c>
      <c r="C1393" s="34">
        <f>C1392+1</f>
        <v>17</v>
      </c>
      <c r="D1393" s="176"/>
      <c r="E1393" s="39">
        <f>E1392-1</f>
        <v>1987</v>
      </c>
      <c r="F1393" s="70">
        <v>1670</v>
      </c>
      <c r="G1393" s="70">
        <v>830</v>
      </c>
      <c r="H1393" s="70">
        <v>840</v>
      </c>
      <c r="I1393" s="131"/>
      <c r="J1393" s="5"/>
      <c r="K1393" s="176"/>
      <c r="L1393" s="39"/>
      <c r="M1393" s="70"/>
      <c r="N1393" s="70"/>
      <c r="O1393" s="70"/>
    </row>
    <row r="1394" spans="1:15" ht="12" customHeight="1">
      <c r="A1394" s="3">
        <f>A1393+1</f>
        <v>17</v>
      </c>
      <c r="B1394" s="5" t="s">
        <v>36</v>
      </c>
      <c r="C1394" s="34">
        <f>C1393+1</f>
        <v>18</v>
      </c>
      <c r="D1394" s="176"/>
      <c r="E1394" s="39">
        <f>E1393-1</f>
        <v>1986</v>
      </c>
      <c r="F1394" s="70">
        <v>1637</v>
      </c>
      <c r="G1394" s="70">
        <v>841</v>
      </c>
      <c r="H1394" s="70">
        <v>796</v>
      </c>
      <c r="I1394" s="131">
        <f>I1391+1</f>
        <v>55</v>
      </c>
      <c r="J1394" s="5" t="s">
        <v>36</v>
      </c>
      <c r="K1394" s="176">
        <f>K1391+1</f>
        <v>56</v>
      </c>
      <c r="L1394" s="39">
        <f>L1391-1</f>
        <v>1948</v>
      </c>
      <c r="M1394" s="70">
        <v>1358</v>
      </c>
      <c r="N1394" s="70">
        <v>705</v>
      </c>
      <c r="O1394" s="70">
        <v>653</v>
      </c>
    </row>
    <row r="1395" spans="1:15" ht="12" customHeight="1">
      <c r="A1395" s="19">
        <v>15</v>
      </c>
      <c r="B1395" s="178" t="s">
        <v>36</v>
      </c>
      <c r="C1395" s="68">
        <v>18</v>
      </c>
      <c r="D1395" s="177"/>
      <c r="E1395" s="187"/>
      <c r="F1395" s="71">
        <f>SUM(F1392:F1394)</f>
        <v>4896</v>
      </c>
      <c r="G1395" s="71">
        <f>SUM(G1392:G1394)</f>
        <v>2493</v>
      </c>
      <c r="H1395" s="71">
        <f>SUM(H1392:H1394)</f>
        <v>2403</v>
      </c>
      <c r="I1395" s="131">
        <f>I1394+1</f>
        <v>56</v>
      </c>
      <c r="J1395" s="5" t="s">
        <v>36</v>
      </c>
      <c r="K1395" s="176">
        <f>K1394+1</f>
        <v>57</v>
      </c>
      <c r="L1395" s="39">
        <f>L1394-1</f>
        <v>1947</v>
      </c>
      <c r="M1395" s="70">
        <v>1246</v>
      </c>
      <c r="N1395" s="70">
        <v>647</v>
      </c>
      <c r="O1395" s="70">
        <v>599</v>
      </c>
    </row>
    <row r="1396" spans="1:15" ht="12" customHeight="1">
      <c r="A1396" s="3"/>
      <c r="B1396" s="5"/>
      <c r="C1396" s="34"/>
      <c r="D1396" s="176"/>
      <c r="E1396" s="39"/>
      <c r="F1396" s="70"/>
      <c r="G1396" s="70"/>
      <c r="H1396" s="70"/>
      <c r="I1396" s="131">
        <f>I1395+1</f>
        <v>57</v>
      </c>
      <c r="J1396" s="5" t="s">
        <v>36</v>
      </c>
      <c r="K1396" s="176">
        <f>K1395+1</f>
        <v>58</v>
      </c>
      <c r="L1396" s="39">
        <f>L1395-1</f>
        <v>1946</v>
      </c>
      <c r="M1396" s="70">
        <v>1031</v>
      </c>
      <c r="N1396" s="70">
        <v>467</v>
      </c>
      <c r="O1396" s="70">
        <v>564</v>
      </c>
    </row>
    <row r="1397" spans="1:15" ht="12" customHeight="1">
      <c r="A1397" s="3">
        <f>A1394+1</f>
        <v>18</v>
      </c>
      <c r="B1397" s="5" t="s">
        <v>36</v>
      </c>
      <c r="C1397" s="34">
        <f>C1394+1</f>
        <v>19</v>
      </c>
      <c r="D1397" s="176"/>
      <c r="E1397" s="39">
        <f>E1394-1</f>
        <v>1985</v>
      </c>
      <c r="F1397" s="70">
        <v>1618</v>
      </c>
      <c r="G1397" s="70">
        <v>871</v>
      </c>
      <c r="H1397" s="70">
        <v>747</v>
      </c>
      <c r="I1397" s="131">
        <f>I1396+1</f>
        <v>58</v>
      </c>
      <c r="J1397" s="5" t="s">
        <v>36</v>
      </c>
      <c r="K1397" s="176">
        <f>K1396+1</f>
        <v>59</v>
      </c>
      <c r="L1397" s="39">
        <f>L1396-1</f>
        <v>1945</v>
      </c>
      <c r="M1397" s="70">
        <v>1074</v>
      </c>
      <c r="N1397" s="70">
        <v>533</v>
      </c>
      <c r="O1397" s="70">
        <v>541</v>
      </c>
    </row>
    <row r="1398" spans="1:15" ht="12" customHeight="1">
      <c r="A1398" s="3">
        <f aca="true" t="shared" si="145" ref="A1398:A1403">A1397+1</f>
        <v>19</v>
      </c>
      <c r="B1398" s="5" t="s">
        <v>36</v>
      </c>
      <c r="C1398" s="34">
        <f aca="true" t="shared" si="146" ref="C1398:C1403">C1397+1</f>
        <v>20</v>
      </c>
      <c r="D1398" s="176"/>
      <c r="E1398" s="39">
        <f aca="true" t="shared" si="147" ref="E1398:E1403">E1397-1</f>
        <v>1984</v>
      </c>
      <c r="F1398" s="70">
        <v>1537</v>
      </c>
      <c r="G1398" s="70">
        <v>803</v>
      </c>
      <c r="H1398" s="70">
        <v>734</v>
      </c>
      <c r="I1398" s="131">
        <f>I1397+1</f>
        <v>59</v>
      </c>
      <c r="J1398" s="5" t="s">
        <v>36</v>
      </c>
      <c r="K1398" s="176">
        <f>K1397+1</f>
        <v>60</v>
      </c>
      <c r="L1398" s="39">
        <f>L1397-1</f>
        <v>1944</v>
      </c>
      <c r="M1398" s="70">
        <v>1549</v>
      </c>
      <c r="N1398" s="70">
        <v>760</v>
      </c>
      <c r="O1398" s="70">
        <v>789</v>
      </c>
    </row>
    <row r="1399" spans="1:15" ht="12" customHeight="1">
      <c r="A1399" s="3">
        <f t="shared" si="145"/>
        <v>20</v>
      </c>
      <c r="B1399" s="5" t="s">
        <v>36</v>
      </c>
      <c r="C1399" s="34">
        <f t="shared" si="146"/>
        <v>21</v>
      </c>
      <c r="D1399" s="176"/>
      <c r="E1399" s="39">
        <f t="shared" si="147"/>
        <v>1983</v>
      </c>
      <c r="F1399" s="70">
        <v>1492</v>
      </c>
      <c r="G1399" s="70">
        <v>790</v>
      </c>
      <c r="H1399" s="70">
        <v>702</v>
      </c>
      <c r="I1399" s="186">
        <v>55</v>
      </c>
      <c r="J1399" s="178" t="s">
        <v>36</v>
      </c>
      <c r="K1399" s="177">
        <v>60</v>
      </c>
      <c r="L1399" s="187"/>
      <c r="M1399" s="71">
        <f>SUM(M1394:M1398)</f>
        <v>6258</v>
      </c>
      <c r="N1399" s="71">
        <f>SUM(N1394:N1398)</f>
        <v>3112</v>
      </c>
      <c r="O1399" s="71">
        <f>SUM(O1394:O1398)</f>
        <v>3146</v>
      </c>
    </row>
    <row r="1400" spans="1:15" ht="12" customHeight="1">
      <c r="A1400" s="3">
        <f t="shared" si="145"/>
        <v>21</v>
      </c>
      <c r="B1400" s="5" t="s">
        <v>36</v>
      </c>
      <c r="C1400" s="34">
        <f t="shared" si="146"/>
        <v>22</v>
      </c>
      <c r="D1400" s="176"/>
      <c r="E1400" s="39">
        <f t="shared" si="147"/>
        <v>1982</v>
      </c>
      <c r="F1400" s="70">
        <v>1491</v>
      </c>
      <c r="G1400" s="70">
        <v>831</v>
      </c>
      <c r="H1400" s="70">
        <v>660</v>
      </c>
      <c r="I1400" s="131"/>
      <c r="J1400" s="5"/>
      <c r="K1400" s="176"/>
      <c r="L1400" s="39"/>
      <c r="M1400" s="70"/>
      <c r="N1400" s="70"/>
      <c r="O1400" s="70"/>
    </row>
    <row r="1401" spans="1:15" ht="12" customHeight="1">
      <c r="A1401" s="3">
        <f t="shared" si="145"/>
        <v>22</v>
      </c>
      <c r="B1401" s="5" t="s">
        <v>36</v>
      </c>
      <c r="C1401" s="34">
        <f t="shared" si="146"/>
        <v>23</v>
      </c>
      <c r="D1401" s="176"/>
      <c r="E1401" s="39">
        <f t="shared" si="147"/>
        <v>1981</v>
      </c>
      <c r="F1401" s="70">
        <v>1421</v>
      </c>
      <c r="G1401" s="70">
        <v>823</v>
      </c>
      <c r="H1401" s="70">
        <v>598</v>
      </c>
      <c r="I1401" s="131">
        <f>I1398+1</f>
        <v>60</v>
      </c>
      <c r="J1401" s="5" t="s">
        <v>36</v>
      </c>
      <c r="K1401" s="176">
        <f>K1398+1</f>
        <v>61</v>
      </c>
      <c r="L1401" s="39">
        <f>L1398-1</f>
        <v>1943</v>
      </c>
      <c r="M1401" s="70">
        <v>1564</v>
      </c>
      <c r="N1401" s="70">
        <v>775</v>
      </c>
      <c r="O1401" s="70">
        <v>789</v>
      </c>
    </row>
    <row r="1402" spans="1:15" ht="12" customHeight="1">
      <c r="A1402" s="3">
        <f t="shared" si="145"/>
        <v>23</v>
      </c>
      <c r="B1402" s="5" t="s">
        <v>36</v>
      </c>
      <c r="C1402" s="34">
        <f t="shared" si="146"/>
        <v>24</v>
      </c>
      <c r="D1402" s="176"/>
      <c r="E1402" s="39">
        <f t="shared" si="147"/>
        <v>1980</v>
      </c>
      <c r="F1402" s="70">
        <v>1442</v>
      </c>
      <c r="G1402" s="70">
        <v>826</v>
      </c>
      <c r="H1402" s="70">
        <v>616</v>
      </c>
      <c r="I1402" s="131">
        <f>I1401+1</f>
        <v>61</v>
      </c>
      <c r="J1402" s="5" t="s">
        <v>36</v>
      </c>
      <c r="K1402" s="176">
        <f>K1401+1</f>
        <v>62</v>
      </c>
      <c r="L1402" s="39">
        <f>L1401-1</f>
        <v>1942</v>
      </c>
      <c r="M1402" s="70">
        <v>1490</v>
      </c>
      <c r="N1402" s="70">
        <v>731</v>
      </c>
      <c r="O1402" s="70">
        <v>759</v>
      </c>
    </row>
    <row r="1403" spans="1:15" ht="12" customHeight="1">
      <c r="A1403" s="3">
        <f t="shared" si="145"/>
        <v>24</v>
      </c>
      <c r="B1403" s="5" t="s">
        <v>36</v>
      </c>
      <c r="C1403" s="34">
        <f t="shared" si="146"/>
        <v>25</v>
      </c>
      <c r="D1403" s="176"/>
      <c r="E1403" s="39">
        <f t="shared" si="147"/>
        <v>1979</v>
      </c>
      <c r="F1403" s="70">
        <v>1410</v>
      </c>
      <c r="G1403" s="70">
        <v>776</v>
      </c>
      <c r="H1403" s="70">
        <v>634</v>
      </c>
      <c r="I1403" s="131">
        <f>I1402+1</f>
        <v>62</v>
      </c>
      <c r="J1403" s="5" t="s">
        <v>36</v>
      </c>
      <c r="K1403" s="176">
        <f>K1402+1</f>
        <v>63</v>
      </c>
      <c r="L1403" s="39">
        <f>L1402-1</f>
        <v>1941</v>
      </c>
      <c r="M1403" s="70">
        <v>1948</v>
      </c>
      <c r="N1403" s="70">
        <v>945</v>
      </c>
      <c r="O1403" s="70">
        <v>1003</v>
      </c>
    </row>
    <row r="1404" spans="1:15" ht="12" customHeight="1">
      <c r="A1404" s="19">
        <v>18</v>
      </c>
      <c r="B1404" s="178" t="s">
        <v>36</v>
      </c>
      <c r="C1404" s="68">
        <v>25</v>
      </c>
      <c r="D1404" s="177"/>
      <c r="E1404" s="187"/>
      <c r="F1404" s="71">
        <f>SUM(F1397:F1403)</f>
        <v>10411</v>
      </c>
      <c r="G1404" s="71">
        <f>SUM(G1397:G1403)</f>
        <v>5720</v>
      </c>
      <c r="H1404" s="71">
        <f>SUM(H1397:H1403)</f>
        <v>4691</v>
      </c>
      <c r="I1404" s="131">
        <f>I1403+1</f>
        <v>63</v>
      </c>
      <c r="J1404" s="5" t="s">
        <v>36</v>
      </c>
      <c r="K1404" s="176">
        <f>K1403+1</f>
        <v>64</v>
      </c>
      <c r="L1404" s="39">
        <f>L1403-1</f>
        <v>1940</v>
      </c>
      <c r="M1404" s="70">
        <v>2073</v>
      </c>
      <c r="N1404" s="70">
        <v>987</v>
      </c>
      <c r="O1404" s="70">
        <v>1086</v>
      </c>
    </row>
    <row r="1405" spans="1:15" ht="12" customHeight="1">
      <c r="A1405" s="3"/>
      <c r="B1405" s="5"/>
      <c r="C1405" s="34"/>
      <c r="D1405" s="176"/>
      <c r="E1405" s="39"/>
      <c r="F1405" s="70"/>
      <c r="G1405" s="70"/>
      <c r="H1405" s="70"/>
      <c r="I1405" s="131">
        <f>I1404+1</f>
        <v>64</v>
      </c>
      <c r="J1405" s="5" t="s">
        <v>36</v>
      </c>
      <c r="K1405" s="176">
        <f>K1404+1</f>
        <v>65</v>
      </c>
      <c r="L1405" s="39">
        <f>L1404-1</f>
        <v>1939</v>
      </c>
      <c r="M1405" s="70">
        <v>1985</v>
      </c>
      <c r="N1405" s="70">
        <v>946</v>
      </c>
      <c r="O1405" s="70">
        <v>1039</v>
      </c>
    </row>
    <row r="1406" spans="1:15" ht="12" customHeight="1">
      <c r="A1406" s="3">
        <f>A1403+1</f>
        <v>25</v>
      </c>
      <c r="B1406" s="5" t="s">
        <v>36</v>
      </c>
      <c r="C1406" s="34">
        <f>C1403+1</f>
        <v>26</v>
      </c>
      <c r="D1406" s="176"/>
      <c r="E1406" s="39">
        <f>E1403-1</f>
        <v>1978</v>
      </c>
      <c r="F1406" s="70">
        <v>1331</v>
      </c>
      <c r="G1406" s="70">
        <v>746</v>
      </c>
      <c r="H1406" s="70">
        <v>585</v>
      </c>
      <c r="I1406" s="186">
        <v>60</v>
      </c>
      <c r="J1406" s="178" t="s">
        <v>36</v>
      </c>
      <c r="K1406" s="177">
        <v>65</v>
      </c>
      <c r="L1406" s="187"/>
      <c r="M1406" s="71">
        <f>SUM(M1401:M1405)</f>
        <v>9060</v>
      </c>
      <c r="N1406" s="71">
        <f>SUM(N1401:N1405)</f>
        <v>4384</v>
      </c>
      <c r="O1406" s="71">
        <f>SUM(O1401:O1405)</f>
        <v>4676</v>
      </c>
    </row>
    <row r="1407" spans="1:15" ht="12" customHeight="1">
      <c r="A1407" s="3">
        <f>A1406+1</f>
        <v>26</v>
      </c>
      <c r="B1407" s="5" t="s">
        <v>36</v>
      </c>
      <c r="C1407" s="34">
        <f>C1406+1</f>
        <v>27</v>
      </c>
      <c r="D1407" s="176"/>
      <c r="E1407" s="39">
        <f>E1406-1</f>
        <v>1977</v>
      </c>
      <c r="F1407" s="70">
        <v>1344</v>
      </c>
      <c r="G1407" s="70">
        <v>761</v>
      </c>
      <c r="H1407" s="70">
        <v>583</v>
      </c>
      <c r="I1407" s="131"/>
      <c r="J1407" s="5"/>
      <c r="K1407" s="176"/>
      <c r="L1407" s="39"/>
      <c r="M1407" s="70"/>
      <c r="N1407" s="70"/>
      <c r="O1407" s="70"/>
    </row>
    <row r="1408" spans="1:15" ht="12" customHeight="1">
      <c r="A1408" s="3">
        <f>A1407+1</f>
        <v>27</v>
      </c>
      <c r="B1408" s="5" t="s">
        <v>36</v>
      </c>
      <c r="C1408" s="34">
        <f>C1407+1</f>
        <v>28</v>
      </c>
      <c r="D1408" s="176"/>
      <c r="E1408" s="39">
        <f>E1407-1</f>
        <v>1976</v>
      </c>
      <c r="F1408" s="70">
        <v>1006</v>
      </c>
      <c r="G1408" s="70">
        <v>541</v>
      </c>
      <c r="H1408" s="70">
        <v>465</v>
      </c>
      <c r="I1408" s="131">
        <f>I1405+1</f>
        <v>65</v>
      </c>
      <c r="J1408" s="5" t="s">
        <v>36</v>
      </c>
      <c r="K1408" s="176">
        <f>K1405+1</f>
        <v>66</v>
      </c>
      <c r="L1408" s="39">
        <f>L1405-1</f>
        <v>1938</v>
      </c>
      <c r="M1408" s="70">
        <v>1731</v>
      </c>
      <c r="N1408" s="70">
        <v>814</v>
      </c>
      <c r="O1408" s="70">
        <v>917</v>
      </c>
    </row>
    <row r="1409" spans="1:15" ht="12" customHeight="1">
      <c r="A1409" s="3">
        <f>A1408+1</f>
        <v>28</v>
      </c>
      <c r="B1409" s="5" t="s">
        <v>36</v>
      </c>
      <c r="C1409" s="34">
        <f>C1408+1</f>
        <v>29</v>
      </c>
      <c r="D1409" s="176"/>
      <c r="E1409" s="39">
        <f>E1408-1</f>
        <v>1975</v>
      </c>
      <c r="F1409" s="70">
        <v>1001</v>
      </c>
      <c r="G1409" s="70">
        <v>545</v>
      </c>
      <c r="H1409" s="70">
        <v>456</v>
      </c>
      <c r="I1409" s="131">
        <f>I1408+1</f>
        <v>66</v>
      </c>
      <c r="J1409" s="5" t="s">
        <v>36</v>
      </c>
      <c r="K1409" s="176">
        <f>K1408+1</f>
        <v>67</v>
      </c>
      <c r="L1409" s="39">
        <f>L1408-1</f>
        <v>1937</v>
      </c>
      <c r="M1409" s="70">
        <v>1694</v>
      </c>
      <c r="N1409" s="70">
        <v>790</v>
      </c>
      <c r="O1409" s="70">
        <v>904</v>
      </c>
    </row>
    <row r="1410" spans="1:15" ht="12" customHeight="1">
      <c r="A1410" s="3">
        <f>A1409+1</f>
        <v>29</v>
      </c>
      <c r="B1410" s="5" t="s">
        <v>36</v>
      </c>
      <c r="C1410" s="34">
        <f>C1409+1</f>
        <v>30</v>
      </c>
      <c r="D1410" s="176"/>
      <c r="E1410" s="39">
        <f>E1409-1</f>
        <v>1974</v>
      </c>
      <c r="F1410" s="70">
        <v>1052</v>
      </c>
      <c r="G1410" s="70">
        <v>608</v>
      </c>
      <c r="H1410" s="70">
        <v>444</v>
      </c>
      <c r="I1410" s="131">
        <f>I1409+1</f>
        <v>67</v>
      </c>
      <c r="J1410" s="5" t="s">
        <v>36</v>
      </c>
      <c r="K1410" s="176">
        <f>K1409+1</f>
        <v>68</v>
      </c>
      <c r="L1410" s="39">
        <f>L1409-1</f>
        <v>1936</v>
      </c>
      <c r="M1410" s="70">
        <v>1667</v>
      </c>
      <c r="N1410" s="70">
        <v>730</v>
      </c>
      <c r="O1410" s="70">
        <v>937</v>
      </c>
    </row>
    <row r="1411" spans="1:15" ht="12" customHeight="1">
      <c r="A1411" s="19">
        <v>25</v>
      </c>
      <c r="B1411" s="178" t="s">
        <v>36</v>
      </c>
      <c r="C1411" s="68">
        <v>30</v>
      </c>
      <c r="D1411" s="177"/>
      <c r="E1411" s="187"/>
      <c r="F1411" s="71">
        <f>SUM(F1406:F1410)</f>
        <v>5734</v>
      </c>
      <c r="G1411" s="71">
        <f>SUM(G1406:G1410)</f>
        <v>3201</v>
      </c>
      <c r="H1411" s="71">
        <f>SUM(H1406:H1410)</f>
        <v>2533</v>
      </c>
      <c r="I1411" s="131">
        <f>I1410+1</f>
        <v>68</v>
      </c>
      <c r="J1411" s="5" t="s">
        <v>36</v>
      </c>
      <c r="K1411" s="176">
        <f>K1410+1</f>
        <v>69</v>
      </c>
      <c r="L1411" s="39">
        <f>L1410-1</f>
        <v>1935</v>
      </c>
      <c r="M1411" s="70">
        <v>1698</v>
      </c>
      <c r="N1411" s="70">
        <v>792</v>
      </c>
      <c r="O1411" s="70">
        <v>906</v>
      </c>
    </row>
    <row r="1412" spans="1:15" ht="12" customHeight="1">
      <c r="A1412" s="3"/>
      <c r="B1412" s="5"/>
      <c r="C1412" s="34"/>
      <c r="D1412" s="176"/>
      <c r="E1412" s="39"/>
      <c r="F1412" s="70"/>
      <c r="G1412" s="70"/>
      <c r="H1412" s="70"/>
      <c r="I1412" s="131">
        <f>I1411+1</f>
        <v>69</v>
      </c>
      <c r="J1412" s="5" t="s">
        <v>36</v>
      </c>
      <c r="K1412" s="176">
        <f>K1411+1</f>
        <v>70</v>
      </c>
      <c r="L1412" s="39">
        <f>L1411-1</f>
        <v>1934</v>
      </c>
      <c r="M1412" s="70">
        <v>1572</v>
      </c>
      <c r="N1412" s="70">
        <v>738</v>
      </c>
      <c r="O1412" s="70">
        <v>834</v>
      </c>
    </row>
    <row r="1413" spans="1:15" ht="12" customHeight="1">
      <c r="A1413" s="3">
        <f>A1410+1</f>
        <v>30</v>
      </c>
      <c r="B1413" s="5" t="s">
        <v>36</v>
      </c>
      <c r="C1413" s="34">
        <f>C1410+1</f>
        <v>31</v>
      </c>
      <c r="D1413" s="176"/>
      <c r="E1413" s="39">
        <f>E1410-1</f>
        <v>1973</v>
      </c>
      <c r="F1413" s="70">
        <v>1082</v>
      </c>
      <c r="G1413" s="70">
        <v>591</v>
      </c>
      <c r="H1413" s="70">
        <v>491</v>
      </c>
      <c r="I1413" s="186">
        <v>65</v>
      </c>
      <c r="J1413" s="178" t="s">
        <v>36</v>
      </c>
      <c r="K1413" s="177">
        <v>70</v>
      </c>
      <c r="L1413" s="187"/>
      <c r="M1413" s="71">
        <f>SUM(M1408:M1412)</f>
        <v>8362</v>
      </c>
      <c r="N1413" s="71">
        <f>SUM(N1408:N1412)</f>
        <v>3864</v>
      </c>
      <c r="O1413" s="71">
        <f>SUM(O1408:O1412)</f>
        <v>4498</v>
      </c>
    </row>
    <row r="1414" spans="1:15" ht="12" customHeight="1">
      <c r="A1414" s="3">
        <f>A1413+1</f>
        <v>31</v>
      </c>
      <c r="B1414" s="5" t="s">
        <v>36</v>
      </c>
      <c r="C1414" s="34">
        <f>C1413+1</f>
        <v>32</v>
      </c>
      <c r="D1414" s="176"/>
      <c r="E1414" s="39">
        <f>E1413-1</f>
        <v>1972</v>
      </c>
      <c r="F1414" s="70">
        <v>1207</v>
      </c>
      <c r="G1414" s="70">
        <v>649</v>
      </c>
      <c r="H1414" s="70">
        <v>558</v>
      </c>
      <c r="I1414" s="131"/>
      <c r="J1414" s="5"/>
      <c r="K1414" s="176"/>
      <c r="L1414" s="39"/>
      <c r="M1414" s="70"/>
      <c r="N1414" s="70"/>
      <c r="O1414" s="70"/>
    </row>
    <row r="1415" spans="1:15" ht="12" customHeight="1">
      <c r="A1415" s="3">
        <f>A1414+1</f>
        <v>32</v>
      </c>
      <c r="B1415" s="5" t="s">
        <v>36</v>
      </c>
      <c r="C1415" s="34">
        <f>C1414+1</f>
        <v>33</v>
      </c>
      <c r="D1415" s="176"/>
      <c r="E1415" s="39">
        <f>E1414-1</f>
        <v>1971</v>
      </c>
      <c r="F1415" s="70">
        <v>1442</v>
      </c>
      <c r="G1415" s="70">
        <v>732</v>
      </c>
      <c r="H1415" s="70">
        <v>710</v>
      </c>
      <c r="I1415" s="131">
        <f>I1412+1</f>
        <v>70</v>
      </c>
      <c r="J1415" s="5" t="s">
        <v>36</v>
      </c>
      <c r="K1415" s="176">
        <f>K1412+1</f>
        <v>71</v>
      </c>
      <c r="L1415" s="39">
        <f>L1412-1</f>
        <v>1933</v>
      </c>
      <c r="M1415" s="70">
        <v>1224</v>
      </c>
      <c r="N1415" s="70">
        <v>546</v>
      </c>
      <c r="O1415" s="70">
        <v>678</v>
      </c>
    </row>
    <row r="1416" spans="1:15" ht="12" customHeight="1">
      <c r="A1416" s="3">
        <f>A1415+1</f>
        <v>33</v>
      </c>
      <c r="B1416" s="5" t="s">
        <v>36</v>
      </c>
      <c r="C1416" s="34">
        <f>C1415+1</f>
        <v>34</v>
      </c>
      <c r="D1416" s="176"/>
      <c r="E1416" s="39">
        <f>E1415-1</f>
        <v>1970</v>
      </c>
      <c r="F1416" s="70">
        <v>1455</v>
      </c>
      <c r="G1416" s="70">
        <v>771</v>
      </c>
      <c r="H1416" s="70">
        <v>684</v>
      </c>
      <c r="I1416" s="131">
        <f>I1415+1</f>
        <v>71</v>
      </c>
      <c r="J1416" s="5" t="s">
        <v>36</v>
      </c>
      <c r="K1416" s="176">
        <f>K1415+1</f>
        <v>72</v>
      </c>
      <c r="L1416" s="39">
        <f>L1415-1</f>
        <v>1932</v>
      </c>
      <c r="M1416" s="70">
        <v>1299</v>
      </c>
      <c r="N1416" s="70">
        <v>605</v>
      </c>
      <c r="O1416" s="70">
        <v>694</v>
      </c>
    </row>
    <row r="1417" spans="1:15" ht="12" customHeight="1">
      <c r="A1417" s="3">
        <f>A1416+1</f>
        <v>34</v>
      </c>
      <c r="B1417" s="5" t="s">
        <v>36</v>
      </c>
      <c r="C1417" s="34">
        <f>C1416+1</f>
        <v>35</v>
      </c>
      <c r="D1417" s="176"/>
      <c r="E1417" s="39">
        <f>E1416-1</f>
        <v>1969</v>
      </c>
      <c r="F1417" s="70">
        <v>1577</v>
      </c>
      <c r="G1417" s="70">
        <v>784</v>
      </c>
      <c r="H1417" s="70">
        <v>793</v>
      </c>
      <c r="I1417" s="131">
        <f>I1416+1</f>
        <v>72</v>
      </c>
      <c r="J1417" s="5" t="s">
        <v>36</v>
      </c>
      <c r="K1417" s="176">
        <f>K1416+1</f>
        <v>73</v>
      </c>
      <c r="L1417" s="39">
        <f>L1416-1</f>
        <v>1931</v>
      </c>
      <c r="M1417" s="70">
        <v>1252</v>
      </c>
      <c r="N1417" s="70">
        <v>521</v>
      </c>
      <c r="O1417" s="70">
        <v>731</v>
      </c>
    </row>
    <row r="1418" spans="1:15" ht="12" customHeight="1">
      <c r="A1418" s="19">
        <v>30</v>
      </c>
      <c r="B1418" s="178" t="s">
        <v>36</v>
      </c>
      <c r="C1418" s="68">
        <v>35</v>
      </c>
      <c r="D1418" s="177"/>
      <c r="E1418" s="187"/>
      <c r="F1418" s="71">
        <f>SUM(F1413:F1417)</f>
        <v>6763</v>
      </c>
      <c r="G1418" s="71">
        <f>SUM(G1413:G1417)</f>
        <v>3527</v>
      </c>
      <c r="H1418" s="71">
        <f>SUM(H1413:H1417)</f>
        <v>3236</v>
      </c>
      <c r="I1418" s="131">
        <f>I1417+1</f>
        <v>73</v>
      </c>
      <c r="J1418" s="5" t="s">
        <v>36</v>
      </c>
      <c r="K1418" s="176">
        <f>K1417+1</f>
        <v>74</v>
      </c>
      <c r="L1418" s="39">
        <f>L1417-1</f>
        <v>1930</v>
      </c>
      <c r="M1418" s="70">
        <v>1273</v>
      </c>
      <c r="N1418" s="70">
        <v>540</v>
      </c>
      <c r="O1418" s="70">
        <v>733</v>
      </c>
    </row>
    <row r="1419" spans="1:15" ht="12" customHeight="1">
      <c r="A1419" s="3"/>
      <c r="B1419" s="5"/>
      <c r="C1419" s="34"/>
      <c r="D1419" s="176"/>
      <c r="E1419" s="39"/>
      <c r="F1419" s="70"/>
      <c r="G1419" s="70"/>
      <c r="H1419" s="70"/>
      <c r="I1419" s="131">
        <f>I1418+1</f>
        <v>74</v>
      </c>
      <c r="J1419" s="5" t="s">
        <v>36</v>
      </c>
      <c r="K1419" s="176">
        <f>K1418+1</f>
        <v>75</v>
      </c>
      <c r="L1419" s="39">
        <f>L1418-1</f>
        <v>1929</v>
      </c>
      <c r="M1419" s="70">
        <v>1246</v>
      </c>
      <c r="N1419" s="70">
        <v>498</v>
      </c>
      <c r="O1419" s="70">
        <v>748</v>
      </c>
    </row>
    <row r="1420" spans="1:15" ht="12" customHeight="1">
      <c r="A1420" s="3">
        <f>A1417+1</f>
        <v>35</v>
      </c>
      <c r="B1420" s="5" t="s">
        <v>36</v>
      </c>
      <c r="C1420" s="34">
        <f>C1417+1</f>
        <v>36</v>
      </c>
      <c r="D1420" s="176"/>
      <c r="E1420" s="39">
        <f>E1417-1</f>
        <v>1968</v>
      </c>
      <c r="F1420" s="70">
        <v>1594</v>
      </c>
      <c r="G1420" s="70">
        <v>796</v>
      </c>
      <c r="H1420" s="70">
        <v>798</v>
      </c>
      <c r="I1420" s="186">
        <v>70</v>
      </c>
      <c r="J1420" s="178" t="s">
        <v>36</v>
      </c>
      <c r="K1420" s="177">
        <v>75</v>
      </c>
      <c r="L1420" s="187"/>
      <c r="M1420" s="71">
        <f>SUM(M1415:M1419)</f>
        <v>6294</v>
      </c>
      <c r="N1420" s="71">
        <f>SUM(N1415:N1419)</f>
        <v>2710</v>
      </c>
      <c r="O1420" s="71">
        <f>SUM(O1415:O1419)</f>
        <v>3584</v>
      </c>
    </row>
    <row r="1421" spans="1:15" ht="12" customHeight="1">
      <c r="A1421" s="3">
        <f>A1420+1</f>
        <v>36</v>
      </c>
      <c r="B1421" s="5" t="s">
        <v>36</v>
      </c>
      <c r="C1421" s="34">
        <f>C1420+1</f>
        <v>37</v>
      </c>
      <c r="D1421" s="176"/>
      <c r="E1421" s="39">
        <f>E1420-1</f>
        <v>1967</v>
      </c>
      <c r="F1421" s="70">
        <v>1669</v>
      </c>
      <c r="G1421" s="70">
        <v>861</v>
      </c>
      <c r="H1421" s="70">
        <v>808</v>
      </c>
      <c r="I1421" s="131"/>
      <c r="J1421" s="5"/>
      <c r="K1421" s="176"/>
      <c r="L1421" s="39"/>
      <c r="M1421" s="70"/>
      <c r="N1421" s="70"/>
      <c r="O1421" s="70"/>
    </row>
    <row r="1422" spans="1:15" ht="12" customHeight="1">
      <c r="A1422" s="3">
        <f>A1421+1</f>
        <v>37</v>
      </c>
      <c r="B1422" s="5" t="s">
        <v>36</v>
      </c>
      <c r="C1422" s="34">
        <f>C1421+1</f>
        <v>38</v>
      </c>
      <c r="D1422" s="176"/>
      <c r="E1422" s="39">
        <f>E1421-1</f>
        <v>1966</v>
      </c>
      <c r="F1422" s="70">
        <v>1852</v>
      </c>
      <c r="G1422" s="70">
        <v>975</v>
      </c>
      <c r="H1422" s="70">
        <v>877</v>
      </c>
      <c r="I1422" s="186">
        <v>75</v>
      </c>
      <c r="J1422" s="178" t="s">
        <v>36</v>
      </c>
      <c r="K1422" s="177">
        <v>80</v>
      </c>
      <c r="L1422" s="39"/>
      <c r="M1422" s="71">
        <v>4875</v>
      </c>
      <c r="N1422" s="71">
        <v>1677</v>
      </c>
      <c r="O1422" s="71">
        <v>3198</v>
      </c>
    </row>
    <row r="1423" spans="1:15" ht="12" customHeight="1">
      <c r="A1423" s="3">
        <f>A1422+1</f>
        <v>38</v>
      </c>
      <c r="B1423" s="5" t="s">
        <v>36</v>
      </c>
      <c r="C1423" s="34">
        <f>C1422+1</f>
        <v>39</v>
      </c>
      <c r="D1423" s="176"/>
      <c r="E1423" s="39">
        <f>E1422-1</f>
        <v>1965</v>
      </c>
      <c r="F1423" s="70">
        <v>1975</v>
      </c>
      <c r="G1423" s="70">
        <v>1062</v>
      </c>
      <c r="H1423" s="70">
        <v>913</v>
      </c>
      <c r="I1423" s="186">
        <v>80</v>
      </c>
      <c r="J1423" s="178" t="s">
        <v>36</v>
      </c>
      <c r="K1423" s="177">
        <v>85</v>
      </c>
      <c r="L1423" s="39"/>
      <c r="M1423" s="71">
        <v>3319</v>
      </c>
      <c r="N1423" s="71">
        <v>947</v>
      </c>
      <c r="O1423" s="71">
        <v>2372</v>
      </c>
    </row>
    <row r="1424" spans="1:15" ht="12" customHeight="1">
      <c r="A1424" s="3">
        <f>A1423+1</f>
        <v>39</v>
      </c>
      <c r="B1424" s="5" t="s">
        <v>36</v>
      </c>
      <c r="C1424" s="34">
        <f>C1423+1</f>
        <v>40</v>
      </c>
      <c r="D1424" s="176"/>
      <c r="E1424" s="39">
        <f>E1423-1</f>
        <v>1964</v>
      </c>
      <c r="F1424" s="70">
        <v>2046</v>
      </c>
      <c r="G1424" s="70">
        <v>1039</v>
      </c>
      <c r="H1424" s="70">
        <v>1007</v>
      </c>
      <c r="I1424" s="190" t="s">
        <v>575</v>
      </c>
      <c r="J1424" s="6"/>
      <c r="K1424" s="6"/>
      <c r="L1424" s="39"/>
      <c r="M1424" s="71">
        <v>1937</v>
      </c>
      <c r="N1424" s="71">
        <v>388</v>
      </c>
      <c r="O1424" s="71">
        <v>1549</v>
      </c>
    </row>
    <row r="1425" spans="1:15" ht="12" customHeight="1">
      <c r="A1425" s="19">
        <v>35</v>
      </c>
      <c r="B1425" s="178" t="s">
        <v>36</v>
      </c>
      <c r="C1425" s="68">
        <v>40</v>
      </c>
      <c r="D1425" s="177"/>
      <c r="E1425" s="187"/>
      <c r="F1425" s="71">
        <f>SUM(F1420:F1424)</f>
        <v>9136</v>
      </c>
      <c r="G1425" s="71">
        <f>SUM(G1420:G1424)</f>
        <v>4733</v>
      </c>
      <c r="H1425" s="71">
        <f>SUM(H1420:H1424)</f>
        <v>4403</v>
      </c>
      <c r="I1425" s="190" t="s">
        <v>576</v>
      </c>
      <c r="J1425" s="10"/>
      <c r="K1425" s="3"/>
      <c r="L1425" s="39"/>
      <c r="M1425" s="71">
        <f>SUM(F1379+F1390+F1395+F1404+F1411+F1418+F1425+M1378+M1385+M1392+M1399+M1406+M1413+M1420+M1422+M1423+M1424)</f>
        <v>119500</v>
      </c>
      <c r="N1425" s="71">
        <f>SUM(G1379+G1390+G1395+G1404+G1411+G1418+G1425+N1378+N1385+N1392+N1399+N1406+N1413+N1420+N1422+N1423+N1424)</f>
        <v>58433</v>
      </c>
      <c r="O1425" s="71">
        <f>SUM(H1379+H1390+H1395+H1404+H1411+H1418+H1425+O1378+O1385+O1392+O1399+O1406+O1413+O1420+O1422+O1423+O1424)</f>
        <v>61067</v>
      </c>
    </row>
    <row r="1426" spans="1:15" ht="12" customHeight="1">
      <c r="A1426" s="19"/>
      <c r="B1426" s="178"/>
      <c r="C1426" s="68"/>
      <c r="D1426" s="177"/>
      <c r="E1426" s="215"/>
      <c r="F1426" s="71"/>
      <c r="G1426" s="71"/>
      <c r="H1426" s="71"/>
      <c r="I1426" s="202"/>
      <c r="J1426" s="10"/>
      <c r="K1426" s="3"/>
      <c r="L1426" s="8"/>
      <c r="M1426" s="71"/>
      <c r="N1426" s="71"/>
      <c r="O1426" s="71"/>
    </row>
    <row r="1427" spans="1:15" ht="12" customHeight="1">
      <c r="A1427" s="19"/>
      <c r="B1427" s="178"/>
      <c r="C1427" s="68"/>
      <c r="D1427" s="177"/>
      <c r="E1427" s="215"/>
      <c r="F1427" s="71"/>
      <c r="G1427" s="71"/>
      <c r="H1427" s="71"/>
      <c r="I1427" s="202"/>
      <c r="J1427" s="10"/>
      <c r="K1427" s="3"/>
      <c r="L1427" s="8"/>
      <c r="M1427" s="71"/>
      <c r="N1427" s="71"/>
      <c r="O1427" s="71"/>
    </row>
    <row r="1428" spans="1:15" ht="12" customHeight="1">
      <c r="A1428" s="19"/>
      <c r="B1428" s="178"/>
      <c r="C1428" s="68"/>
      <c r="D1428" s="177"/>
      <c r="E1428" s="215"/>
      <c r="F1428" s="71"/>
      <c r="G1428" s="71"/>
      <c r="H1428" s="71"/>
      <c r="I1428" s="202"/>
      <c r="J1428" s="10"/>
      <c r="K1428" s="3"/>
      <c r="L1428" s="8"/>
      <c r="M1428" s="71"/>
      <c r="N1428" s="71"/>
      <c r="O1428" s="71"/>
    </row>
    <row r="1429" spans="1:15" ht="12" customHeight="1">
      <c r="A1429" s="19"/>
      <c r="B1429" s="178"/>
      <c r="C1429" s="68"/>
      <c r="D1429" s="177"/>
      <c r="E1429" s="215"/>
      <c r="F1429" s="71"/>
      <c r="G1429" s="71"/>
      <c r="H1429" s="71"/>
      <c r="I1429" s="202"/>
      <c r="J1429" s="10"/>
      <c r="K1429" s="3"/>
      <c r="L1429" s="8"/>
      <c r="M1429" s="71"/>
      <c r="N1429" s="71"/>
      <c r="O1429" s="71"/>
    </row>
    <row r="1430" spans="1:15" ht="12" customHeight="1">
      <c r="A1430" s="19"/>
      <c r="B1430" s="178"/>
      <c r="C1430" s="68"/>
      <c r="D1430" s="177"/>
      <c r="E1430" s="215"/>
      <c r="F1430" s="71"/>
      <c r="G1430" s="71"/>
      <c r="H1430" s="71"/>
      <c r="I1430" s="202"/>
      <c r="J1430" s="10"/>
      <c r="K1430" s="3"/>
      <c r="L1430" s="8"/>
      <c r="M1430" s="71"/>
      <c r="N1430" s="71"/>
      <c r="O1430" s="71"/>
    </row>
    <row r="1431" spans="1:15" ht="12.75">
      <c r="A1431" s="23" t="s">
        <v>577</v>
      </c>
      <c r="B1431" s="23"/>
      <c r="C1431" s="23"/>
      <c r="D1431" s="23"/>
      <c r="E1431" s="23"/>
      <c r="F1431" s="191"/>
      <c r="G1431" s="191"/>
      <c r="H1431" s="191"/>
      <c r="I1431" s="23"/>
      <c r="J1431" s="23"/>
      <c r="K1431" s="23"/>
      <c r="L1431" s="23"/>
      <c r="M1431" s="191"/>
      <c r="N1431" s="191"/>
      <c r="O1431" s="191"/>
    </row>
    <row r="1432" spans="1:15" ht="12.75">
      <c r="A1432" s="23" t="s">
        <v>599</v>
      </c>
      <c r="B1432" s="23"/>
      <c r="C1432" s="23"/>
      <c r="D1432" s="23"/>
      <c r="E1432" s="23"/>
      <c r="F1432" s="191"/>
      <c r="G1432" s="191"/>
      <c r="H1432" s="191"/>
      <c r="I1432" s="23"/>
      <c r="J1432" s="23"/>
      <c r="K1432" s="23"/>
      <c r="L1432" s="23"/>
      <c r="M1432" s="191"/>
      <c r="N1432" s="191"/>
      <c r="O1432" s="191"/>
    </row>
    <row r="1433" spans="1:12" ht="12.75">
      <c r="A1433" s="3"/>
      <c r="B1433" s="3"/>
      <c r="C1433" s="10"/>
      <c r="D1433" s="3"/>
      <c r="E1433" s="3"/>
      <c r="I1433" s="3"/>
      <c r="J1433" s="3"/>
      <c r="K1433" s="3"/>
      <c r="L1433" s="3"/>
    </row>
    <row r="1434" spans="1:15" ht="12.75">
      <c r="A1434" s="15" t="s">
        <v>66</v>
      </c>
      <c r="B1434" s="15"/>
      <c r="C1434" s="15"/>
      <c r="D1434" s="15"/>
      <c r="E1434" s="181"/>
      <c r="F1434" s="330" t="s">
        <v>5</v>
      </c>
      <c r="G1434" s="303"/>
      <c r="H1434" s="303"/>
      <c r="I1434" s="161" t="s">
        <v>66</v>
      </c>
      <c r="J1434" s="15"/>
      <c r="K1434" s="15"/>
      <c r="L1434" s="181"/>
      <c r="M1434" s="330" t="s">
        <v>5</v>
      </c>
      <c r="N1434" s="303"/>
      <c r="O1434" s="303"/>
    </row>
    <row r="1435" spans="1:15" ht="12.75">
      <c r="A1435" s="10" t="s">
        <v>68</v>
      </c>
      <c r="B1435" s="10"/>
      <c r="C1435" s="10"/>
      <c r="D1435" s="10"/>
      <c r="E1435" s="182" t="s">
        <v>570</v>
      </c>
      <c r="F1435" s="332"/>
      <c r="G1435" s="304"/>
      <c r="H1435" s="304"/>
      <c r="I1435" s="183" t="s">
        <v>68</v>
      </c>
      <c r="J1435" s="10"/>
      <c r="K1435" s="10"/>
      <c r="L1435" s="182" t="s">
        <v>570</v>
      </c>
      <c r="M1435" s="332"/>
      <c r="N1435" s="304"/>
      <c r="O1435" s="304"/>
    </row>
    <row r="1436" spans="1:15" ht="12.75">
      <c r="A1436" s="20" t="s">
        <v>69</v>
      </c>
      <c r="B1436" s="20"/>
      <c r="C1436" s="20"/>
      <c r="D1436" s="20"/>
      <c r="E1436" s="184"/>
      <c r="F1436" s="192" t="s">
        <v>20</v>
      </c>
      <c r="G1436" s="193" t="s">
        <v>21</v>
      </c>
      <c r="H1436" s="192" t="s">
        <v>22</v>
      </c>
      <c r="I1436" s="185" t="s">
        <v>69</v>
      </c>
      <c r="J1436" s="20"/>
      <c r="K1436" s="20"/>
      <c r="L1436" s="184"/>
      <c r="M1436" s="192" t="s">
        <v>20</v>
      </c>
      <c r="N1436" s="193" t="s">
        <v>21</v>
      </c>
      <c r="O1436" s="192" t="s">
        <v>22</v>
      </c>
    </row>
    <row r="1437" spans="1:12" ht="12" customHeight="1">
      <c r="A1437" s="3"/>
      <c r="B1437" s="3"/>
      <c r="C1437" s="34"/>
      <c r="D1437" s="3"/>
      <c r="E1437" s="9"/>
      <c r="I1437" s="131"/>
      <c r="J1437" s="3"/>
      <c r="K1437" s="3"/>
      <c r="L1437" s="9"/>
    </row>
    <row r="1438" spans="1:15" ht="12" customHeight="1">
      <c r="A1438" s="3">
        <v>0</v>
      </c>
      <c r="B1438" s="5" t="s">
        <v>36</v>
      </c>
      <c r="C1438" s="34">
        <v>1</v>
      </c>
      <c r="D1438" s="176"/>
      <c r="E1438" s="39">
        <v>2003</v>
      </c>
      <c r="F1438" s="70">
        <v>655</v>
      </c>
      <c r="G1438" s="70">
        <v>340</v>
      </c>
      <c r="H1438" s="70">
        <v>315</v>
      </c>
      <c r="I1438" s="131">
        <f>SUM(C1489)</f>
        <v>40</v>
      </c>
      <c r="J1438" s="5" t="s">
        <v>36</v>
      </c>
      <c r="K1438" s="176">
        <f>SUM(I1438+1)</f>
        <v>41</v>
      </c>
      <c r="L1438" s="39">
        <f>SUM(E1489-1)</f>
        <v>1963</v>
      </c>
      <c r="M1438" s="70">
        <v>1846</v>
      </c>
      <c r="N1438" s="70">
        <v>964</v>
      </c>
      <c r="O1438" s="70">
        <v>882</v>
      </c>
    </row>
    <row r="1439" spans="1:15" ht="12" customHeight="1">
      <c r="A1439" s="3">
        <v>1</v>
      </c>
      <c r="B1439" s="5" t="s">
        <v>36</v>
      </c>
      <c r="C1439" s="34">
        <f>SUM(C1438+1)</f>
        <v>2</v>
      </c>
      <c r="D1439" s="176"/>
      <c r="E1439" s="39">
        <f>SUM(E1438-1)</f>
        <v>2002</v>
      </c>
      <c r="F1439" s="70">
        <v>714</v>
      </c>
      <c r="G1439" s="70">
        <v>367</v>
      </c>
      <c r="H1439" s="70">
        <v>347</v>
      </c>
      <c r="I1439" s="131">
        <f>I1438+1</f>
        <v>41</v>
      </c>
      <c r="J1439" s="5" t="s">
        <v>36</v>
      </c>
      <c r="K1439" s="176">
        <f>K1438+1</f>
        <v>42</v>
      </c>
      <c r="L1439" s="39">
        <f>L1438-1</f>
        <v>1962</v>
      </c>
      <c r="M1439" s="70">
        <v>1783</v>
      </c>
      <c r="N1439" s="70">
        <v>899</v>
      </c>
      <c r="O1439" s="70">
        <v>884</v>
      </c>
    </row>
    <row r="1440" spans="1:15" ht="12" customHeight="1">
      <c r="A1440" s="3">
        <f>A1439+1</f>
        <v>2</v>
      </c>
      <c r="B1440" s="5" t="s">
        <v>36</v>
      </c>
      <c r="C1440" s="34">
        <f>C1439+1</f>
        <v>3</v>
      </c>
      <c r="D1440" s="176"/>
      <c r="E1440" s="39">
        <f>SUM(E1439-1)</f>
        <v>2001</v>
      </c>
      <c r="F1440" s="70">
        <v>739</v>
      </c>
      <c r="G1440" s="70">
        <v>385</v>
      </c>
      <c r="H1440" s="70">
        <v>354</v>
      </c>
      <c r="I1440" s="131">
        <f>I1439+1</f>
        <v>42</v>
      </c>
      <c r="J1440" s="5" t="s">
        <v>36</v>
      </c>
      <c r="K1440" s="176">
        <f>K1439+1</f>
        <v>43</v>
      </c>
      <c r="L1440" s="39">
        <f>L1439-1</f>
        <v>1961</v>
      </c>
      <c r="M1440" s="70">
        <v>1811</v>
      </c>
      <c r="N1440" s="70">
        <v>929</v>
      </c>
      <c r="O1440" s="70">
        <v>882</v>
      </c>
    </row>
    <row r="1441" spans="1:15" ht="12" customHeight="1">
      <c r="A1441" s="3">
        <f>A1440+1</f>
        <v>3</v>
      </c>
      <c r="B1441" s="5" t="s">
        <v>36</v>
      </c>
      <c r="C1441" s="34">
        <f>C1440+1</f>
        <v>4</v>
      </c>
      <c r="D1441" s="176"/>
      <c r="E1441" s="39">
        <f>E1440-1</f>
        <v>2000</v>
      </c>
      <c r="F1441" s="70">
        <v>735</v>
      </c>
      <c r="G1441" s="70">
        <v>386</v>
      </c>
      <c r="H1441" s="70">
        <v>349</v>
      </c>
      <c r="I1441" s="131">
        <f>I1440+1</f>
        <v>43</v>
      </c>
      <c r="J1441" s="5" t="s">
        <v>36</v>
      </c>
      <c r="K1441" s="176">
        <f>K1440+1</f>
        <v>44</v>
      </c>
      <c r="L1441" s="39">
        <f>L1440-1</f>
        <v>1960</v>
      </c>
      <c r="M1441" s="70">
        <v>1702</v>
      </c>
      <c r="N1441" s="70">
        <v>864</v>
      </c>
      <c r="O1441" s="70">
        <v>838</v>
      </c>
    </row>
    <row r="1442" spans="1:15" ht="12" customHeight="1">
      <c r="A1442" s="3">
        <f>A1441+1</f>
        <v>4</v>
      </c>
      <c r="B1442" s="5" t="s">
        <v>36</v>
      </c>
      <c r="C1442" s="34">
        <f>C1441+1</f>
        <v>5</v>
      </c>
      <c r="D1442" s="176"/>
      <c r="E1442" s="39">
        <f>E1441-1</f>
        <v>1999</v>
      </c>
      <c r="F1442" s="70">
        <v>717</v>
      </c>
      <c r="G1442" s="70">
        <v>388</v>
      </c>
      <c r="H1442" s="70">
        <v>329</v>
      </c>
      <c r="I1442" s="131">
        <f>I1441+1</f>
        <v>44</v>
      </c>
      <c r="J1442" s="5" t="s">
        <v>36</v>
      </c>
      <c r="K1442" s="176">
        <f>K1441+1</f>
        <v>45</v>
      </c>
      <c r="L1442" s="39">
        <f>L1441-1</f>
        <v>1959</v>
      </c>
      <c r="M1442" s="70">
        <v>1763</v>
      </c>
      <c r="N1442" s="70">
        <v>934</v>
      </c>
      <c r="O1442" s="70">
        <v>829</v>
      </c>
    </row>
    <row r="1443" spans="1:15" ht="12" customHeight="1">
      <c r="A1443" s="3">
        <f>A1442+1</f>
        <v>5</v>
      </c>
      <c r="B1443" s="5" t="s">
        <v>36</v>
      </c>
      <c r="C1443" s="34">
        <f>C1442+1</f>
        <v>6</v>
      </c>
      <c r="D1443" s="176"/>
      <c r="E1443" s="39">
        <f>E1442-1</f>
        <v>1998</v>
      </c>
      <c r="F1443" s="70">
        <v>683</v>
      </c>
      <c r="G1443" s="70">
        <v>356</v>
      </c>
      <c r="H1443" s="70">
        <v>327</v>
      </c>
      <c r="I1443" s="186">
        <v>40</v>
      </c>
      <c r="J1443" s="178" t="s">
        <v>36</v>
      </c>
      <c r="K1443" s="177">
        <v>45</v>
      </c>
      <c r="L1443" s="187"/>
      <c r="M1443" s="71">
        <f>SUM(M1438:M1442)</f>
        <v>8905</v>
      </c>
      <c r="N1443" s="71">
        <f>SUM(N1438:N1442)</f>
        <v>4590</v>
      </c>
      <c r="O1443" s="71">
        <f>SUM(O1438:O1442)</f>
        <v>4315</v>
      </c>
    </row>
    <row r="1444" spans="1:15" ht="12" customHeight="1">
      <c r="A1444" s="19">
        <v>0</v>
      </c>
      <c r="B1444" s="178" t="s">
        <v>36</v>
      </c>
      <c r="C1444" s="68">
        <v>6</v>
      </c>
      <c r="D1444" s="177"/>
      <c r="E1444" s="187"/>
      <c r="F1444" s="71">
        <f>SUM(F1438:F1443)</f>
        <v>4243</v>
      </c>
      <c r="G1444" s="71">
        <f>SUM(G1438:G1443)</f>
        <v>2222</v>
      </c>
      <c r="H1444" s="71">
        <f>SUM(H1438:H1443)</f>
        <v>2021</v>
      </c>
      <c r="I1444" s="131"/>
      <c r="J1444" s="5"/>
      <c r="K1444" s="176"/>
      <c r="L1444" s="39"/>
      <c r="M1444" s="70"/>
      <c r="N1444" s="70"/>
      <c r="O1444" s="70"/>
    </row>
    <row r="1445" spans="1:15" ht="12" customHeight="1">
      <c r="A1445" s="3"/>
      <c r="B1445" s="5"/>
      <c r="C1445" s="34"/>
      <c r="D1445" s="176"/>
      <c r="E1445" s="39"/>
      <c r="F1445" s="70"/>
      <c r="G1445" s="70"/>
      <c r="H1445" s="70"/>
      <c r="I1445" s="131">
        <f>I1442+1</f>
        <v>45</v>
      </c>
      <c r="J1445" s="5" t="s">
        <v>36</v>
      </c>
      <c r="K1445" s="176">
        <f>K1442+1</f>
        <v>46</v>
      </c>
      <c r="L1445" s="39">
        <f>L1442-1</f>
        <v>1958</v>
      </c>
      <c r="M1445" s="70">
        <v>1657</v>
      </c>
      <c r="N1445" s="70">
        <v>868</v>
      </c>
      <c r="O1445" s="70">
        <v>789</v>
      </c>
    </row>
    <row r="1446" spans="1:15" ht="12" customHeight="1">
      <c r="A1446" s="3">
        <f>A1443+1</f>
        <v>6</v>
      </c>
      <c r="B1446" s="5" t="s">
        <v>36</v>
      </c>
      <c r="C1446" s="34">
        <f>C1443+1</f>
        <v>7</v>
      </c>
      <c r="D1446" s="176"/>
      <c r="E1446" s="39">
        <f>E1443-1</f>
        <v>1997</v>
      </c>
      <c r="F1446" s="70">
        <v>675</v>
      </c>
      <c r="G1446" s="70">
        <v>339</v>
      </c>
      <c r="H1446" s="70">
        <v>336</v>
      </c>
      <c r="I1446" s="131">
        <f>I1445+1</f>
        <v>46</v>
      </c>
      <c r="J1446" s="5" t="s">
        <v>36</v>
      </c>
      <c r="K1446" s="176">
        <f>K1445+1</f>
        <v>47</v>
      </c>
      <c r="L1446" s="39">
        <f>L1445-1</f>
        <v>1957</v>
      </c>
      <c r="M1446" s="70">
        <v>1713</v>
      </c>
      <c r="N1446" s="70">
        <v>857</v>
      </c>
      <c r="O1446" s="70">
        <v>856</v>
      </c>
    </row>
    <row r="1447" spans="1:15" ht="12" customHeight="1">
      <c r="A1447" s="3">
        <f aca="true" t="shared" si="148" ref="A1447:A1454">A1446+1</f>
        <v>7</v>
      </c>
      <c r="B1447" s="5" t="s">
        <v>36</v>
      </c>
      <c r="C1447" s="34">
        <f aca="true" t="shared" si="149" ref="C1447:C1454">C1446+1</f>
        <v>8</v>
      </c>
      <c r="D1447" s="176"/>
      <c r="E1447" s="39">
        <f aca="true" t="shared" si="150" ref="E1447:E1454">E1446-1</f>
        <v>1996</v>
      </c>
      <c r="F1447" s="70">
        <v>634</v>
      </c>
      <c r="G1447" s="70">
        <v>335</v>
      </c>
      <c r="H1447" s="70">
        <v>299</v>
      </c>
      <c r="I1447" s="131">
        <f>I1446+1</f>
        <v>47</v>
      </c>
      <c r="J1447" s="5" t="s">
        <v>36</v>
      </c>
      <c r="K1447" s="176">
        <f>K1446+1</f>
        <v>48</v>
      </c>
      <c r="L1447" s="39">
        <f>L1446-1</f>
        <v>1956</v>
      </c>
      <c r="M1447" s="70">
        <v>1725</v>
      </c>
      <c r="N1447" s="70">
        <v>875</v>
      </c>
      <c r="O1447" s="70">
        <v>850</v>
      </c>
    </row>
    <row r="1448" spans="1:15" ht="12" customHeight="1">
      <c r="A1448" s="3">
        <f t="shared" si="148"/>
        <v>8</v>
      </c>
      <c r="B1448" s="5" t="s">
        <v>36</v>
      </c>
      <c r="C1448" s="34">
        <f t="shared" si="149"/>
        <v>9</v>
      </c>
      <c r="D1448" s="176"/>
      <c r="E1448" s="39">
        <f t="shared" si="150"/>
        <v>1995</v>
      </c>
      <c r="F1448" s="70">
        <v>574</v>
      </c>
      <c r="G1448" s="70">
        <v>291</v>
      </c>
      <c r="H1448" s="70">
        <v>283</v>
      </c>
      <c r="I1448" s="131">
        <f>I1447+1</f>
        <v>48</v>
      </c>
      <c r="J1448" s="5" t="s">
        <v>36</v>
      </c>
      <c r="K1448" s="176">
        <f>K1447+1</f>
        <v>49</v>
      </c>
      <c r="L1448" s="39">
        <f>L1447-1</f>
        <v>1955</v>
      </c>
      <c r="M1448" s="70">
        <v>1858</v>
      </c>
      <c r="N1448" s="70">
        <v>920</v>
      </c>
      <c r="O1448" s="70">
        <v>938</v>
      </c>
    </row>
    <row r="1449" spans="1:15" ht="12" customHeight="1">
      <c r="A1449" s="3">
        <f t="shared" si="148"/>
        <v>9</v>
      </c>
      <c r="B1449" s="5" t="s">
        <v>36</v>
      </c>
      <c r="C1449" s="34">
        <f t="shared" si="149"/>
        <v>10</v>
      </c>
      <c r="D1449" s="176"/>
      <c r="E1449" s="39">
        <f t="shared" si="150"/>
        <v>1994</v>
      </c>
      <c r="F1449" s="70">
        <v>536</v>
      </c>
      <c r="G1449" s="70">
        <v>271</v>
      </c>
      <c r="H1449" s="70">
        <v>265</v>
      </c>
      <c r="I1449" s="131">
        <f>I1448+1</f>
        <v>49</v>
      </c>
      <c r="J1449" s="5" t="s">
        <v>36</v>
      </c>
      <c r="K1449" s="176">
        <f>K1448+1</f>
        <v>50</v>
      </c>
      <c r="L1449" s="39">
        <f>L1448-1</f>
        <v>1954</v>
      </c>
      <c r="M1449" s="70">
        <v>1722</v>
      </c>
      <c r="N1449" s="70">
        <v>872</v>
      </c>
      <c r="O1449" s="70">
        <v>850</v>
      </c>
    </row>
    <row r="1450" spans="1:15" ht="12" customHeight="1">
      <c r="A1450" s="3">
        <f t="shared" si="148"/>
        <v>10</v>
      </c>
      <c r="B1450" s="5" t="s">
        <v>36</v>
      </c>
      <c r="C1450" s="34">
        <f t="shared" si="149"/>
        <v>11</v>
      </c>
      <c r="D1450" s="176"/>
      <c r="E1450" s="39">
        <f t="shared" si="150"/>
        <v>1993</v>
      </c>
      <c r="F1450" s="70">
        <v>604</v>
      </c>
      <c r="G1450" s="70">
        <v>318</v>
      </c>
      <c r="H1450" s="70">
        <v>286</v>
      </c>
      <c r="I1450" s="186">
        <v>45</v>
      </c>
      <c r="J1450" s="178" t="s">
        <v>36</v>
      </c>
      <c r="K1450" s="177">
        <v>50</v>
      </c>
      <c r="L1450" s="187"/>
      <c r="M1450" s="71">
        <f>SUM(M1445:M1449)</f>
        <v>8675</v>
      </c>
      <c r="N1450" s="71">
        <f>SUM(N1445:N1449)</f>
        <v>4392</v>
      </c>
      <c r="O1450" s="71">
        <f>SUM(O1445:O1449)</f>
        <v>4283</v>
      </c>
    </row>
    <row r="1451" spans="1:15" ht="12" customHeight="1">
      <c r="A1451" s="3">
        <f t="shared" si="148"/>
        <v>11</v>
      </c>
      <c r="B1451" s="5" t="s">
        <v>36</v>
      </c>
      <c r="C1451" s="34">
        <f t="shared" si="149"/>
        <v>12</v>
      </c>
      <c r="D1451" s="176"/>
      <c r="E1451" s="39">
        <f t="shared" si="150"/>
        <v>1992</v>
      </c>
      <c r="F1451" s="70">
        <v>634</v>
      </c>
      <c r="G1451" s="70">
        <v>323</v>
      </c>
      <c r="H1451" s="70">
        <v>311</v>
      </c>
      <c r="I1451" s="131"/>
      <c r="J1451" s="5"/>
      <c r="K1451" s="176"/>
      <c r="L1451" s="39"/>
      <c r="M1451" s="70"/>
      <c r="N1451" s="70"/>
      <c r="O1451" s="70"/>
    </row>
    <row r="1452" spans="1:15" ht="12" customHeight="1">
      <c r="A1452" s="3">
        <f t="shared" si="148"/>
        <v>12</v>
      </c>
      <c r="B1452" s="5" t="s">
        <v>36</v>
      </c>
      <c r="C1452" s="34">
        <f t="shared" si="149"/>
        <v>13</v>
      </c>
      <c r="D1452" s="176"/>
      <c r="E1452" s="39">
        <f t="shared" si="150"/>
        <v>1991</v>
      </c>
      <c r="F1452" s="70">
        <v>766</v>
      </c>
      <c r="G1452" s="70">
        <v>385</v>
      </c>
      <c r="H1452" s="70">
        <v>381</v>
      </c>
      <c r="I1452" s="131">
        <f>I1449+1</f>
        <v>50</v>
      </c>
      <c r="J1452" s="5" t="s">
        <v>36</v>
      </c>
      <c r="K1452" s="176">
        <f>K1449+1</f>
        <v>51</v>
      </c>
      <c r="L1452" s="39">
        <f>L1449-1</f>
        <v>1953</v>
      </c>
      <c r="M1452" s="70">
        <v>1727</v>
      </c>
      <c r="N1452" s="70">
        <v>902</v>
      </c>
      <c r="O1452" s="70">
        <v>825</v>
      </c>
    </row>
    <row r="1453" spans="1:15" ht="12" customHeight="1">
      <c r="A1453" s="3">
        <f t="shared" si="148"/>
        <v>13</v>
      </c>
      <c r="B1453" s="5" t="s">
        <v>36</v>
      </c>
      <c r="C1453" s="34">
        <f t="shared" si="149"/>
        <v>14</v>
      </c>
      <c r="D1453" s="176"/>
      <c r="E1453" s="39">
        <f t="shared" si="150"/>
        <v>1990</v>
      </c>
      <c r="F1453" s="70">
        <v>1145</v>
      </c>
      <c r="G1453" s="70">
        <v>613</v>
      </c>
      <c r="H1453" s="70">
        <v>532</v>
      </c>
      <c r="I1453" s="131">
        <f>I1452+1</f>
        <v>51</v>
      </c>
      <c r="J1453" s="5" t="s">
        <v>36</v>
      </c>
      <c r="K1453" s="176">
        <f>K1452+1</f>
        <v>52</v>
      </c>
      <c r="L1453" s="39">
        <f>L1452-1</f>
        <v>1952</v>
      </c>
      <c r="M1453" s="70">
        <v>1911</v>
      </c>
      <c r="N1453" s="70">
        <v>957</v>
      </c>
      <c r="O1453" s="70">
        <v>954</v>
      </c>
    </row>
    <row r="1454" spans="1:15" ht="12" customHeight="1">
      <c r="A1454" s="3">
        <f t="shared" si="148"/>
        <v>14</v>
      </c>
      <c r="B1454" s="5" t="s">
        <v>36</v>
      </c>
      <c r="C1454" s="34">
        <f t="shared" si="149"/>
        <v>15</v>
      </c>
      <c r="D1454" s="176"/>
      <c r="E1454" s="39">
        <f t="shared" si="150"/>
        <v>1989</v>
      </c>
      <c r="F1454" s="70">
        <v>1291</v>
      </c>
      <c r="G1454" s="70">
        <v>672</v>
      </c>
      <c r="H1454" s="70">
        <v>619</v>
      </c>
      <c r="I1454" s="131">
        <f>I1453+1</f>
        <v>52</v>
      </c>
      <c r="J1454" s="5" t="s">
        <v>36</v>
      </c>
      <c r="K1454" s="176">
        <f>K1453+1</f>
        <v>53</v>
      </c>
      <c r="L1454" s="39">
        <f>L1453-1</f>
        <v>1951</v>
      </c>
      <c r="M1454" s="70">
        <v>1882</v>
      </c>
      <c r="N1454" s="70">
        <v>897</v>
      </c>
      <c r="O1454" s="70">
        <v>985</v>
      </c>
    </row>
    <row r="1455" spans="1:15" ht="12" customHeight="1">
      <c r="A1455" s="19">
        <v>6</v>
      </c>
      <c r="B1455" s="178" t="s">
        <v>36</v>
      </c>
      <c r="C1455" s="68">
        <v>15</v>
      </c>
      <c r="D1455" s="177"/>
      <c r="E1455" s="187"/>
      <c r="F1455" s="71">
        <f>SUM(F1446:F1454)</f>
        <v>6859</v>
      </c>
      <c r="G1455" s="71">
        <f>SUM(G1446:G1454)</f>
        <v>3547</v>
      </c>
      <c r="H1455" s="71">
        <f>SUM(H1446:H1454)</f>
        <v>3312</v>
      </c>
      <c r="I1455" s="131">
        <f>I1454+1</f>
        <v>53</v>
      </c>
      <c r="J1455" s="5" t="s">
        <v>36</v>
      </c>
      <c r="K1455" s="176">
        <f>K1454+1</f>
        <v>54</v>
      </c>
      <c r="L1455" s="39">
        <f>L1454-1</f>
        <v>1950</v>
      </c>
      <c r="M1455" s="70">
        <v>1771</v>
      </c>
      <c r="N1455" s="70">
        <v>870</v>
      </c>
      <c r="O1455" s="70">
        <v>901</v>
      </c>
    </row>
    <row r="1456" spans="1:15" ht="12" customHeight="1">
      <c r="A1456" s="3"/>
      <c r="B1456" s="5"/>
      <c r="C1456" s="34"/>
      <c r="D1456" s="176"/>
      <c r="E1456" s="39"/>
      <c r="F1456" s="70"/>
      <c r="G1456" s="70"/>
      <c r="H1456" s="70"/>
      <c r="I1456" s="131">
        <f>I1455+1</f>
        <v>54</v>
      </c>
      <c r="J1456" s="5" t="s">
        <v>36</v>
      </c>
      <c r="K1456" s="176">
        <f>K1455+1</f>
        <v>55</v>
      </c>
      <c r="L1456" s="39">
        <f>L1455-1</f>
        <v>1949</v>
      </c>
      <c r="M1456" s="70">
        <v>1501</v>
      </c>
      <c r="N1456" s="70">
        <v>764</v>
      </c>
      <c r="O1456" s="70">
        <v>737</v>
      </c>
    </row>
    <row r="1457" spans="1:15" ht="12" customHeight="1">
      <c r="A1457" s="3">
        <f>A1454+1</f>
        <v>15</v>
      </c>
      <c r="B1457" s="5" t="s">
        <v>36</v>
      </c>
      <c r="C1457" s="34">
        <f>C1454+1</f>
        <v>16</v>
      </c>
      <c r="D1457" s="176"/>
      <c r="E1457" s="39">
        <f>E1454-1</f>
        <v>1988</v>
      </c>
      <c r="F1457" s="70">
        <v>1448</v>
      </c>
      <c r="G1457" s="70">
        <v>723</v>
      </c>
      <c r="H1457" s="70">
        <v>725</v>
      </c>
      <c r="I1457" s="186">
        <v>50</v>
      </c>
      <c r="J1457" s="178" t="s">
        <v>36</v>
      </c>
      <c r="K1457" s="177">
        <v>55</v>
      </c>
      <c r="L1457" s="187"/>
      <c r="M1457" s="71">
        <f>SUM(M1452:M1456)</f>
        <v>8792</v>
      </c>
      <c r="N1457" s="71">
        <f>SUM(N1452:N1456)</f>
        <v>4390</v>
      </c>
      <c r="O1457" s="71">
        <f>SUM(O1452:O1456)</f>
        <v>4402</v>
      </c>
    </row>
    <row r="1458" spans="1:15" ht="12" customHeight="1">
      <c r="A1458" s="3">
        <f>A1457+1</f>
        <v>16</v>
      </c>
      <c r="B1458" s="5" t="s">
        <v>36</v>
      </c>
      <c r="C1458" s="34">
        <f>C1457+1</f>
        <v>17</v>
      </c>
      <c r="D1458" s="176"/>
      <c r="E1458" s="39">
        <f>E1457-1</f>
        <v>1987</v>
      </c>
      <c r="F1458" s="70">
        <v>1457</v>
      </c>
      <c r="G1458" s="70">
        <v>754</v>
      </c>
      <c r="H1458" s="70">
        <v>703</v>
      </c>
      <c r="I1458" s="131"/>
      <c r="J1458" s="5"/>
      <c r="K1458" s="176"/>
      <c r="L1458" s="39"/>
      <c r="M1458" s="70"/>
      <c r="N1458" s="70"/>
      <c r="O1458" s="70"/>
    </row>
    <row r="1459" spans="1:15" ht="12" customHeight="1">
      <c r="A1459" s="3">
        <f>A1458+1</f>
        <v>17</v>
      </c>
      <c r="B1459" s="5" t="s">
        <v>36</v>
      </c>
      <c r="C1459" s="34">
        <f>C1458+1</f>
        <v>18</v>
      </c>
      <c r="D1459" s="176"/>
      <c r="E1459" s="39">
        <f>E1458-1</f>
        <v>1986</v>
      </c>
      <c r="F1459" s="70">
        <v>1399</v>
      </c>
      <c r="G1459" s="70">
        <v>730</v>
      </c>
      <c r="H1459" s="70">
        <v>669</v>
      </c>
      <c r="I1459" s="131">
        <f>I1456+1</f>
        <v>55</v>
      </c>
      <c r="J1459" s="5" t="s">
        <v>36</v>
      </c>
      <c r="K1459" s="176">
        <f>K1456+1</f>
        <v>56</v>
      </c>
      <c r="L1459" s="39">
        <f>L1456-1</f>
        <v>1948</v>
      </c>
      <c r="M1459" s="70">
        <v>1236</v>
      </c>
      <c r="N1459" s="70">
        <v>619</v>
      </c>
      <c r="O1459" s="70">
        <v>617</v>
      </c>
    </row>
    <row r="1460" spans="1:15" ht="12" customHeight="1">
      <c r="A1460" s="19">
        <v>15</v>
      </c>
      <c r="B1460" s="178" t="s">
        <v>36</v>
      </c>
      <c r="C1460" s="68">
        <v>18</v>
      </c>
      <c r="D1460" s="177"/>
      <c r="E1460" s="187"/>
      <c r="F1460" s="71">
        <f>SUM(F1457:F1459)</f>
        <v>4304</v>
      </c>
      <c r="G1460" s="71">
        <f>SUM(G1457:G1459)</f>
        <v>2207</v>
      </c>
      <c r="H1460" s="71">
        <f>SUM(H1457:H1459)</f>
        <v>2097</v>
      </c>
      <c r="I1460" s="131">
        <f>I1459+1</f>
        <v>56</v>
      </c>
      <c r="J1460" s="5" t="s">
        <v>36</v>
      </c>
      <c r="K1460" s="176">
        <f>K1459+1</f>
        <v>57</v>
      </c>
      <c r="L1460" s="39">
        <f>L1459-1</f>
        <v>1947</v>
      </c>
      <c r="M1460" s="70">
        <v>1257</v>
      </c>
      <c r="N1460" s="70">
        <v>622</v>
      </c>
      <c r="O1460" s="70">
        <v>635</v>
      </c>
    </row>
    <row r="1461" spans="1:15" ht="12" customHeight="1">
      <c r="A1461" s="3"/>
      <c r="B1461" s="5"/>
      <c r="C1461" s="34"/>
      <c r="D1461" s="176"/>
      <c r="E1461" s="39"/>
      <c r="F1461" s="70"/>
      <c r="G1461" s="70"/>
      <c r="H1461" s="70"/>
      <c r="I1461" s="131">
        <f>I1460+1</f>
        <v>57</v>
      </c>
      <c r="J1461" s="5" t="s">
        <v>36</v>
      </c>
      <c r="K1461" s="176">
        <f>K1460+1</f>
        <v>58</v>
      </c>
      <c r="L1461" s="39">
        <f>L1460-1</f>
        <v>1946</v>
      </c>
      <c r="M1461" s="70">
        <v>1020</v>
      </c>
      <c r="N1461" s="70">
        <v>523</v>
      </c>
      <c r="O1461" s="70">
        <v>497</v>
      </c>
    </row>
    <row r="1462" spans="1:15" ht="12" customHeight="1">
      <c r="A1462" s="3">
        <f>A1459+1</f>
        <v>18</v>
      </c>
      <c r="B1462" s="5" t="s">
        <v>36</v>
      </c>
      <c r="C1462" s="34">
        <f>C1459+1</f>
        <v>19</v>
      </c>
      <c r="D1462" s="176"/>
      <c r="E1462" s="39">
        <f>E1459-1</f>
        <v>1985</v>
      </c>
      <c r="F1462" s="70">
        <v>1330</v>
      </c>
      <c r="G1462" s="70">
        <v>687</v>
      </c>
      <c r="H1462" s="70">
        <v>643</v>
      </c>
      <c r="I1462" s="131">
        <f>I1461+1</f>
        <v>58</v>
      </c>
      <c r="J1462" s="5" t="s">
        <v>36</v>
      </c>
      <c r="K1462" s="176">
        <f>K1461+1</f>
        <v>59</v>
      </c>
      <c r="L1462" s="39">
        <f>L1461-1</f>
        <v>1945</v>
      </c>
      <c r="M1462" s="70">
        <v>1079</v>
      </c>
      <c r="N1462" s="70">
        <v>543</v>
      </c>
      <c r="O1462" s="70">
        <v>536</v>
      </c>
    </row>
    <row r="1463" spans="1:15" ht="12" customHeight="1">
      <c r="A1463" s="3">
        <f aca="true" t="shared" si="151" ref="A1463:A1468">A1462+1</f>
        <v>19</v>
      </c>
      <c r="B1463" s="5" t="s">
        <v>36</v>
      </c>
      <c r="C1463" s="34">
        <f aca="true" t="shared" si="152" ref="C1463:C1468">C1462+1</f>
        <v>20</v>
      </c>
      <c r="D1463" s="176"/>
      <c r="E1463" s="39">
        <f aca="true" t="shared" si="153" ref="E1463:E1468">E1462-1</f>
        <v>1984</v>
      </c>
      <c r="F1463" s="70">
        <v>1353</v>
      </c>
      <c r="G1463" s="70">
        <v>743</v>
      </c>
      <c r="H1463" s="70">
        <v>610</v>
      </c>
      <c r="I1463" s="131">
        <f>I1462+1</f>
        <v>59</v>
      </c>
      <c r="J1463" s="5" t="s">
        <v>36</v>
      </c>
      <c r="K1463" s="176">
        <f>K1462+1</f>
        <v>60</v>
      </c>
      <c r="L1463" s="39">
        <f>L1462-1</f>
        <v>1944</v>
      </c>
      <c r="M1463" s="70">
        <v>1667</v>
      </c>
      <c r="N1463" s="70">
        <v>837</v>
      </c>
      <c r="O1463" s="70">
        <v>830</v>
      </c>
    </row>
    <row r="1464" spans="1:15" ht="12" customHeight="1">
      <c r="A1464" s="3">
        <f t="shared" si="151"/>
        <v>20</v>
      </c>
      <c r="B1464" s="5" t="s">
        <v>36</v>
      </c>
      <c r="C1464" s="34">
        <f t="shared" si="152"/>
        <v>21</v>
      </c>
      <c r="D1464" s="176"/>
      <c r="E1464" s="39">
        <f t="shared" si="153"/>
        <v>1983</v>
      </c>
      <c r="F1464" s="70">
        <v>1305</v>
      </c>
      <c r="G1464" s="70">
        <v>735</v>
      </c>
      <c r="H1464" s="70">
        <v>570</v>
      </c>
      <c r="I1464" s="186">
        <v>55</v>
      </c>
      <c r="J1464" s="178" t="s">
        <v>36</v>
      </c>
      <c r="K1464" s="177">
        <v>60</v>
      </c>
      <c r="L1464" s="187"/>
      <c r="M1464" s="71">
        <f>SUM(M1459:M1463)</f>
        <v>6259</v>
      </c>
      <c r="N1464" s="71">
        <f>SUM(N1459:N1463)</f>
        <v>3144</v>
      </c>
      <c r="O1464" s="71">
        <f>SUM(O1459:O1463)</f>
        <v>3115</v>
      </c>
    </row>
    <row r="1465" spans="1:15" ht="12" customHeight="1">
      <c r="A1465" s="3">
        <f t="shared" si="151"/>
        <v>21</v>
      </c>
      <c r="B1465" s="5" t="s">
        <v>36</v>
      </c>
      <c r="C1465" s="34">
        <f t="shared" si="152"/>
        <v>22</v>
      </c>
      <c r="D1465" s="176"/>
      <c r="E1465" s="39">
        <f t="shared" si="153"/>
        <v>1982</v>
      </c>
      <c r="F1465" s="70">
        <v>1323</v>
      </c>
      <c r="G1465" s="70">
        <v>740</v>
      </c>
      <c r="H1465" s="70">
        <v>583</v>
      </c>
      <c r="I1465" s="131"/>
      <c r="J1465" s="5"/>
      <c r="K1465" s="176"/>
      <c r="L1465" s="39"/>
      <c r="M1465" s="70"/>
      <c r="N1465" s="70"/>
      <c r="O1465" s="70"/>
    </row>
    <row r="1466" spans="1:15" ht="12" customHeight="1">
      <c r="A1466" s="3">
        <f t="shared" si="151"/>
        <v>22</v>
      </c>
      <c r="B1466" s="5" t="s">
        <v>36</v>
      </c>
      <c r="C1466" s="34">
        <f t="shared" si="152"/>
        <v>23</v>
      </c>
      <c r="D1466" s="176"/>
      <c r="E1466" s="39">
        <f t="shared" si="153"/>
        <v>1981</v>
      </c>
      <c r="F1466" s="70">
        <v>1265</v>
      </c>
      <c r="G1466" s="70">
        <v>683</v>
      </c>
      <c r="H1466" s="70">
        <v>582</v>
      </c>
      <c r="I1466" s="131">
        <f>I1463+1</f>
        <v>60</v>
      </c>
      <c r="J1466" s="5" t="s">
        <v>36</v>
      </c>
      <c r="K1466" s="176">
        <f>K1463+1</f>
        <v>61</v>
      </c>
      <c r="L1466" s="39">
        <f>L1463-1</f>
        <v>1943</v>
      </c>
      <c r="M1466" s="70">
        <v>1581</v>
      </c>
      <c r="N1466" s="70">
        <v>805</v>
      </c>
      <c r="O1466" s="70">
        <v>776</v>
      </c>
    </row>
    <row r="1467" spans="1:15" ht="12" customHeight="1">
      <c r="A1467" s="3">
        <f t="shared" si="151"/>
        <v>23</v>
      </c>
      <c r="B1467" s="5" t="s">
        <v>36</v>
      </c>
      <c r="C1467" s="34">
        <f t="shared" si="152"/>
        <v>24</v>
      </c>
      <c r="D1467" s="176"/>
      <c r="E1467" s="39">
        <f t="shared" si="153"/>
        <v>1980</v>
      </c>
      <c r="F1467" s="70">
        <v>1248</v>
      </c>
      <c r="G1467" s="70">
        <v>684</v>
      </c>
      <c r="H1467" s="70">
        <v>564</v>
      </c>
      <c r="I1467" s="131">
        <f>I1466+1</f>
        <v>61</v>
      </c>
      <c r="J1467" s="5" t="s">
        <v>36</v>
      </c>
      <c r="K1467" s="176">
        <f>K1466+1</f>
        <v>62</v>
      </c>
      <c r="L1467" s="39">
        <f>L1466-1</f>
        <v>1942</v>
      </c>
      <c r="M1467" s="70">
        <v>1532</v>
      </c>
      <c r="N1467" s="70">
        <v>747</v>
      </c>
      <c r="O1467" s="70">
        <v>785</v>
      </c>
    </row>
    <row r="1468" spans="1:15" ht="12" customHeight="1">
      <c r="A1468" s="3">
        <f t="shared" si="151"/>
        <v>24</v>
      </c>
      <c r="B1468" s="5" t="s">
        <v>36</v>
      </c>
      <c r="C1468" s="34">
        <f t="shared" si="152"/>
        <v>25</v>
      </c>
      <c r="D1468" s="176"/>
      <c r="E1468" s="39">
        <f t="shared" si="153"/>
        <v>1979</v>
      </c>
      <c r="F1468" s="70">
        <v>1134</v>
      </c>
      <c r="G1468" s="70">
        <v>623</v>
      </c>
      <c r="H1468" s="70">
        <v>511</v>
      </c>
      <c r="I1468" s="131">
        <f>I1467+1</f>
        <v>62</v>
      </c>
      <c r="J1468" s="5" t="s">
        <v>36</v>
      </c>
      <c r="K1468" s="176">
        <f>K1467+1</f>
        <v>63</v>
      </c>
      <c r="L1468" s="39">
        <f>L1467-1</f>
        <v>1941</v>
      </c>
      <c r="M1468" s="70">
        <v>1877</v>
      </c>
      <c r="N1468" s="70">
        <v>886</v>
      </c>
      <c r="O1468" s="70">
        <v>991</v>
      </c>
    </row>
    <row r="1469" spans="1:15" ht="12" customHeight="1">
      <c r="A1469" s="19">
        <v>18</v>
      </c>
      <c r="B1469" s="178" t="s">
        <v>36</v>
      </c>
      <c r="C1469" s="68">
        <v>25</v>
      </c>
      <c r="D1469" s="177"/>
      <c r="E1469" s="187"/>
      <c r="F1469" s="71">
        <f>SUM(F1462:F1468)</f>
        <v>8958</v>
      </c>
      <c r="G1469" s="71">
        <f>SUM(G1462:G1468)</f>
        <v>4895</v>
      </c>
      <c r="H1469" s="71">
        <f>SUM(H1462:H1468)</f>
        <v>4063</v>
      </c>
      <c r="I1469" s="131">
        <f>I1468+1</f>
        <v>63</v>
      </c>
      <c r="J1469" s="5" t="s">
        <v>36</v>
      </c>
      <c r="K1469" s="176">
        <f>K1468+1</f>
        <v>64</v>
      </c>
      <c r="L1469" s="39">
        <f>L1468-1</f>
        <v>1940</v>
      </c>
      <c r="M1469" s="70">
        <v>1939</v>
      </c>
      <c r="N1469" s="70">
        <v>895</v>
      </c>
      <c r="O1469" s="70">
        <v>1044</v>
      </c>
    </row>
    <row r="1470" spans="1:15" ht="12" customHeight="1">
      <c r="A1470" s="3"/>
      <c r="B1470" s="5"/>
      <c r="C1470" s="34"/>
      <c r="D1470" s="176"/>
      <c r="E1470" s="39"/>
      <c r="F1470" s="70"/>
      <c r="G1470" s="70"/>
      <c r="H1470" s="70"/>
      <c r="I1470" s="131">
        <f>I1469+1</f>
        <v>64</v>
      </c>
      <c r="J1470" s="5" t="s">
        <v>36</v>
      </c>
      <c r="K1470" s="176">
        <f>K1469+1</f>
        <v>65</v>
      </c>
      <c r="L1470" s="39">
        <f>L1469-1</f>
        <v>1939</v>
      </c>
      <c r="M1470" s="70">
        <v>1916</v>
      </c>
      <c r="N1470" s="70">
        <v>912</v>
      </c>
      <c r="O1470" s="70">
        <v>1004</v>
      </c>
    </row>
    <row r="1471" spans="1:15" ht="12" customHeight="1">
      <c r="A1471" s="3">
        <f>A1468+1</f>
        <v>25</v>
      </c>
      <c r="B1471" s="5" t="s">
        <v>36</v>
      </c>
      <c r="C1471" s="34">
        <f>C1468+1</f>
        <v>26</v>
      </c>
      <c r="D1471" s="176"/>
      <c r="E1471" s="39">
        <f>E1468-1</f>
        <v>1978</v>
      </c>
      <c r="F1471" s="70">
        <v>1104</v>
      </c>
      <c r="G1471" s="70">
        <v>589</v>
      </c>
      <c r="H1471" s="70">
        <v>515</v>
      </c>
      <c r="I1471" s="186">
        <v>60</v>
      </c>
      <c r="J1471" s="178" t="s">
        <v>36</v>
      </c>
      <c r="K1471" s="177">
        <v>65</v>
      </c>
      <c r="L1471" s="187"/>
      <c r="M1471" s="71">
        <f>SUM(M1466:M1470)</f>
        <v>8845</v>
      </c>
      <c r="N1471" s="71">
        <f>SUM(N1466:N1470)</f>
        <v>4245</v>
      </c>
      <c r="O1471" s="71">
        <f>SUM(O1466:O1470)</f>
        <v>4600</v>
      </c>
    </row>
    <row r="1472" spans="1:15" ht="12" customHeight="1">
      <c r="A1472" s="3">
        <f>A1471+1</f>
        <v>26</v>
      </c>
      <c r="B1472" s="5" t="s">
        <v>36</v>
      </c>
      <c r="C1472" s="34">
        <f>C1471+1</f>
        <v>27</v>
      </c>
      <c r="D1472" s="176"/>
      <c r="E1472" s="39">
        <f>E1471-1</f>
        <v>1977</v>
      </c>
      <c r="F1472" s="70">
        <v>1155</v>
      </c>
      <c r="G1472" s="70">
        <v>638</v>
      </c>
      <c r="H1472" s="70">
        <v>517</v>
      </c>
      <c r="I1472" s="131"/>
      <c r="J1472" s="5"/>
      <c r="K1472" s="176"/>
      <c r="L1472" s="39"/>
      <c r="M1472" s="70"/>
      <c r="N1472" s="70"/>
      <c r="O1472" s="70"/>
    </row>
    <row r="1473" spans="1:15" ht="12" customHeight="1">
      <c r="A1473" s="3">
        <f>A1472+1</f>
        <v>27</v>
      </c>
      <c r="B1473" s="5" t="s">
        <v>36</v>
      </c>
      <c r="C1473" s="34">
        <f>C1472+1</f>
        <v>28</v>
      </c>
      <c r="D1473" s="176"/>
      <c r="E1473" s="39">
        <f>E1472-1</f>
        <v>1976</v>
      </c>
      <c r="F1473" s="70">
        <v>956</v>
      </c>
      <c r="G1473" s="70">
        <v>549</v>
      </c>
      <c r="H1473" s="70">
        <v>407</v>
      </c>
      <c r="I1473" s="131">
        <f>I1470+1</f>
        <v>65</v>
      </c>
      <c r="J1473" s="5" t="s">
        <v>36</v>
      </c>
      <c r="K1473" s="176">
        <f>K1470+1</f>
        <v>66</v>
      </c>
      <c r="L1473" s="39">
        <f>L1470-1</f>
        <v>1938</v>
      </c>
      <c r="M1473" s="70">
        <v>1684</v>
      </c>
      <c r="N1473" s="70">
        <v>835</v>
      </c>
      <c r="O1473" s="70">
        <v>849</v>
      </c>
    </row>
    <row r="1474" spans="1:15" ht="12" customHeight="1">
      <c r="A1474" s="3">
        <f>A1473+1</f>
        <v>28</v>
      </c>
      <c r="B1474" s="5" t="s">
        <v>36</v>
      </c>
      <c r="C1474" s="34">
        <f>C1473+1</f>
        <v>29</v>
      </c>
      <c r="D1474" s="176"/>
      <c r="E1474" s="39">
        <f>E1473-1</f>
        <v>1975</v>
      </c>
      <c r="F1474" s="70">
        <v>950</v>
      </c>
      <c r="G1474" s="70">
        <v>540</v>
      </c>
      <c r="H1474" s="70">
        <v>410</v>
      </c>
      <c r="I1474" s="131">
        <f>I1473+1</f>
        <v>66</v>
      </c>
      <c r="J1474" s="5" t="s">
        <v>36</v>
      </c>
      <c r="K1474" s="176">
        <f>K1473+1</f>
        <v>67</v>
      </c>
      <c r="L1474" s="39">
        <f>L1473-1</f>
        <v>1937</v>
      </c>
      <c r="M1474" s="70">
        <v>1593</v>
      </c>
      <c r="N1474" s="70">
        <v>774</v>
      </c>
      <c r="O1474" s="70">
        <v>819</v>
      </c>
    </row>
    <row r="1475" spans="1:15" ht="12" customHeight="1">
      <c r="A1475" s="3">
        <f>A1474+1</f>
        <v>29</v>
      </c>
      <c r="B1475" s="5" t="s">
        <v>36</v>
      </c>
      <c r="C1475" s="34">
        <f>C1474+1</f>
        <v>30</v>
      </c>
      <c r="D1475" s="176"/>
      <c r="E1475" s="39">
        <f>E1474-1</f>
        <v>1974</v>
      </c>
      <c r="F1475" s="70">
        <v>934</v>
      </c>
      <c r="G1475" s="70">
        <v>523</v>
      </c>
      <c r="H1475" s="70">
        <v>411</v>
      </c>
      <c r="I1475" s="131">
        <f>I1474+1</f>
        <v>67</v>
      </c>
      <c r="J1475" s="5" t="s">
        <v>36</v>
      </c>
      <c r="K1475" s="176">
        <f>K1474+1</f>
        <v>68</v>
      </c>
      <c r="L1475" s="39">
        <f>L1474-1</f>
        <v>1936</v>
      </c>
      <c r="M1475" s="70">
        <v>1460</v>
      </c>
      <c r="N1475" s="70">
        <v>695</v>
      </c>
      <c r="O1475" s="70">
        <v>765</v>
      </c>
    </row>
    <row r="1476" spans="1:15" ht="12" customHeight="1">
      <c r="A1476" s="19">
        <v>25</v>
      </c>
      <c r="B1476" s="178" t="s">
        <v>36</v>
      </c>
      <c r="C1476" s="68">
        <v>30</v>
      </c>
      <c r="D1476" s="177"/>
      <c r="E1476" s="187"/>
      <c r="F1476" s="71">
        <f>SUM(F1471:F1475)</f>
        <v>5099</v>
      </c>
      <c r="G1476" s="71">
        <f>SUM(G1471:G1475)</f>
        <v>2839</v>
      </c>
      <c r="H1476" s="71">
        <f>SUM(H1471:H1475)</f>
        <v>2260</v>
      </c>
      <c r="I1476" s="131">
        <f>I1475+1</f>
        <v>68</v>
      </c>
      <c r="J1476" s="5" t="s">
        <v>36</v>
      </c>
      <c r="K1476" s="176">
        <f>K1475+1</f>
        <v>69</v>
      </c>
      <c r="L1476" s="39">
        <f>L1475-1</f>
        <v>1935</v>
      </c>
      <c r="M1476" s="70">
        <v>1533</v>
      </c>
      <c r="N1476" s="70">
        <v>690</v>
      </c>
      <c r="O1476" s="70">
        <v>843</v>
      </c>
    </row>
    <row r="1477" spans="1:15" ht="12" customHeight="1">
      <c r="A1477" s="3"/>
      <c r="B1477" s="5"/>
      <c r="C1477" s="34"/>
      <c r="D1477" s="176"/>
      <c r="E1477" s="39"/>
      <c r="F1477" s="70"/>
      <c r="G1477" s="70"/>
      <c r="H1477" s="70"/>
      <c r="I1477" s="131">
        <f>I1476+1</f>
        <v>69</v>
      </c>
      <c r="J1477" s="5" t="s">
        <v>36</v>
      </c>
      <c r="K1477" s="176">
        <f>K1476+1</f>
        <v>70</v>
      </c>
      <c r="L1477" s="39">
        <f>L1476-1</f>
        <v>1934</v>
      </c>
      <c r="M1477" s="70">
        <v>1368</v>
      </c>
      <c r="N1477" s="70">
        <v>607</v>
      </c>
      <c r="O1477" s="70">
        <v>761</v>
      </c>
    </row>
    <row r="1478" spans="1:15" ht="12" customHeight="1">
      <c r="A1478" s="3">
        <f>A1475+1</f>
        <v>30</v>
      </c>
      <c r="B1478" s="5" t="s">
        <v>36</v>
      </c>
      <c r="C1478" s="34">
        <f>C1475+1</f>
        <v>31</v>
      </c>
      <c r="D1478" s="176"/>
      <c r="E1478" s="39">
        <f>E1475-1</f>
        <v>1973</v>
      </c>
      <c r="F1478" s="70">
        <v>951</v>
      </c>
      <c r="G1478" s="70">
        <v>525</v>
      </c>
      <c r="H1478" s="70">
        <v>426</v>
      </c>
      <c r="I1478" s="186">
        <v>65</v>
      </c>
      <c r="J1478" s="178" t="s">
        <v>36</v>
      </c>
      <c r="K1478" s="177">
        <v>70</v>
      </c>
      <c r="L1478" s="187"/>
      <c r="M1478" s="71">
        <f>SUM(M1473:M1477)</f>
        <v>7638</v>
      </c>
      <c r="N1478" s="71">
        <f>SUM(N1473:N1477)</f>
        <v>3601</v>
      </c>
      <c r="O1478" s="71">
        <f>SUM(O1473:O1477)</f>
        <v>4037</v>
      </c>
    </row>
    <row r="1479" spans="1:15" ht="12" customHeight="1">
      <c r="A1479" s="3">
        <f>A1478+1</f>
        <v>31</v>
      </c>
      <c r="B1479" s="5" t="s">
        <v>36</v>
      </c>
      <c r="C1479" s="34">
        <f>C1478+1</f>
        <v>32</v>
      </c>
      <c r="D1479" s="176"/>
      <c r="E1479" s="39">
        <f>E1478-1</f>
        <v>1972</v>
      </c>
      <c r="F1479" s="70">
        <v>1201</v>
      </c>
      <c r="G1479" s="70">
        <v>675</v>
      </c>
      <c r="H1479" s="70">
        <v>526</v>
      </c>
      <c r="I1479" s="131"/>
      <c r="J1479" s="5"/>
      <c r="K1479" s="176"/>
      <c r="L1479" s="39"/>
      <c r="M1479" s="70"/>
      <c r="N1479" s="70"/>
      <c r="O1479" s="70"/>
    </row>
    <row r="1480" spans="1:15" ht="12" customHeight="1">
      <c r="A1480" s="3">
        <f>A1479+1</f>
        <v>32</v>
      </c>
      <c r="B1480" s="5" t="s">
        <v>36</v>
      </c>
      <c r="C1480" s="34">
        <f>C1479+1</f>
        <v>33</v>
      </c>
      <c r="D1480" s="176"/>
      <c r="E1480" s="39">
        <f>E1479-1</f>
        <v>1971</v>
      </c>
      <c r="F1480" s="70">
        <v>1381</v>
      </c>
      <c r="G1480" s="70">
        <v>766</v>
      </c>
      <c r="H1480" s="70">
        <v>615</v>
      </c>
      <c r="I1480" s="131">
        <f>I1477+1</f>
        <v>70</v>
      </c>
      <c r="J1480" s="5" t="s">
        <v>36</v>
      </c>
      <c r="K1480" s="176">
        <f>K1477+1</f>
        <v>71</v>
      </c>
      <c r="L1480" s="39">
        <f>L1477-1</f>
        <v>1933</v>
      </c>
      <c r="M1480" s="70">
        <v>1165</v>
      </c>
      <c r="N1480" s="70">
        <v>527</v>
      </c>
      <c r="O1480" s="70">
        <v>638</v>
      </c>
    </row>
    <row r="1481" spans="1:15" ht="12" customHeight="1">
      <c r="A1481" s="3">
        <f>A1480+1</f>
        <v>33</v>
      </c>
      <c r="B1481" s="5" t="s">
        <v>36</v>
      </c>
      <c r="C1481" s="34">
        <f>C1480+1</f>
        <v>34</v>
      </c>
      <c r="D1481" s="176"/>
      <c r="E1481" s="39">
        <f>E1480-1</f>
        <v>1970</v>
      </c>
      <c r="F1481" s="70">
        <v>1497</v>
      </c>
      <c r="G1481" s="70">
        <v>786</v>
      </c>
      <c r="H1481" s="70">
        <v>711</v>
      </c>
      <c r="I1481" s="131">
        <f>I1480+1</f>
        <v>71</v>
      </c>
      <c r="J1481" s="5" t="s">
        <v>36</v>
      </c>
      <c r="K1481" s="176">
        <f>K1480+1</f>
        <v>72</v>
      </c>
      <c r="L1481" s="39">
        <f>L1480-1</f>
        <v>1932</v>
      </c>
      <c r="M1481" s="70">
        <v>1103</v>
      </c>
      <c r="N1481" s="70">
        <v>494</v>
      </c>
      <c r="O1481" s="70">
        <v>609</v>
      </c>
    </row>
    <row r="1482" spans="1:15" ht="12" customHeight="1">
      <c r="A1482" s="3">
        <f>A1481+1</f>
        <v>34</v>
      </c>
      <c r="B1482" s="5" t="s">
        <v>36</v>
      </c>
      <c r="C1482" s="34">
        <f>C1481+1</f>
        <v>35</v>
      </c>
      <c r="D1482" s="176"/>
      <c r="E1482" s="39">
        <f>E1481-1</f>
        <v>1969</v>
      </c>
      <c r="F1482" s="70">
        <v>1468</v>
      </c>
      <c r="G1482" s="70">
        <v>740</v>
      </c>
      <c r="H1482" s="70">
        <v>728</v>
      </c>
      <c r="I1482" s="131">
        <f>I1481+1</f>
        <v>72</v>
      </c>
      <c r="J1482" s="5" t="s">
        <v>36</v>
      </c>
      <c r="K1482" s="176">
        <f>K1481+1</f>
        <v>73</v>
      </c>
      <c r="L1482" s="39">
        <f>L1481-1</f>
        <v>1931</v>
      </c>
      <c r="M1482" s="70">
        <v>1148</v>
      </c>
      <c r="N1482" s="70">
        <v>468</v>
      </c>
      <c r="O1482" s="70">
        <v>680</v>
      </c>
    </row>
    <row r="1483" spans="1:15" ht="12" customHeight="1">
      <c r="A1483" s="19">
        <v>30</v>
      </c>
      <c r="B1483" s="178" t="s">
        <v>36</v>
      </c>
      <c r="C1483" s="68">
        <v>35</v>
      </c>
      <c r="D1483" s="177"/>
      <c r="E1483" s="187"/>
      <c r="F1483" s="71">
        <f>SUM(F1478:F1482)</f>
        <v>6498</v>
      </c>
      <c r="G1483" s="71">
        <f>SUM(G1478:G1482)</f>
        <v>3492</v>
      </c>
      <c r="H1483" s="71">
        <f>SUM(H1478:H1482)</f>
        <v>3006</v>
      </c>
      <c r="I1483" s="131">
        <f>I1482+1</f>
        <v>73</v>
      </c>
      <c r="J1483" s="5" t="s">
        <v>36</v>
      </c>
      <c r="K1483" s="176">
        <f>K1482+1</f>
        <v>74</v>
      </c>
      <c r="L1483" s="39">
        <f>L1482-1</f>
        <v>1930</v>
      </c>
      <c r="M1483" s="70">
        <v>1172</v>
      </c>
      <c r="N1483" s="70">
        <v>464</v>
      </c>
      <c r="O1483" s="70">
        <v>708</v>
      </c>
    </row>
    <row r="1484" spans="1:15" ht="12" customHeight="1">
      <c r="A1484" s="3"/>
      <c r="B1484" s="5"/>
      <c r="C1484" s="34"/>
      <c r="D1484" s="176"/>
      <c r="E1484" s="39"/>
      <c r="F1484" s="70"/>
      <c r="G1484" s="70"/>
      <c r="H1484" s="70"/>
      <c r="I1484" s="131">
        <f>I1483+1</f>
        <v>74</v>
      </c>
      <c r="J1484" s="5" t="s">
        <v>36</v>
      </c>
      <c r="K1484" s="176">
        <f>K1483+1</f>
        <v>75</v>
      </c>
      <c r="L1484" s="39">
        <f>L1483-1</f>
        <v>1929</v>
      </c>
      <c r="M1484" s="70">
        <v>1067</v>
      </c>
      <c r="N1484" s="70">
        <v>412</v>
      </c>
      <c r="O1484" s="70">
        <v>655</v>
      </c>
    </row>
    <row r="1485" spans="1:15" ht="12" customHeight="1">
      <c r="A1485" s="3">
        <f>A1482+1</f>
        <v>35</v>
      </c>
      <c r="B1485" s="5" t="s">
        <v>36</v>
      </c>
      <c r="C1485" s="34">
        <f>C1482+1</f>
        <v>36</v>
      </c>
      <c r="D1485" s="176"/>
      <c r="E1485" s="39">
        <f>E1482-1</f>
        <v>1968</v>
      </c>
      <c r="F1485" s="70">
        <v>1504</v>
      </c>
      <c r="G1485" s="70">
        <v>775</v>
      </c>
      <c r="H1485" s="70">
        <v>729</v>
      </c>
      <c r="I1485" s="186">
        <v>70</v>
      </c>
      <c r="J1485" s="178" t="s">
        <v>36</v>
      </c>
      <c r="K1485" s="177">
        <v>75</v>
      </c>
      <c r="L1485" s="187"/>
      <c r="M1485" s="71">
        <f>SUM(M1480:M1484)</f>
        <v>5655</v>
      </c>
      <c r="N1485" s="71">
        <f>SUM(N1480:N1484)</f>
        <v>2365</v>
      </c>
      <c r="O1485" s="71">
        <f>SUM(O1480:O1484)</f>
        <v>3290</v>
      </c>
    </row>
    <row r="1486" spans="1:15" ht="12" customHeight="1">
      <c r="A1486" s="3">
        <f>A1485+1</f>
        <v>36</v>
      </c>
      <c r="B1486" s="5" t="s">
        <v>36</v>
      </c>
      <c r="C1486" s="34">
        <f>C1485+1</f>
        <v>37</v>
      </c>
      <c r="D1486" s="176"/>
      <c r="E1486" s="39">
        <f>E1485-1</f>
        <v>1967</v>
      </c>
      <c r="F1486" s="70">
        <v>1532</v>
      </c>
      <c r="G1486" s="70">
        <v>789</v>
      </c>
      <c r="H1486" s="70">
        <v>743</v>
      </c>
      <c r="I1486" s="131"/>
      <c r="J1486" s="5"/>
      <c r="K1486" s="176"/>
      <c r="L1486" s="39"/>
      <c r="M1486" s="70"/>
      <c r="N1486" s="70"/>
      <c r="O1486" s="70"/>
    </row>
    <row r="1487" spans="1:15" ht="12" customHeight="1">
      <c r="A1487" s="3">
        <f>A1486+1</f>
        <v>37</v>
      </c>
      <c r="B1487" s="5" t="s">
        <v>36</v>
      </c>
      <c r="C1487" s="34">
        <f>C1486+1</f>
        <v>38</v>
      </c>
      <c r="D1487" s="176"/>
      <c r="E1487" s="39">
        <f>E1486-1</f>
        <v>1966</v>
      </c>
      <c r="F1487" s="70">
        <v>1667</v>
      </c>
      <c r="G1487" s="70">
        <v>849</v>
      </c>
      <c r="H1487" s="70">
        <v>818</v>
      </c>
      <c r="I1487" s="186">
        <v>75</v>
      </c>
      <c r="J1487" s="178" t="s">
        <v>36</v>
      </c>
      <c r="K1487" s="177">
        <v>80</v>
      </c>
      <c r="L1487" s="39"/>
      <c r="M1487" s="71">
        <v>4814</v>
      </c>
      <c r="N1487" s="71">
        <v>1661</v>
      </c>
      <c r="O1487" s="71">
        <v>3153</v>
      </c>
    </row>
    <row r="1488" spans="1:15" ht="12" customHeight="1">
      <c r="A1488" s="3">
        <f>A1487+1</f>
        <v>38</v>
      </c>
      <c r="B1488" s="5" t="s">
        <v>36</v>
      </c>
      <c r="C1488" s="34">
        <f>C1487+1</f>
        <v>39</v>
      </c>
      <c r="D1488" s="176"/>
      <c r="E1488" s="39">
        <f>E1487-1</f>
        <v>1965</v>
      </c>
      <c r="F1488" s="70">
        <v>1798</v>
      </c>
      <c r="G1488" s="70">
        <v>936</v>
      </c>
      <c r="H1488" s="70">
        <v>862</v>
      </c>
      <c r="I1488" s="186">
        <v>80</v>
      </c>
      <c r="J1488" s="178" t="s">
        <v>36</v>
      </c>
      <c r="K1488" s="177">
        <v>85</v>
      </c>
      <c r="L1488" s="39"/>
      <c r="M1488" s="71">
        <v>3532</v>
      </c>
      <c r="N1488" s="71">
        <v>976</v>
      </c>
      <c r="O1488" s="71">
        <v>2556</v>
      </c>
    </row>
    <row r="1489" spans="1:15" ht="12" customHeight="1">
      <c r="A1489" s="3">
        <f>A1488+1</f>
        <v>39</v>
      </c>
      <c r="B1489" s="5" t="s">
        <v>36</v>
      </c>
      <c r="C1489" s="34">
        <f>C1488+1</f>
        <v>40</v>
      </c>
      <c r="D1489" s="176"/>
      <c r="E1489" s="39">
        <f>E1488-1</f>
        <v>1964</v>
      </c>
      <c r="F1489" s="70">
        <v>1806</v>
      </c>
      <c r="G1489" s="70">
        <v>965</v>
      </c>
      <c r="H1489" s="70">
        <v>841</v>
      </c>
      <c r="I1489" s="190" t="s">
        <v>575</v>
      </c>
      <c r="J1489" s="6"/>
      <c r="K1489" s="6"/>
      <c r="L1489" s="39"/>
      <c r="M1489" s="71">
        <v>1921</v>
      </c>
      <c r="N1489" s="71">
        <v>414</v>
      </c>
      <c r="O1489" s="71">
        <v>1507</v>
      </c>
    </row>
    <row r="1490" spans="1:15" ht="12" customHeight="1">
      <c r="A1490" s="19">
        <v>35</v>
      </c>
      <c r="B1490" s="178" t="s">
        <v>36</v>
      </c>
      <c r="C1490" s="68">
        <v>40</v>
      </c>
      <c r="D1490" s="177"/>
      <c r="E1490" s="187"/>
      <c r="F1490" s="71">
        <f>SUM(F1485:F1489)</f>
        <v>8307</v>
      </c>
      <c r="G1490" s="71">
        <f>SUM(G1485:G1489)</f>
        <v>4314</v>
      </c>
      <c r="H1490" s="71">
        <f>SUM(H1485:H1489)</f>
        <v>3993</v>
      </c>
      <c r="I1490" s="190" t="s">
        <v>576</v>
      </c>
      <c r="J1490" s="10"/>
      <c r="K1490" s="3"/>
      <c r="L1490" s="39"/>
      <c r="M1490" s="71">
        <f>SUM(F1444+F1455+F1460+F1469+F1476+F1483+F1490+M1443+M1450+M1457+M1464+M1471+M1478+M1485+M1487+M1488+M1489)</f>
        <v>109304</v>
      </c>
      <c r="N1490" s="71">
        <f>SUM(G1444+G1455+G1460+G1469+G1476+G1483+G1490+N1443+N1450+N1457+N1464+N1471+N1478+N1485+N1487+N1488+N1489)</f>
        <v>53294</v>
      </c>
      <c r="O1490" s="71">
        <f>SUM(H1444+H1455+H1460+H1469+H1476+H1483+H1490+O1443+O1450+O1457+O1464+O1471+O1478+O1485+O1487+O1488+O1489)</f>
        <v>56010</v>
      </c>
    </row>
    <row r="1491" spans="6:15" ht="12" customHeight="1">
      <c r="F1491" s="220"/>
      <c r="G1491" s="220"/>
      <c r="H1491" s="220"/>
      <c r="M1491" s="220"/>
      <c r="N1491" s="220"/>
      <c r="O1491" s="220"/>
    </row>
  </sheetData>
  <mergeCells count="50">
    <mergeCell ref="I71:K71"/>
    <mergeCell ref="A66:O66"/>
    <mergeCell ref="A67:O67"/>
    <mergeCell ref="F1434:H1435"/>
    <mergeCell ref="M1434:O1435"/>
    <mergeCell ref="F1304:H1305"/>
    <mergeCell ref="M1304:O1305"/>
    <mergeCell ref="F1369:H1370"/>
    <mergeCell ref="M1369:O1370"/>
    <mergeCell ref="F1174:H1175"/>
    <mergeCell ref="M1174:O1175"/>
    <mergeCell ref="F1239:H1240"/>
    <mergeCell ref="M1239:O1240"/>
    <mergeCell ref="F1044:H1045"/>
    <mergeCell ref="M1044:O1045"/>
    <mergeCell ref="F1109:H1110"/>
    <mergeCell ref="M1109:O1110"/>
    <mergeCell ref="F914:H915"/>
    <mergeCell ref="M914:O915"/>
    <mergeCell ref="F979:H980"/>
    <mergeCell ref="M979:O980"/>
    <mergeCell ref="F784:H785"/>
    <mergeCell ref="M784:O785"/>
    <mergeCell ref="F849:H850"/>
    <mergeCell ref="M849:O850"/>
    <mergeCell ref="F654:H655"/>
    <mergeCell ref="M654:O655"/>
    <mergeCell ref="F719:H720"/>
    <mergeCell ref="M719:O720"/>
    <mergeCell ref="F524:H525"/>
    <mergeCell ref="M524:O525"/>
    <mergeCell ref="F589:H590"/>
    <mergeCell ref="M589:O590"/>
    <mergeCell ref="F394:H395"/>
    <mergeCell ref="M394:O395"/>
    <mergeCell ref="F459:H460"/>
    <mergeCell ref="M459:O460"/>
    <mergeCell ref="F264:H265"/>
    <mergeCell ref="M264:O265"/>
    <mergeCell ref="F329:H330"/>
    <mergeCell ref="M329:O330"/>
    <mergeCell ref="F134:H135"/>
    <mergeCell ref="M134:O135"/>
    <mergeCell ref="F199:H200"/>
    <mergeCell ref="M199:O200"/>
    <mergeCell ref="F4:H5"/>
    <mergeCell ref="M4:O5"/>
    <mergeCell ref="F69:H70"/>
    <mergeCell ref="M69:O70"/>
    <mergeCell ref="I69:K69"/>
  </mergeCells>
  <printOptions horizontalCentered="1"/>
  <pageMargins left="0.7874015748031497" right="0.5905511811023623" top="0.7874015748031497" bottom="0.1968503937007874" header="0.5118110236220472" footer="0.5118110236220472"/>
  <pageSetup firstPageNumber="23" useFirstPageNumber="1" horizontalDpi="600" verticalDpi="600" orientation="portrait" paperSize="9" r:id="rId1"/>
  <headerFooter alignWithMargins="0">
    <oddHeader>&amp;C&amp;8  - &amp;P -</oddHeader>
  </headerFooter>
</worksheet>
</file>

<file path=xl/worksheets/sheet2.xml><?xml version="1.0" encoding="utf-8"?>
<worksheet xmlns="http://schemas.openxmlformats.org/spreadsheetml/2006/main" xmlns:r="http://schemas.openxmlformats.org/officeDocument/2006/relationships">
  <dimension ref="A1:B30"/>
  <sheetViews>
    <sheetView workbookViewId="0" topLeftCell="A1">
      <selection activeCell="B4" sqref="B4"/>
    </sheetView>
  </sheetViews>
  <sheetFormatPr defaultColWidth="11.421875" defaultRowHeight="12.75"/>
  <cols>
    <col min="1" max="1" width="13.140625" style="0" customWidth="1"/>
    <col min="2" max="2" width="64.00390625" style="0" customWidth="1"/>
  </cols>
  <sheetData>
    <row r="1" spans="1:2" ht="15.75">
      <c r="A1" s="253" t="s">
        <v>608</v>
      </c>
      <c r="B1" s="254"/>
    </row>
    <row r="2" ht="12.75">
      <c r="A2" s="240"/>
    </row>
    <row r="3" spans="1:2" ht="15">
      <c r="A3" s="255" t="s">
        <v>609</v>
      </c>
      <c r="B3" s="254"/>
    </row>
    <row r="4" ht="12.75">
      <c r="A4" s="241"/>
    </row>
    <row r="5" ht="13.5" thickBot="1">
      <c r="A5" s="240"/>
    </row>
    <row r="6" spans="1:2" ht="15" thickBot="1">
      <c r="A6" s="242" t="s">
        <v>610</v>
      </c>
      <c r="B6" s="243" t="s">
        <v>611</v>
      </c>
    </row>
    <row r="7" spans="1:2" ht="14.25">
      <c r="A7" s="244" t="s">
        <v>503</v>
      </c>
      <c r="B7" s="245" t="s">
        <v>503</v>
      </c>
    </row>
    <row r="8" spans="1:2" ht="14.25">
      <c r="A8" s="244" t="s">
        <v>612</v>
      </c>
      <c r="B8" s="245" t="s">
        <v>613</v>
      </c>
    </row>
    <row r="9" spans="1:2" ht="14.25">
      <c r="A9" s="244"/>
      <c r="B9" s="245"/>
    </row>
    <row r="10" spans="1:2" ht="14.25">
      <c r="A10" s="244" t="s">
        <v>614</v>
      </c>
      <c r="B10" s="245" t="s">
        <v>615</v>
      </c>
    </row>
    <row r="11" spans="1:2" ht="15">
      <c r="A11" s="246" t="s">
        <v>616</v>
      </c>
      <c r="B11" s="245" t="s">
        <v>617</v>
      </c>
    </row>
    <row r="12" spans="1:2" ht="15">
      <c r="A12" s="246" t="s">
        <v>618</v>
      </c>
      <c r="B12" s="245" t="s">
        <v>619</v>
      </c>
    </row>
    <row r="13" spans="1:2" ht="28.5">
      <c r="A13" s="246" t="s">
        <v>620</v>
      </c>
      <c r="B13" s="245" t="s">
        <v>621</v>
      </c>
    </row>
    <row r="14" spans="1:2" ht="28.5">
      <c r="A14" s="246" t="s">
        <v>622</v>
      </c>
      <c r="B14" s="245" t="s">
        <v>623</v>
      </c>
    </row>
    <row r="15" spans="1:2" ht="28.5">
      <c r="A15" s="246" t="s">
        <v>624</v>
      </c>
      <c r="B15" s="245" t="s">
        <v>625</v>
      </c>
    </row>
    <row r="16" spans="1:2" ht="15">
      <c r="A16" s="246" t="s">
        <v>626</v>
      </c>
      <c r="B16" s="245" t="s">
        <v>627</v>
      </c>
    </row>
    <row r="17" spans="1:2" ht="28.5">
      <c r="A17" s="246" t="s">
        <v>628</v>
      </c>
      <c r="B17" s="245" t="s">
        <v>629</v>
      </c>
    </row>
    <row r="18" spans="1:2" ht="28.5">
      <c r="A18" s="246" t="s">
        <v>630</v>
      </c>
      <c r="B18" s="245" t="s">
        <v>631</v>
      </c>
    </row>
    <row r="19" spans="1:2" ht="14.25">
      <c r="A19" s="244" t="s">
        <v>614</v>
      </c>
      <c r="B19" s="245" t="s">
        <v>632</v>
      </c>
    </row>
    <row r="20" spans="1:2" ht="15">
      <c r="A20" s="246" t="s">
        <v>633</v>
      </c>
      <c r="B20" s="245" t="s">
        <v>634</v>
      </c>
    </row>
    <row r="21" spans="1:2" ht="15">
      <c r="A21" s="246" t="s">
        <v>635</v>
      </c>
      <c r="B21" s="245" t="s">
        <v>636</v>
      </c>
    </row>
    <row r="22" spans="1:2" ht="28.5">
      <c r="A22" s="246" t="s">
        <v>637</v>
      </c>
      <c r="B22" s="245" t="s">
        <v>638</v>
      </c>
    </row>
    <row r="23" spans="1:2" ht="15">
      <c r="A23" s="246" t="s">
        <v>639</v>
      </c>
      <c r="B23" s="245" t="s">
        <v>640</v>
      </c>
    </row>
    <row r="24" spans="1:2" ht="28.5">
      <c r="A24" s="246" t="s">
        <v>641</v>
      </c>
      <c r="B24" s="245" t="s">
        <v>642</v>
      </c>
    </row>
    <row r="25" spans="1:2" ht="28.5">
      <c r="A25" s="246" t="s">
        <v>643</v>
      </c>
      <c r="B25" s="245" t="s">
        <v>644</v>
      </c>
    </row>
    <row r="26" spans="1:2" ht="28.5">
      <c r="A26" s="246" t="s">
        <v>645</v>
      </c>
      <c r="B26" s="245" t="s">
        <v>646</v>
      </c>
    </row>
    <row r="27" spans="1:2" ht="28.5">
      <c r="A27" s="246" t="s">
        <v>647</v>
      </c>
      <c r="B27" s="245" t="s">
        <v>648</v>
      </c>
    </row>
    <row r="28" spans="1:2" ht="15">
      <c r="A28" s="246" t="s">
        <v>649</v>
      </c>
      <c r="B28" s="245" t="s">
        <v>650</v>
      </c>
    </row>
    <row r="29" spans="1:2" ht="15">
      <c r="A29" s="246" t="s">
        <v>651</v>
      </c>
      <c r="B29" s="245" t="s">
        <v>652</v>
      </c>
    </row>
    <row r="30" spans="1:2" ht="15.75" thickBot="1">
      <c r="A30" s="247" t="s">
        <v>653</v>
      </c>
      <c r="B30" s="248" t="s">
        <v>654</v>
      </c>
    </row>
  </sheetData>
  <mergeCells count="2">
    <mergeCell ref="A1:B1"/>
    <mergeCell ref="A3:B3"/>
  </mergeCells>
  <printOptions/>
  <pageMargins left="0.75" right="0.75" top="1" bottom="1" header="0.4921259845" footer="0.492125984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G75"/>
  <sheetViews>
    <sheetView workbookViewId="0" topLeftCell="A1">
      <selection activeCell="W5" sqref="W5"/>
    </sheetView>
  </sheetViews>
  <sheetFormatPr defaultColWidth="11.421875" defaultRowHeight="12.75"/>
  <cols>
    <col min="1" max="1" width="14.140625" style="5" customWidth="1"/>
    <col min="2" max="2" width="16.00390625" style="3" customWidth="1"/>
    <col min="3" max="3" width="17.00390625" style="3" customWidth="1"/>
    <col min="4" max="4" width="17.28125" style="3" customWidth="1"/>
  </cols>
  <sheetData>
    <row r="1" spans="1:5" ht="12.75">
      <c r="A1" s="1" t="s">
        <v>600</v>
      </c>
      <c r="B1" s="1"/>
      <c r="C1" s="1"/>
      <c r="D1" s="1"/>
      <c r="E1" s="141"/>
    </row>
    <row r="2" ht="12.75">
      <c r="E2" s="11"/>
    </row>
    <row r="3" spans="1:4" ht="16.5" customHeight="1">
      <c r="A3" s="335" t="s">
        <v>162</v>
      </c>
      <c r="B3" s="221" t="s">
        <v>601</v>
      </c>
      <c r="C3" s="222"/>
      <c r="D3" s="223"/>
    </row>
    <row r="4" spans="1:4" ht="16.5" customHeight="1">
      <c r="A4" s="282"/>
      <c r="B4" s="127" t="s">
        <v>20</v>
      </c>
      <c r="C4" s="128" t="s">
        <v>21</v>
      </c>
      <c r="D4" s="224" t="s">
        <v>22</v>
      </c>
    </row>
    <row r="5" spans="1:4" ht="12.75">
      <c r="A5" s="39"/>
      <c r="B5" s="2"/>
      <c r="C5" s="2"/>
      <c r="D5" s="2"/>
    </row>
    <row r="6" spans="1:7" ht="12.75">
      <c r="A6" s="39">
        <v>1965</v>
      </c>
      <c r="B6" s="66">
        <v>2745698</v>
      </c>
      <c r="C6" s="66">
        <v>1260221</v>
      </c>
      <c r="D6" s="66">
        <v>1485477</v>
      </c>
      <c r="E6" s="2"/>
      <c r="F6" s="3"/>
      <c r="G6" s="3"/>
    </row>
    <row r="7" spans="1:7" ht="12.75">
      <c r="A7" s="39">
        <v>1970</v>
      </c>
      <c r="B7" s="66">
        <v>2757141</v>
      </c>
      <c r="C7" s="66">
        <v>1277808</v>
      </c>
      <c r="D7" s="66">
        <v>1479333</v>
      </c>
      <c r="E7" s="2"/>
      <c r="F7" s="3"/>
      <c r="G7" s="3"/>
    </row>
    <row r="8" spans="1:7" ht="12.75">
      <c r="A8" s="39"/>
      <c r="B8" s="66"/>
      <c r="C8" s="66"/>
      <c r="D8" s="66"/>
      <c r="E8" s="2"/>
      <c r="F8" s="3"/>
      <c r="G8" s="3"/>
    </row>
    <row r="9" spans="1:7" ht="12.75">
      <c r="A9" s="39">
        <v>1971</v>
      </c>
      <c r="B9" s="66">
        <v>2758764</v>
      </c>
      <c r="C9" s="66">
        <v>1280966</v>
      </c>
      <c r="D9" s="66">
        <v>1477798</v>
      </c>
      <c r="E9" s="2"/>
      <c r="F9" s="3"/>
      <c r="G9" s="3"/>
    </row>
    <row r="10" spans="1:7" ht="12.75">
      <c r="A10" s="39">
        <v>1972</v>
      </c>
      <c r="B10" s="66">
        <v>2760754</v>
      </c>
      <c r="C10" s="66">
        <v>1284591</v>
      </c>
      <c r="D10" s="66">
        <v>1476163</v>
      </c>
      <c r="E10" s="2"/>
      <c r="F10" s="3"/>
      <c r="G10" s="3"/>
    </row>
    <row r="11" spans="1:7" ht="12.75">
      <c r="A11" s="39">
        <v>1973</v>
      </c>
      <c r="B11" s="66">
        <v>2754544</v>
      </c>
      <c r="C11" s="66">
        <v>1283652</v>
      </c>
      <c r="D11" s="66">
        <v>1470892</v>
      </c>
      <c r="E11" s="2"/>
      <c r="F11" s="3"/>
      <c r="G11" s="3"/>
    </row>
    <row r="12" spans="1:7" ht="12.75">
      <c r="A12" s="39">
        <v>1974</v>
      </c>
      <c r="B12" s="66">
        <v>2749402</v>
      </c>
      <c r="C12" s="66">
        <v>1282676</v>
      </c>
      <c r="D12" s="66">
        <v>1466726</v>
      </c>
      <c r="E12" s="2"/>
      <c r="F12" s="3"/>
      <c r="G12" s="3"/>
    </row>
    <row r="13" spans="1:7" ht="12.75">
      <c r="A13" s="39">
        <v>1975</v>
      </c>
      <c r="B13" s="66">
        <v>2740270</v>
      </c>
      <c r="C13" s="66">
        <v>1280386</v>
      </c>
      <c r="D13" s="66">
        <v>1459884</v>
      </c>
      <c r="E13" s="2"/>
      <c r="F13" s="3"/>
      <c r="G13" s="3"/>
    </row>
    <row r="14" spans="1:7" ht="12.75">
      <c r="A14" s="39"/>
      <c r="B14" s="66"/>
      <c r="C14" s="66"/>
      <c r="D14" s="66"/>
      <c r="E14" s="2"/>
      <c r="F14" s="3"/>
      <c r="G14" s="3"/>
    </row>
    <row r="15" spans="1:7" ht="12.75">
      <c r="A15" s="39">
        <v>1976</v>
      </c>
      <c r="B15" s="66">
        <v>2732207</v>
      </c>
      <c r="C15" s="66">
        <v>1278798</v>
      </c>
      <c r="D15" s="66">
        <v>1453409</v>
      </c>
      <c r="E15" s="2"/>
      <c r="F15" s="3"/>
      <c r="G15" s="3"/>
    </row>
    <row r="16" spans="1:7" ht="12.75">
      <c r="A16" s="39">
        <v>1977</v>
      </c>
      <c r="B16" s="66">
        <v>2728651</v>
      </c>
      <c r="C16" s="66">
        <v>1278885</v>
      </c>
      <c r="D16" s="66">
        <v>1449766</v>
      </c>
      <c r="E16" s="2"/>
      <c r="F16" s="3"/>
      <c r="G16" s="3"/>
    </row>
    <row r="17" spans="1:7" ht="12.75">
      <c r="A17" s="39">
        <v>1978</v>
      </c>
      <c r="B17" s="66">
        <v>2726342</v>
      </c>
      <c r="C17" s="66">
        <v>1279419</v>
      </c>
      <c r="D17" s="66">
        <v>1446923</v>
      </c>
      <c r="E17" s="2"/>
      <c r="F17" s="3"/>
      <c r="G17" s="3"/>
    </row>
    <row r="18" spans="1:7" ht="12.75">
      <c r="A18" s="39">
        <v>1979</v>
      </c>
      <c r="B18" s="66">
        <v>2725976</v>
      </c>
      <c r="C18" s="66">
        <v>1280888</v>
      </c>
      <c r="D18" s="66">
        <v>1445088</v>
      </c>
      <c r="E18" s="2"/>
      <c r="F18" s="3"/>
      <c r="G18" s="3"/>
    </row>
    <row r="19" spans="1:7" ht="12.75">
      <c r="A19" s="39">
        <v>1980</v>
      </c>
      <c r="B19" s="66">
        <v>2727375</v>
      </c>
      <c r="C19" s="66">
        <v>1283813</v>
      </c>
      <c r="D19" s="66">
        <v>1443562</v>
      </c>
      <c r="E19" s="2"/>
      <c r="F19" s="3"/>
      <c r="G19" s="3"/>
    </row>
    <row r="20" spans="1:7" ht="12.75">
      <c r="A20" s="39"/>
      <c r="B20" s="66"/>
      <c r="C20" s="66"/>
      <c r="D20" s="66"/>
      <c r="E20" s="2"/>
      <c r="F20" s="3"/>
      <c r="G20" s="3"/>
    </row>
    <row r="21" spans="1:7" ht="12.75">
      <c r="A21" s="39">
        <v>1981</v>
      </c>
      <c r="B21" s="66">
        <v>2730795</v>
      </c>
      <c r="C21" s="66">
        <v>1288214</v>
      </c>
      <c r="D21" s="66">
        <v>1442581</v>
      </c>
      <c r="E21" s="2"/>
      <c r="F21" s="3"/>
      <c r="G21" s="3"/>
    </row>
    <row r="22" spans="1:7" ht="12.75">
      <c r="A22" s="39">
        <v>1982</v>
      </c>
      <c r="B22" s="66">
        <v>2727715</v>
      </c>
      <c r="C22" s="66">
        <v>1287432</v>
      </c>
      <c r="D22" s="66">
        <v>1440283</v>
      </c>
      <c r="E22" s="2"/>
      <c r="F22" s="3"/>
      <c r="G22" s="3"/>
    </row>
    <row r="23" spans="1:7" ht="12.75">
      <c r="A23" s="39">
        <v>1983</v>
      </c>
      <c r="B23" s="66">
        <v>2728891</v>
      </c>
      <c r="C23" s="66">
        <v>1290461</v>
      </c>
      <c r="D23" s="66">
        <v>1438430</v>
      </c>
      <c r="E23" s="2"/>
      <c r="F23" s="3"/>
      <c r="G23" s="3"/>
    </row>
    <row r="24" spans="1:7" ht="12.75">
      <c r="A24" s="39">
        <v>1984</v>
      </c>
      <c r="B24" s="66">
        <v>2727001</v>
      </c>
      <c r="C24" s="66">
        <v>1291671</v>
      </c>
      <c r="D24" s="66">
        <v>1435330</v>
      </c>
      <c r="E24" s="2"/>
      <c r="F24" s="3"/>
      <c r="G24" s="3"/>
    </row>
    <row r="25" spans="1:7" ht="12.75">
      <c r="A25" s="39">
        <v>1985</v>
      </c>
      <c r="B25" s="66">
        <v>2723393</v>
      </c>
      <c r="C25" s="66">
        <v>1292111</v>
      </c>
      <c r="D25" s="66">
        <v>1431282</v>
      </c>
      <c r="E25" s="2"/>
      <c r="F25" s="3"/>
      <c r="G25" s="3"/>
    </row>
    <row r="26" spans="1:7" ht="12.75">
      <c r="A26" s="39"/>
      <c r="B26" s="66"/>
      <c r="C26" s="66"/>
      <c r="D26" s="66"/>
      <c r="E26" s="2"/>
      <c r="F26" s="3"/>
      <c r="G26" s="3"/>
    </row>
    <row r="27" spans="1:7" ht="12.75">
      <c r="A27" s="39">
        <v>1986</v>
      </c>
      <c r="B27" s="66">
        <v>2718752</v>
      </c>
      <c r="C27" s="66">
        <v>1291933</v>
      </c>
      <c r="D27" s="66">
        <v>1426819</v>
      </c>
      <c r="E27" s="2"/>
      <c r="F27" s="3"/>
      <c r="G27" s="3"/>
    </row>
    <row r="28" spans="1:7" ht="12.75">
      <c r="A28" s="39">
        <v>1987</v>
      </c>
      <c r="B28" s="66">
        <v>2718472</v>
      </c>
      <c r="C28" s="66">
        <v>1295023</v>
      </c>
      <c r="D28" s="66">
        <v>1423449</v>
      </c>
      <c r="E28" s="2"/>
      <c r="F28" s="3"/>
      <c r="G28" s="3"/>
    </row>
    <row r="29" spans="1:7" ht="12.75">
      <c r="A29" s="39">
        <v>1988</v>
      </c>
      <c r="B29" s="66">
        <v>2720648</v>
      </c>
      <c r="C29" s="66">
        <v>1299576</v>
      </c>
      <c r="D29" s="66">
        <v>1421072</v>
      </c>
      <c r="E29" s="2"/>
      <c r="F29" s="3"/>
      <c r="G29" s="3"/>
    </row>
    <row r="30" spans="1:7" ht="12.75">
      <c r="A30" s="39">
        <v>1989</v>
      </c>
      <c r="B30" s="66">
        <v>2713064</v>
      </c>
      <c r="C30" s="66">
        <v>1300189</v>
      </c>
      <c r="D30" s="66">
        <v>1412875</v>
      </c>
      <c r="E30" s="2"/>
      <c r="F30" s="3"/>
      <c r="G30" s="3"/>
    </row>
    <row r="31" spans="1:7" ht="12.75">
      <c r="A31" s="39">
        <v>1990</v>
      </c>
      <c r="B31" s="66">
        <v>2626490</v>
      </c>
      <c r="C31" s="66">
        <v>1254208</v>
      </c>
      <c r="D31" s="66">
        <v>1372282</v>
      </c>
      <c r="E31" s="2"/>
      <c r="F31" s="3"/>
      <c r="G31" s="3"/>
    </row>
    <row r="32" spans="1:7" ht="12.75">
      <c r="A32" s="39"/>
      <c r="B32" s="66"/>
      <c r="C32" s="66"/>
      <c r="D32" s="66"/>
      <c r="E32" s="2"/>
      <c r="F32" s="3"/>
      <c r="G32" s="3"/>
    </row>
    <row r="33" spans="1:7" ht="12.75">
      <c r="A33" s="39">
        <v>1991</v>
      </c>
      <c r="B33" s="66">
        <v>2591415</v>
      </c>
      <c r="C33" s="66">
        <v>1238461</v>
      </c>
      <c r="D33" s="66">
        <v>1352954</v>
      </c>
      <c r="E33" s="2"/>
      <c r="F33" s="3"/>
      <c r="G33" s="3"/>
    </row>
    <row r="34" spans="1:7" ht="12.75">
      <c r="A34" s="39">
        <v>1992</v>
      </c>
      <c r="B34" s="66">
        <v>2552137</v>
      </c>
      <c r="C34" s="66">
        <v>1224680</v>
      </c>
      <c r="D34" s="66">
        <v>1327457</v>
      </c>
      <c r="E34" s="2"/>
      <c r="F34" s="3"/>
      <c r="G34" s="3"/>
    </row>
    <row r="35" spans="1:7" ht="12.75">
      <c r="A35" s="39">
        <v>1993</v>
      </c>
      <c r="B35" s="66">
        <v>2537573</v>
      </c>
      <c r="C35" s="66">
        <v>1222493</v>
      </c>
      <c r="D35" s="66">
        <v>1315080</v>
      </c>
      <c r="E35" s="2"/>
      <c r="F35" s="3"/>
      <c r="G35" s="3"/>
    </row>
    <row r="36" spans="1:7" ht="12.75">
      <c r="A36" s="39">
        <v>1994</v>
      </c>
      <c r="B36" s="66">
        <v>2524555</v>
      </c>
      <c r="C36" s="66">
        <v>1219929</v>
      </c>
      <c r="D36" s="66">
        <v>1304626</v>
      </c>
      <c r="E36" s="2"/>
      <c r="F36" s="3"/>
      <c r="G36" s="3"/>
    </row>
    <row r="37" spans="1:7" ht="12.75">
      <c r="A37" s="39">
        <v>1995</v>
      </c>
      <c r="B37" s="66">
        <v>2510612</v>
      </c>
      <c r="C37" s="66">
        <v>1216001</v>
      </c>
      <c r="D37" s="66">
        <v>1294611</v>
      </c>
      <c r="E37" s="2"/>
      <c r="F37" s="3"/>
      <c r="G37" s="3"/>
    </row>
    <row r="38" spans="1:7" ht="12.75">
      <c r="A38" s="39"/>
      <c r="B38" s="2"/>
      <c r="C38" s="2"/>
      <c r="D38" s="2"/>
      <c r="E38" s="2"/>
      <c r="F38" s="3"/>
      <c r="G38" s="3"/>
    </row>
    <row r="39" spans="1:7" s="12" customFormat="1" ht="12.75">
      <c r="A39" s="135">
        <v>1996</v>
      </c>
      <c r="B39" s="134">
        <v>2496534</v>
      </c>
      <c r="C39" s="134">
        <v>1212153</v>
      </c>
      <c r="D39" s="134">
        <v>1284381</v>
      </c>
      <c r="E39" s="24"/>
      <c r="F39" s="11"/>
      <c r="G39" s="11"/>
    </row>
    <row r="40" spans="1:7" ht="12.75">
      <c r="A40" s="135">
        <v>1997</v>
      </c>
      <c r="B40" s="134">
        <v>2484538</v>
      </c>
      <c r="C40" s="134">
        <v>1208601</v>
      </c>
      <c r="D40" s="134">
        <v>1275937</v>
      </c>
      <c r="E40" s="3"/>
      <c r="F40" s="3"/>
      <c r="G40" s="3"/>
    </row>
    <row r="41" spans="1:7" ht="12.75">
      <c r="A41" s="133">
        <v>1998</v>
      </c>
      <c r="B41" s="72">
        <v>2470099</v>
      </c>
      <c r="C41" s="134">
        <v>1203800</v>
      </c>
      <c r="D41" s="134">
        <v>1266299</v>
      </c>
      <c r="E41" s="3"/>
      <c r="F41" s="3"/>
      <c r="G41" s="3"/>
    </row>
    <row r="42" spans="1:7" ht="12.75">
      <c r="A42" s="135">
        <v>1999</v>
      </c>
      <c r="B42" s="72">
        <v>2455608</v>
      </c>
      <c r="C42" s="134">
        <v>1199041</v>
      </c>
      <c r="D42" s="134">
        <v>1256567</v>
      </c>
      <c r="E42" s="3"/>
      <c r="F42" s="3"/>
      <c r="G42" s="3"/>
    </row>
    <row r="43" spans="1:7" ht="12.75">
      <c r="A43" s="133">
        <v>2000</v>
      </c>
      <c r="B43" s="72">
        <v>2440291</v>
      </c>
      <c r="C43" s="134">
        <v>1193554</v>
      </c>
      <c r="D43" s="134">
        <v>1246737</v>
      </c>
      <c r="E43" s="3"/>
      <c r="F43" s="3"/>
      <c r="G43" s="3"/>
    </row>
    <row r="44" spans="2:7" ht="12.75">
      <c r="B44" s="131"/>
      <c r="E44" s="3"/>
      <c r="F44" s="3"/>
      <c r="G44" s="3"/>
    </row>
    <row r="45" spans="1:7" s="137" customFormat="1" ht="12.75">
      <c r="A45" s="133">
        <v>2001</v>
      </c>
      <c r="B45" s="72">
        <v>2420983</v>
      </c>
      <c r="C45" s="134">
        <v>1185992</v>
      </c>
      <c r="D45" s="134">
        <v>1234991</v>
      </c>
      <c r="E45" s="88"/>
      <c r="F45" s="88"/>
      <c r="G45" s="88"/>
    </row>
    <row r="46" spans="1:7" s="137" customFormat="1" ht="12.75">
      <c r="A46" s="133">
        <v>2002</v>
      </c>
      <c r="B46" s="72">
        <v>2401786</v>
      </c>
      <c r="C46" s="134">
        <v>1178389</v>
      </c>
      <c r="D46" s="134">
        <v>1223397</v>
      </c>
      <c r="E46" s="88"/>
      <c r="F46" s="88"/>
      <c r="G46" s="88"/>
    </row>
    <row r="47" spans="1:7" s="12" customFormat="1" ht="12.75">
      <c r="A47" s="108">
        <v>2003</v>
      </c>
      <c r="B47" s="138">
        <v>2382421</v>
      </c>
      <c r="C47" s="139">
        <v>1170153</v>
      </c>
      <c r="D47" s="139">
        <v>1212268</v>
      </c>
      <c r="E47" s="11"/>
      <c r="F47" s="11"/>
      <c r="G47" s="11"/>
    </row>
    <row r="48" spans="5:7" ht="12.75">
      <c r="E48" s="3"/>
      <c r="F48" s="3"/>
      <c r="G48" s="3"/>
    </row>
    <row r="49" spans="5:7" ht="12.75">
      <c r="E49" s="3"/>
      <c r="F49" s="3"/>
      <c r="G49" s="3"/>
    </row>
    <row r="50" spans="5:7" ht="12.75">
      <c r="E50" s="3"/>
      <c r="F50" s="3"/>
      <c r="G50" s="3"/>
    </row>
    <row r="51" spans="5:7" ht="12.75">
      <c r="E51" s="3"/>
      <c r="F51" s="3"/>
      <c r="G51" s="3"/>
    </row>
    <row r="52" spans="5:7" ht="12.75">
      <c r="E52" s="3"/>
      <c r="F52" s="3"/>
      <c r="G52" s="3"/>
    </row>
    <row r="53" spans="5:7" ht="12.75">
      <c r="E53" s="3"/>
      <c r="F53" s="3"/>
      <c r="G53" s="3"/>
    </row>
    <row r="54" spans="5:7" ht="12.75">
      <c r="E54" s="3"/>
      <c r="F54" s="3"/>
      <c r="G54" s="3"/>
    </row>
    <row r="55" spans="5:7" ht="12.75">
      <c r="E55" s="3"/>
      <c r="F55" s="3"/>
      <c r="G55" s="3"/>
    </row>
    <row r="56" spans="5:7" ht="12.75">
      <c r="E56" s="3"/>
      <c r="F56" s="3"/>
      <c r="G56" s="3"/>
    </row>
    <row r="57" spans="5:7" ht="12.75">
      <c r="E57" s="3"/>
      <c r="F57" s="3"/>
      <c r="G57" s="3"/>
    </row>
    <row r="58" spans="5:7" ht="12.75">
      <c r="E58" s="3"/>
      <c r="F58" s="3"/>
      <c r="G58" s="3"/>
    </row>
    <row r="59" spans="5:7" ht="12.75">
      <c r="E59" s="3"/>
      <c r="F59" s="3"/>
      <c r="G59" s="3"/>
    </row>
    <row r="60" spans="5:7" ht="12.75">
      <c r="E60" s="3"/>
      <c r="F60" s="3"/>
      <c r="G60" s="3"/>
    </row>
    <row r="61" spans="5:7" ht="12.75">
      <c r="E61" s="3"/>
      <c r="F61" s="3"/>
      <c r="G61" s="3"/>
    </row>
    <row r="62" spans="5:7" ht="12.75">
      <c r="E62" s="3"/>
      <c r="F62" s="3"/>
      <c r="G62" s="3"/>
    </row>
    <row r="63" spans="5:7" ht="12.75">
      <c r="E63" s="3"/>
      <c r="F63" s="3"/>
      <c r="G63" s="3"/>
    </row>
    <row r="64" spans="5:7" ht="12.75">
      <c r="E64" s="3"/>
      <c r="F64" s="3"/>
      <c r="G64" s="3"/>
    </row>
    <row r="65" spans="5:7" ht="12.75">
      <c r="E65" s="3"/>
      <c r="F65" s="3"/>
      <c r="G65" s="3"/>
    </row>
    <row r="66" spans="5:7" ht="12.75">
      <c r="E66" s="3"/>
      <c r="F66" s="3"/>
      <c r="G66" s="3"/>
    </row>
    <row r="67" spans="5:7" ht="12.75">
      <c r="E67" s="3"/>
      <c r="F67" s="3"/>
      <c r="G67" s="3"/>
    </row>
    <row r="68" spans="5:7" ht="12.75">
      <c r="E68" s="3"/>
      <c r="F68" s="3"/>
      <c r="G68" s="3"/>
    </row>
    <row r="69" spans="5:7" ht="12.75">
      <c r="E69" s="3"/>
      <c r="F69" s="3"/>
      <c r="G69" s="3"/>
    </row>
    <row r="70" spans="5:7" ht="12.75">
      <c r="E70" s="3"/>
      <c r="F70" s="3"/>
      <c r="G70" s="3"/>
    </row>
    <row r="71" spans="5:7" ht="12.75">
      <c r="E71" s="3"/>
      <c r="F71" s="3"/>
      <c r="G71" s="3"/>
    </row>
    <row r="72" spans="5:7" ht="12.75">
      <c r="E72" s="3"/>
      <c r="F72" s="3"/>
      <c r="G72" s="3"/>
    </row>
    <row r="73" spans="5:7" ht="12.75">
      <c r="E73" s="3"/>
      <c r="F73" s="3"/>
      <c r="G73" s="3"/>
    </row>
    <row r="74" spans="5:7" ht="12.75">
      <c r="E74" s="3"/>
      <c r="F74" s="3"/>
      <c r="G74" s="3"/>
    </row>
    <row r="75" spans="5:7" ht="12.75">
      <c r="E75" s="3"/>
      <c r="F75" s="3"/>
      <c r="G75" s="3"/>
    </row>
  </sheetData>
  <mergeCells count="1">
    <mergeCell ref="A3:A4"/>
  </mergeCells>
  <printOptions horizontalCentered="1"/>
  <pageMargins left="0.7874015748031497" right="0.7874015748031497" top="0.7874015748031497" bottom="0.1968503937007874" header="0.5118110236220472" footer="0.5118110236220472"/>
  <pageSetup horizontalDpi="600" verticalDpi="600" orientation="portrait" paperSize="9" r:id="rId1"/>
  <headerFooter alignWithMargins="0">
    <oddHeader>&amp;C&amp;8- 46 -</oddHeader>
  </headerFooter>
</worksheet>
</file>

<file path=xl/worksheets/sheet21.xml><?xml version="1.0" encoding="utf-8"?>
<worksheet xmlns="http://schemas.openxmlformats.org/spreadsheetml/2006/main" xmlns:r="http://schemas.openxmlformats.org/officeDocument/2006/relationships">
  <dimension ref="A1:H100"/>
  <sheetViews>
    <sheetView workbookViewId="0" topLeftCell="A1">
      <selection activeCell="W5" sqref="W5"/>
    </sheetView>
  </sheetViews>
  <sheetFormatPr defaultColWidth="11.421875" defaultRowHeight="12.75"/>
  <cols>
    <col min="1" max="1" width="1.7109375" style="0" customWidth="1"/>
    <col min="2" max="2" width="24.28125" style="0" customWidth="1"/>
    <col min="3" max="3" width="16.00390625" style="3" customWidth="1"/>
    <col min="4" max="4" width="15.8515625" style="3" customWidth="1"/>
    <col min="5" max="5" width="16.28125" style="3" customWidth="1"/>
    <col min="6" max="8" width="11.421875" style="3" customWidth="1"/>
  </cols>
  <sheetData>
    <row r="1" spans="1:5" ht="12.75">
      <c r="A1" s="1" t="s">
        <v>602</v>
      </c>
      <c r="B1" s="14"/>
      <c r="C1" s="10"/>
      <c r="D1" s="10"/>
      <c r="E1" s="10"/>
    </row>
    <row r="3" spans="1:5" ht="12.75">
      <c r="A3" s="15" t="s">
        <v>26</v>
      </c>
      <c r="B3" s="142"/>
      <c r="C3" s="330" t="s">
        <v>605</v>
      </c>
      <c r="D3" s="303"/>
      <c r="E3" s="303"/>
    </row>
    <row r="4" spans="1:5" ht="12.75">
      <c r="A4" s="22" t="s">
        <v>28</v>
      </c>
      <c r="B4" s="143"/>
      <c r="C4" s="332"/>
      <c r="D4" s="304"/>
      <c r="E4" s="304"/>
    </row>
    <row r="5" spans="1:5" ht="12.75">
      <c r="A5" s="20" t="s">
        <v>31</v>
      </c>
      <c r="B5" s="144"/>
      <c r="C5" s="64" t="s">
        <v>20</v>
      </c>
      <c r="D5" s="59" t="s">
        <v>21</v>
      </c>
      <c r="E5" s="58" t="s">
        <v>22</v>
      </c>
    </row>
    <row r="6" spans="2:8" ht="10.5" customHeight="1">
      <c r="B6" s="36"/>
      <c r="F6"/>
      <c r="G6"/>
      <c r="H6"/>
    </row>
    <row r="7" spans="1:8" ht="10.5" customHeight="1">
      <c r="A7" s="2" t="s">
        <v>35</v>
      </c>
      <c r="B7" s="36"/>
      <c r="C7" s="134">
        <v>200552</v>
      </c>
      <c r="D7" s="134">
        <v>96997</v>
      </c>
      <c r="E7" s="134">
        <v>103555</v>
      </c>
      <c r="F7"/>
      <c r="G7"/>
      <c r="H7"/>
    </row>
    <row r="8" spans="1:8" ht="10.5" customHeight="1">
      <c r="A8" s="2"/>
      <c r="B8" s="36"/>
      <c r="C8" s="134"/>
      <c r="D8" s="134"/>
      <c r="E8" s="134"/>
      <c r="F8"/>
      <c r="G8"/>
      <c r="H8"/>
    </row>
    <row r="9" spans="1:8" ht="10.5" customHeight="1">
      <c r="A9" s="2" t="s">
        <v>37</v>
      </c>
      <c r="B9" s="36"/>
      <c r="C9" s="134">
        <v>107328</v>
      </c>
      <c r="D9" s="134">
        <v>51794</v>
      </c>
      <c r="E9" s="134">
        <v>55534</v>
      </c>
      <c r="F9"/>
      <c r="G9"/>
      <c r="H9"/>
    </row>
    <row r="10" spans="1:8" ht="10.5" customHeight="1">
      <c r="A10" s="2"/>
      <c r="B10" s="36"/>
      <c r="C10" s="134"/>
      <c r="D10" s="134"/>
      <c r="E10" s="134"/>
      <c r="F10"/>
      <c r="G10"/>
      <c r="H10"/>
    </row>
    <row r="11" spans="1:8" ht="10.5" customHeight="1">
      <c r="A11" s="2" t="s">
        <v>38</v>
      </c>
      <c r="B11" s="36"/>
      <c r="C11" s="134">
        <v>101232</v>
      </c>
      <c r="D11" s="134">
        <v>49727</v>
      </c>
      <c r="E11" s="134">
        <v>51505</v>
      </c>
      <c r="F11"/>
      <c r="G11"/>
      <c r="H11"/>
    </row>
    <row r="12" spans="1:8" ht="10.5" customHeight="1">
      <c r="A12" s="2"/>
      <c r="B12" s="36"/>
      <c r="C12" s="134"/>
      <c r="D12" s="134"/>
      <c r="E12" s="134"/>
      <c r="F12"/>
      <c r="G12"/>
      <c r="H12"/>
    </row>
    <row r="13" spans="1:8" ht="10.5" customHeight="1">
      <c r="A13" s="2" t="s">
        <v>39</v>
      </c>
      <c r="B13" s="36"/>
      <c r="C13" s="134">
        <v>45148</v>
      </c>
      <c r="D13" s="134">
        <v>22245</v>
      </c>
      <c r="E13" s="134">
        <v>22903</v>
      </c>
      <c r="F13"/>
      <c r="G13"/>
      <c r="H13"/>
    </row>
    <row r="14" spans="1:8" ht="10.5" customHeight="1">
      <c r="A14" s="2"/>
      <c r="B14" s="36"/>
      <c r="C14" s="134"/>
      <c r="D14" s="134"/>
      <c r="E14" s="134"/>
      <c r="F14"/>
      <c r="G14"/>
      <c r="H14"/>
    </row>
    <row r="15" spans="1:8" ht="10.5" customHeight="1">
      <c r="A15" s="2" t="s">
        <v>40</v>
      </c>
      <c r="B15" s="36"/>
      <c r="C15" s="134">
        <v>64154</v>
      </c>
      <c r="D15" s="134">
        <v>30936</v>
      </c>
      <c r="E15" s="134">
        <v>33218</v>
      </c>
      <c r="F15"/>
      <c r="G15"/>
      <c r="H15"/>
    </row>
    <row r="16" spans="1:8" ht="10.5" customHeight="1">
      <c r="A16" s="2"/>
      <c r="B16" s="36"/>
      <c r="C16" s="134"/>
      <c r="D16" s="134"/>
      <c r="E16" s="134"/>
      <c r="F16"/>
      <c r="G16"/>
      <c r="H16"/>
    </row>
    <row r="17" spans="1:8" ht="10.5" customHeight="1">
      <c r="A17" s="2" t="s">
        <v>41</v>
      </c>
      <c r="B17" s="36"/>
      <c r="C17" s="134">
        <v>44212</v>
      </c>
      <c r="D17" s="134">
        <v>21410</v>
      </c>
      <c r="E17" s="134">
        <v>22803</v>
      </c>
      <c r="F17"/>
      <c r="G17"/>
      <c r="H17"/>
    </row>
    <row r="18" spans="1:8" ht="10.5" customHeight="1">
      <c r="A18" s="2"/>
      <c r="B18" s="36"/>
      <c r="C18" s="134"/>
      <c r="D18" s="134"/>
      <c r="E18" s="134"/>
      <c r="F18"/>
      <c r="G18"/>
      <c r="H18"/>
    </row>
    <row r="19" spans="1:8" ht="10.5" customHeight="1">
      <c r="A19" s="2"/>
      <c r="B19" s="36"/>
      <c r="C19" s="134"/>
      <c r="D19" s="134"/>
      <c r="E19" s="134"/>
      <c r="F19"/>
      <c r="G19"/>
      <c r="H19"/>
    </row>
    <row r="20" spans="1:8" ht="10.5" customHeight="1">
      <c r="A20" s="2" t="s">
        <v>42</v>
      </c>
      <c r="B20" s="36"/>
      <c r="C20" s="134">
        <v>112092</v>
      </c>
      <c r="D20" s="134">
        <v>55884</v>
      </c>
      <c r="E20" s="134">
        <v>56209</v>
      </c>
      <c r="F20"/>
      <c r="G20"/>
      <c r="H20"/>
    </row>
    <row r="21" spans="1:8" ht="10.5" customHeight="1">
      <c r="A21" s="2"/>
      <c r="B21" s="36"/>
      <c r="C21" s="134"/>
      <c r="D21" s="134"/>
      <c r="E21" s="134"/>
      <c r="F21"/>
      <c r="G21"/>
      <c r="H21"/>
    </row>
    <row r="22" spans="1:8" ht="10.5" customHeight="1">
      <c r="A22" s="2" t="s">
        <v>43</v>
      </c>
      <c r="B22" s="36"/>
      <c r="C22" s="134">
        <v>96117</v>
      </c>
      <c r="D22" s="134">
        <v>47234</v>
      </c>
      <c r="E22" s="134">
        <v>48883</v>
      </c>
      <c r="F22"/>
      <c r="G22"/>
      <c r="H22"/>
    </row>
    <row r="23" spans="1:8" ht="10.5" customHeight="1">
      <c r="A23" s="2"/>
      <c r="B23" s="36"/>
      <c r="C23" s="134"/>
      <c r="D23" s="134"/>
      <c r="E23" s="134"/>
      <c r="F23"/>
      <c r="G23"/>
      <c r="H23"/>
    </row>
    <row r="24" spans="1:8" ht="10.5" customHeight="1">
      <c r="A24" s="2" t="s">
        <v>44</v>
      </c>
      <c r="B24" s="36"/>
      <c r="C24" s="134">
        <v>141854</v>
      </c>
      <c r="D24" s="134">
        <v>70764</v>
      </c>
      <c r="E24" s="134">
        <v>71090</v>
      </c>
      <c r="F24"/>
      <c r="G24"/>
      <c r="H24"/>
    </row>
    <row r="25" spans="1:8" ht="10.5" customHeight="1">
      <c r="A25" s="2"/>
      <c r="B25" s="36"/>
      <c r="C25" s="134"/>
      <c r="D25" s="134"/>
      <c r="E25" s="134"/>
      <c r="F25"/>
      <c r="G25"/>
      <c r="H25"/>
    </row>
    <row r="26" spans="1:8" ht="10.5" customHeight="1">
      <c r="A26" s="2" t="s">
        <v>45</v>
      </c>
      <c r="B26" s="36"/>
      <c r="C26" s="134">
        <v>116694</v>
      </c>
      <c r="D26" s="134">
        <v>57909</v>
      </c>
      <c r="E26" s="134">
        <v>58785</v>
      </c>
      <c r="F26"/>
      <c r="G26"/>
      <c r="H26"/>
    </row>
    <row r="27" spans="1:8" ht="10.5" customHeight="1">
      <c r="A27" s="2"/>
      <c r="B27" s="36"/>
      <c r="C27" s="134"/>
      <c r="D27" s="134"/>
      <c r="E27" s="134"/>
      <c r="F27"/>
      <c r="G27"/>
      <c r="H27"/>
    </row>
    <row r="28" spans="1:8" ht="10.5" customHeight="1">
      <c r="A28" s="2" t="s">
        <v>46</v>
      </c>
      <c r="B28" s="36"/>
      <c r="C28" s="134">
        <v>91326</v>
      </c>
      <c r="D28" s="134">
        <v>45084</v>
      </c>
      <c r="E28" s="134">
        <v>46242</v>
      </c>
      <c r="F28"/>
      <c r="G28"/>
      <c r="H28"/>
    </row>
    <row r="29" spans="1:8" ht="10.5" customHeight="1">
      <c r="A29" s="2"/>
      <c r="B29" s="36"/>
      <c r="C29" s="134"/>
      <c r="D29" s="134"/>
      <c r="E29" s="134"/>
      <c r="F29"/>
      <c r="G29"/>
      <c r="H29"/>
    </row>
    <row r="30" spans="1:8" ht="10.5" customHeight="1">
      <c r="A30" s="2" t="s">
        <v>47</v>
      </c>
      <c r="B30" s="36"/>
      <c r="C30" s="134">
        <v>140328</v>
      </c>
      <c r="D30" s="134">
        <v>69124</v>
      </c>
      <c r="E30" s="134">
        <v>71205</v>
      </c>
      <c r="F30"/>
      <c r="G30"/>
      <c r="H30"/>
    </row>
    <row r="31" spans="1:8" ht="10.5" customHeight="1">
      <c r="A31" s="2"/>
      <c r="B31" s="36"/>
      <c r="C31" s="134"/>
      <c r="D31" s="134"/>
      <c r="E31" s="134"/>
      <c r="F31"/>
      <c r="G31"/>
      <c r="H31"/>
    </row>
    <row r="32" spans="1:8" ht="10.5" customHeight="1">
      <c r="A32" s="2"/>
      <c r="B32" s="36"/>
      <c r="C32" s="134"/>
      <c r="D32" s="134"/>
      <c r="E32" s="134"/>
      <c r="F32"/>
      <c r="G32"/>
      <c r="H32"/>
    </row>
    <row r="33" spans="1:8" ht="10.5" customHeight="1">
      <c r="A33" s="2" t="s">
        <v>48</v>
      </c>
      <c r="B33" s="36"/>
      <c r="C33" s="134">
        <v>146088</v>
      </c>
      <c r="D33" s="134">
        <v>71837</v>
      </c>
      <c r="E33" s="134">
        <v>74251</v>
      </c>
      <c r="F33"/>
      <c r="G33"/>
      <c r="H33"/>
    </row>
    <row r="34" spans="1:8" ht="10.5" customHeight="1">
      <c r="A34" s="2"/>
      <c r="B34" s="36"/>
      <c r="C34" s="134"/>
      <c r="D34" s="134"/>
      <c r="E34" s="134"/>
      <c r="F34"/>
      <c r="G34"/>
      <c r="H34"/>
    </row>
    <row r="35" spans="1:8" ht="10.5" customHeight="1">
      <c r="A35" s="2" t="s">
        <v>49</v>
      </c>
      <c r="B35" s="36"/>
      <c r="C35" s="134">
        <v>79150</v>
      </c>
      <c r="D35" s="134">
        <v>39244</v>
      </c>
      <c r="E35" s="134">
        <v>39906</v>
      </c>
      <c r="F35"/>
      <c r="G35"/>
      <c r="H35"/>
    </row>
    <row r="36" spans="1:8" ht="10.5" customHeight="1">
      <c r="A36" s="2"/>
      <c r="B36" s="36"/>
      <c r="C36" s="134"/>
      <c r="D36" s="134"/>
      <c r="E36" s="134"/>
      <c r="F36"/>
      <c r="G36"/>
      <c r="H36"/>
    </row>
    <row r="37" spans="1:8" ht="10.5" customHeight="1">
      <c r="A37" s="2" t="s">
        <v>50</v>
      </c>
      <c r="B37" s="36"/>
      <c r="C37" s="134">
        <v>72362</v>
      </c>
      <c r="D37" s="134">
        <v>35762</v>
      </c>
      <c r="E37" s="134">
        <v>36600</v>
      </c>
      <c r="F37"/>
      <c r="G37"/>
      <c r="H37"/>
    </row>
    <row r="38" spans="1:8" ht="10.5" customHeight="1">
      <c r="A38" s="2"/>
      <c r="B38" s="36"/>
      <c r="C38" s="134"/>
      <c r="D38" s="134"/>
      <c r="E38" s="134"/>
      <c r="F38"/>
      <c r="G38"/>
      <c r="H38"/>
    </row>
    <row r="39" spans="1:8" ht="10.5" customHeight="1">
      <c r="A39" s="2" t="s">
        <v>51</v>
      </c>
      <c r="B39" s="36"/>
      <c r="C39" s="134">
        <v>119864</v>
      </c>
      <c r="D39" s="134">
        <v>59165</v>
      </c>
      <c r="E39" s="134">
        <v>60700</v>
      </c>
      <c r="F39"/>
      <c r="G39"/>
      <c r="H39"/>
    </row>
    <row r="40" spans="1:8" ht="10.5" customHeight="1">
      <c r="A40" s="2"/>
      <c r="B40" s="36"/>
      <c r="C40" s="134"/>
      <c r="D40" s="134"/>
      <c r="E40" s="134"/>
      <c r="F40"/>
      <c r="G40"/>
      <c r="H40"/>
    </row>
    <row r="41" spans="1:8" ht="10.5" customHeight="1">
      <c r="A41" s="2" t="s">
        <v>52</v>
      </c>
      <c r="B41" s="36"/>
      <c r="C41" s="134">
        <v>89889</v>
      </c>
      <c r="D41" s="134">
        <v>44495</v>
      </c>
      <c r="E41" s="134">
        <v>45393</v>
      </c>
      <c r="F41"/>
      <c r="G41"/>
      <c r="H41"/>
    </row>
    <row r="42" spans="1:8" ht="10.5" customHeight="1">
      <c r="A42" s="2"/>
      <c r="B42" s="36"/>
      <c r="C42" s="134"/>
      <c r="D42" s="134"/>
      <c r="E42" s="134"/>
      <c r="F42"/>
      <c r="G42"/>
      <c r="H42"/>
    </row>
    <row r="43" spans="1:8" ht="10.5" customHeight="1">
      <c r="A43" s="2" t="s">
        <v>53</v>
      </c>
      <c r="B43" s="36"/>
      <c r="C43" s="134">
        <v>66134</v>
      </c>
      <c r="D43" s="134">
        <v>32172</v>
      </c>
      <c r="E43" s="134">
        <v>33962</v>
      </c>
      <c r="F43"/>
      <c r="G43"/>
      <c r="H43"/>
    </row>
    <row r="44" spans="1:8" ht="10.5" customHeight="1">
      <c r="A44" s="2"/>
      <c r="B44" s="36"/>
      <c r="C44" s="134"/>
      <c r="D44" s="134"/>
      <c r="E44" s="134"/>
      <c r="F44"/>
      <c r="G44"/>
      <c r="H44"/>
    </row>
    <row r="45" spans="1:8" ht="10.5" customHeight="1">
      <c r="A45" s="2"/>
      <c r="B45" s="36"/>
      <c r="C45" s="134"/>
      <c r="D45" s="134"/>
      <c r="E45" s="134"/>
      <c r="F45"/>
      <c r="G45"/>
      <c r="H45"/>
    </row>
    <row r="46" spans="1:8" ht="10.5" customHeight="1">
      <c r="A46" s="2" t="s">
        <v>54</v>
      </c>
      <c r="B46" s="36"/>
      <c r="C46" s="134">
        <v>128789</v>
      </c>
      <c r="D46" s="134">
        <v>63073</v>
      </c>
      <c r="E46" s="134">
        <v>65716</v>
      </c>
      <c r="F46"/>
      <c r="G46"/>
      <c r="H46"/>
    </row>
    <row r="47" spans="1:8" ht="10.5" customHeight="1">
      <c r="A47" s="2"/>
      <c r="B47" s="36"/>
      <c r="C47" s="134"/>
      <c r="D47" s="134"/>
      <c r="E47" s="134"/>
      <c r="F47"/>
      <c r="G47"/>
      <c r="H47"/>
    </row>
    <row r="48" spans="1:8" ht="10.5" customHeight="1">
      <c r="A48" s="2" t="s">
        <v>55</v>
      </c>
      <c r="B48" s="36"/>
      <c r="C48" s="134">
        <v>92640</v>
      </c>
      <c r="D48" s="134">
        <v>46018</v>
      </c>
      <c r="E48" s="134">
        <v>46622</v>
      </c>
      <c r="F48"/>
      <c r="G48"/>
      <c r="H48"/>
    </row>
    <row r="49" spans="1:8" ht="10.5" customHeight="1">
      <c r="A49" s="2"/>
      <c r="B49" s="36"/>
      <c r="C49" s="134"/>
      <c r="D49" s="134"/>
      <c r="E49" s="134"/>
      <c r="F49"/>
      <c r="G49"/>
      <c r="H49"/>
    </row>
    <row r="50" spans="1:8" ht="10.5" customHeight="1">
      <c r="A50" s="2" t="s">
        <v>56</v>
      </c>
      <c r="B50" s="36"/>
      <c r="C50" s="134">
        <v>96026</v>
      </c>
      <c r="D50" s="134">
        <v>46871</v>
      </c>
      <c r="E50" s="134">
        <v>49155</v>
      </c>
      <c r="F50"/>
      <c r="G50"/>
      <c r="H50"/>
    </row>
    <row r="51" spans="1:8" ht="10.5" customHeight="1">
      <c r="A51" s="2"/>
      <c r="B51" s="36"/>
      <c r="C51" s="134"/>
      <c r="D51" s="134"/>
      <c r="E51" s="134"/>
      <c r="F51"/>
      <c r="G51"/>
      <c r="H51"/>
    </row>
    <row r="52" spans="1:8" ht="10.5" customHeight="1">
      <c r="A52" s="2" t="s">
        <v>57</v>
      </c>
      <c r="B52" s="36"/>
      <c r="C52" s="134">
        <v>120316</v>
      </c>
      <c r="D52" s="134">
        <v>58801</v>
      </c>
      <c r="E52" s="134">
        <v>61515</v>
      </c>
      <c r="F52"/>
      <c r="G52"/>
      <c r="H52"/>
    </row>
    <row r="53" spans="1:8" ht="10.5" customHeight="1">
      <c r="A53" s="2"/>
      <c r="B53" s="36"/>
      <c r="C53" s="134"/>
      <c r="D53" s="134"/>
      <c r="E53" s="134"/>
      <c r="F53"/>
      <c r="G53"/>
      <c r="H53"/>
    </row>
    <row r="54" spans="1:8" ht="10.5" customHeight="1">
      <c r="A54" s="2" t="s">
        <v>58</v>
      </c>
      <c r="B54" s="36"/>
      <c r="C54" s="134">
        <v>110127</v>
      </c>
      <c r="D54" s="134">
        <v>53609</v>
      </c>
      <c r="E54" s="134">
        <v>56518</v>
      </c>
      <c r="F54"/>
      <c r="G54"/>
      <c r="H54"/>
    </row>
    <row r="55" spans="1:8" ht="10.5" customHeight="1">
      <c r="A55" s="2"/>
      <c r="B55" s="36"/>
      <c r="C55" s="134"/>
      <c r="D55" s="134"/>
      <c r="E55" s="134"/>
      <c r="F55"/>
      <c r="G55"/>
      <c r="H55"/>
    </row>
    <row r="56" spans="1:8" ht="10.5" customHeight="1">
      <c r="A56" s="2"/>
      <c r="B56" s="36"/>
      <c r="C56" s="134"/>
      <c r="D56" s="134"/>
      <c r="E56" s="134"/>
      <c r="F56"/>
      <c r="G56"/>
      <c r="H56"/>
    </row>
    <row r="57" spans="1:5" s="12" customFormat="1" ht="10.5" customHeight="1">
      <c r="A57" s="25" t="s">
        <v>59</v>
      </c>
      <c r="B57" s="146"/>
      <c r="C57" s="139">
        <v>2382421</v>
      </c>
      <c r="D57" s="139">
        <v>1170153</v>
      </c>
      <c r="E57" s="139">
        <v>1212268</v>
      </c>
    </row>
    <row r="58" spans="2:8" ht="3.75" customHeight="1">
      <c r="B58" s="36"/>
      <c r="C58" s="134"/>
      <c r="D58" s="134"/>
      <c r="E58" s="134"/>
      <c r="F58"/>
      <c r="G58"/>
      <c r="H58"/>
    </row>
    <row r="59" spans="2:8" ht="10.5" customHeight="1">
      <c r="B59" s="9" t="s">
        <v>23</v>
      </c>
      <c r="C59" s="134"/>
      <c r="D59" s="134"/>
      <c r="E59" s="134"/>
      <c r="F59"/>
      <c r="G59"/>
      <c r="H59"/>
    </row>
    <row r="60" spans="2:8" ht="10.5" customHeight="1">
      <c r="B60" s="9"/>
      <c r="C60" s="134"/>
      <c r="D60" s="134"/>
      <c r="E60" s="134"/>
      <c r="F60"/>
      <c r="G60"/>
      <c r="H60"/>
    </row>
    <row r="61" spans="2:8" ht="10.5" customHeight="1">
      <c r="B61" s="9" t="s">
        <v>60</v>
      </c>
      <c r="C61" s="134">
        <f>SUM(C7:C17)</f>
        <v>562626</v>
      </c>
      <c r="D61" s="134">
        <f>SUM(D7:D17)</f>
        <v>273109</v>
      </c>
      <c r="E61" s="134">
        <f>SUM(E7:E17)</f>
        <v>289518</v>
      </c>
      <c r="F61"/>
      <c r="G61"/>
      <c r="H61"/>
    </row>
    <row r="62" spans="2:8" ht="10.5" customHeight="1">
      <c r="B62" s="9"/>
      <c r="C62" s="134"/>
      <c r="D62" s="134"/>
      <c r="E62" s="134"/>
      <c r="F62"/>
      <c r="G62"/>
      <c r="H62"/>
    </row>
    <row r="63" spans="2:5" ht="10.5" customHeight="1">
      <c r="B63" s="9" t="s">
        <v>32</v>
      </c>
      <c r="C63" s="134">
        <f>SUM(C20:C54)</f>
        <v>1819796</v>
      </c>
      <c r="D63" s="134">
        <f>SUM(D20:D54)</f>
        <v>897046</v>
      </c>
      <c r="E63" s="134">
        <f>SUM(E20:E54)</f>
        <v>922752</v>
      </c>
    </row>
    <row r="64" spans="3:5" ht="10.5" customHeight="1">
      <c r="C64" s="66"/>
      <c r="D64" s="66"/>
      <c r="E64" s="66"/>
    </row>
    <row r="65" spans="1:3" ht="9" customHeight="1">
      <c r="A65" s="3"/>
      <c r="C65" s="2"/>
    </row>
    <row r="66" spans="1:5" ht="12.75">
      <c r="A66" s="3" t="s">
        <v>604</v>
      </c>
      <c r="C66" s="66"/>
      <c r="D66" s="66"/>
      <c r="E66" s="66"/>
    </row>
    <row r="67" ht="10.5" customHeight="1"/>
    <row r="69" ht="12.75">
      <c r="A69" s="3"/>
    </row>
    <row r="100" spans="3:5" ht="12.75">
      <c r="C100" s="19"/>
      <c r="D100" s="19"/>
      <c r="E100" s="19"/>
    </row>
  </sheetData>
  <mergeCells count="1">
    <mergeCell ref="C3:E4"/>
  </mergeCells>
  <printOptions horizontalCentered="1"/>
  <pageMargins left="0.7874015748031497" right="0.7874015748031497" top="0.7874015748031497" bottom="0.1968503937007874" header="0.5118110236220472" footer="0.5118110236220472"/>
  <pageSetup horizontalDpi="600" verticalDpi="600" orientation="portrait" paperSize="9" r:id="rId2"/>
  <headerFooter alignWithMargins="0">
    <oddHeader>&amp;C&amp;8- 47 -</oddHeader>
  </headerFooter>
  <drawing r:id="rId1"/>
</worksheet>
</file>

<file path=xl/worksheets/sheet22.xml><?xml version="1.0" encoding="utf-8"?>
<worksheet xmlns="http://schemas.openxmlformats.org/spreadsheetml/2006/main" xmlns:r="http://schemas.openxmlformats.org/officeDocument/2006/relationships">
  <dimension ref="A1:O94"/>
  <sheetViews>
    <sheetView workbookViewId="0" topLeftCell="A1">
      <selection activeCell="P22" sqref="P22"/>
    </sheetView>
  </sheetViews>
  <sheetFormatPr defaultColWidth="11.421875" defaultRowHeight="12.75"/>
  <cols>
    <col min="1" max="1" width="4.140625" style="3" customWidth="1"/>
    <col min="2" max="2" width="1.57421875" style="3" customWidth="1"/>
    <col min="3" max="3" width="2.7109375" style="6" customWidth="1"/>
    <col min="4" max="4" width="4.28125" style="3" customWidth="1"/>
    <col min="5" max="5" width="10.140625" style="3" customWidth="1"/>
    <col min="6" max="6" width="9.7109375" style="3" customWidth="1"/>
    <col min="7" max="7" width="9.57421875" style="3" customWidth="1"/>
    <col min="8" max="8" width="1.8515625" style="3" customWidth="1"/>
    <col min="9" max="9" width="5.421875" style="3" customWidth="1"/>
    <col min="10" max="10" width="1.57421875" style="3" customWidth="1"/>
    <col min="11" max="11" width="5.57421875" style="3" customWidth="1"/>
    <col min="12" max="12" width="10.421875" style="3" customWidth="1"/>
    <col min="13" max="13" width="9.8515625" style="3" customWidth="1"/>
    <col min="14" max="14" width="10.00390625" style="3" customWidth="1"/>
  </cols>
  <sheetData>
    <row r="1" spans="1:14" ht="10.5" customHeight="1">
      <c r="A1" s="1" t="s">
        <v>606</v>
      </c>
      <c r="B1" s="10"/>
      <c r="C1" s="10"/>
      <c r="D1" s="10"/>
      <c r="E1" s="10"/>
      <c r="F1" s="10"/>
      <c r="G1" s="10"/>
      <c r="H1" s="10"/>
      <c r="I1" s="10"/>
      <c r="J1" s="10"/>
      <c r="K1" s="10"/>
      <c r="L1" s="10"/>
      <c r="M1" s="10"/>
      <c r="N1" s="10"/>
    </row>
    <row r="2" ht="10.5" customHeight="1"/>
    <row r="3" spans="1:14" ht="10.5" customHeight="1">
      <c r="A3" s="15" t="s">
        <v>66</v>
      </c>
      <c r="B3" s="15"/>
      <c r="C3" s="15"/>
      <c r="D3" s="15"/>
      <c r="E3" s="330" t="s">
        <v>603</v>
      </c>
      <c r="F3" s="303"/>
      <c r="G3" s="303"/>
      <c r="H3" s="2"/>
      <c r="I3" s="15" t="s">
        <v>66</v>
      </c>
      <c r="J3" s="15"/>
      <c r="K3" s="15"/>
      <c r="L3" s="330" t="s">
        <v>603</v>
      </c>
      <c r="M3" s="303"/>
      <c r="N3" s="303"/>
    </row>
    <row r="4" spans="1:14" ht="10.5" customHeight="1">
      <c r="A4" s="10" t="s">
        <v>68</v>
      </c>
      <c r="B4" s="10"/>
      <c r="C4" s="10"/>
      <c r="D4" s="10"/>
      <c r="E4" s="332"/>
      <c r="F4" s="304"/>
      <c r="G4" s="304"/>
      <c r="I4" s="10" t="s">
        <v>68</v>
      </c>
      <c r="J4" s="10"/>
      <c r="K4" s="10"/>
      <c r="L4" s="332"/>
      <c r="M4" s="304"/>
      <c r="N4" s="304"/>
    </row>
    <row r="5" spans="1:14" ht="10.5" customHeight="1">
      <c r="A5" s="20" t="s">
        <v>69</v>
      </c>
      <c r="B5" s="20"/>
      <c r="C5" s="20"/>
      <c r="D5" s="20"/>
      <c r="E5" s="225" t="s">
        <v>20</v>
      </c>
      <c r="F5" s="59" t="s">
        <v>21</v>
      </c>
      <c r="G5" s="62" t="s">
        <v>22</v>
      </c>
      <c r="H5" s="8"/>
      <c r="I5" s="20" t="s">
        <v>69</v>
      </c>
      <c r="J5" s="20"/>
      <c r="K5" s="226"/>
      <c r="L5" s="64" t="s">
        <v>20</v>
      </c>
      <c r="M5" s="227" t="s">
        <v>21</v>
      </c>
      <c r="N5" s="62" t="s">
        <v>22</v>
      </c>
    </row>
    <row r="6" spans="3:11" ht="7.5" customHeight="1">
      <c r="C6" s="203"/>
      <c r="D6" s="9"/>
      <c r="K6" s="9"/>
    </row>
    <row r="7" spans="1:14" ht="9.75" customHeight="1">
      <c r="A7" s="3" t="s">
        <v>74</v>
      </c>
      <c r="B7" s="5"/>
      <c r="C7" s="203">
        <v>1</v>
      </c>
      <c r="D7" s="21"/>
      <c r="E7" s="102">
        <v>16879</v>
      </c>
      <c r="F7" s="102">
        <v>8581</v>
      </c>
      <c r="G7" s="102">
        <v>8297</v>
      </c>
      <c r="I7" s="3">
        <f>A74+1</f>
        <v>50</v>
      </c>
      <c r="J7" s="5" t="s">
        <v>36</v>
      </c>
      <c r="K7" s="196">
        <f>C74+1</f>
        <v>51</v>
      </c>
      <c r="L7" s="228">
        <v>37738</v>
      </c>
      <c r="M7" s="102">
        <v>19216</v>
      </c>
      <c r="N7" s="102">
        <v>18522</v>
      </c>
    </row>
    <row r="8" spans="1:14" ht="9.75" customHeight="1">
      <c r="A8" s="3">
        <v>1</v>
      </c>
      <c r="B8" s="5" t="s">
        <v>36</v>
      </c>
      <c r="C8" s="203">
        <f>C7+1</f>
        <v>2</v>
      </c>
      <c r="D8" s="21"/>
      <c r="E8" s="102">
        <v>17152</v>
      </c>
      <c r="F8" s="102">
        <v>8772</v>
      </c>
      <c r="G8" s="102">
        <v>8380</v>
      </c>
      <c r="I8" s="3">
        <f>I7+1</f>
        <v>51</v>
      </c>
      <c r="J8" s="5" t="s">
        <v>36</v>
      </c>
      <c r="K8" s="196">
        <f>K7+1</f>
        <v>52</v>
      </c>
      <c r="L8" s="228">
        <v>37515</v>
      </c>
      <c r="M8" s="102">
        <v>19098</v>
      </c>
      <c r="N8" s="102">
        <v>18417</v>
      </c>
    </row>
    <row r="9" spans="1:14" ht="9.75" customHeight="1">
      <c r="A9" s="3">
        <f>A8+1</f>
        <v>2</v>
      </c>
      <c r="B9" s="5" t="s">
        <v>36</v>
      </c>
      <c r="C9" s="203">
        <f>C8+1</f>
        <v>3</v>
      </c>
      <c r="D9" s="21"/>
      <c r="E9" s="102">
        <v>17324</v>
      </c>
      <c r="F9" s="102">
        <v>8846</v>
      </c>
      <c r="G9" s="102">
        <v>8478</v>
      </c>
      <c r="I9" s="3">
        <f>I8+1</f>
        <v>52</v>
      </c>
      <c r="J9" s="5" t="s">
        <v>36</v>
      </c>
      <c r="K9" s="196">
        <f>K8+1</f>
        <v>53</v>
      </c>
      <c r="L9" s="228">
        <v>36611</v>
      </c>
      <c r="M9" s="102">
        <v>18513</v>
      </c>
      <c r="N9" s="102">
        <v>18099</v>
      </c>
    </row>
    <row r="10" spans="1:14" ht="9.75" customHeight="1">
      <c r="A10" s="3">
        <f>A9+1</f>
        <v>3</v>
      </c>
      <c r="B10" s="5" t="s">
        <v>36</v>
      </c>
      <c r="C10" s="203">
        <f>C9+1</f>
        <v>4</v>
      </c>
      <c r="D10" s="21"/>
      <c r="E10" s="102">
        <v>17019</v>
      </c>
      <c r="F10" s="102">
        <v>8756</v>
      </c>
      <c r="G10" s="102">
        <v>8263</v>
      </c>
      <c r="I10" s="3">
        <f>I9+1</f>
        <v>53</v>
      </c>
      <c r="J10" s="5" t="s">
        <v>36</v>
      </c>
      <c r="K10" s="196">
        <f>K9+1</f>
        <v>54</v>
      </c>
      <c r="L10" s="228">
        <v>33806</v>
      </c>
      <c r="M10" s="102">
        <v>17111</v>
      </c>
      <c r="N10" s="102">
        <v>16695</v>
      </c>
    </row>
    <row r="11" spans="1:14" ht="9.75" customHeight="1">
      <c r="A11" s="3">
        <f>A10+1</f>
        <v>4</v>
      </c>
      <c r="B11" s="5" t="s">
        <v>36</v>
      </c>
      <c r="C11" s="203">
        <f>C10+1</f>
        <v>5</v>
      </c>
      <c r="D11" s="21"/>
      <c r="E11" s="102">
        <v>16546</v>
      </c>
      <c r="F11" s="102">
        <v>8511</v>
      </c>
      <c r="G11" s="102">
        <v>8035</v>
      </c>
      <c r="I11" s="3">
        <f>I10+1</f>
        <v>54</v>
      </c>
      <c r="J11" s="5" t="s">
        <v>36</v>
      </c>
      <c r="K11" s="196">
        <f>K10+1</f>
        <v>55</v>
      </c>
      <c r="L11" s="228">
        <v>29752</v>
      </c>
      <c r="M11" s="102">
        <v>15068</v>
      </c>
      <c r="N11" s="102">
        <v>14684</v>
      </c>
    </row>
    <row r="12" spans="1:14" s="12" customFormat="1" ht="9.75" customHeight="1">
      <c r="A12" s="19" t="s">
        <v>76</v>
      </c>
      <c r="B12" s="178"/>
      <c r="C12" s="202"/>
      <c r="D12" s="229"/>
      <c r="E12" s="232">
        <v>84919</v>
      </c>
      <c r="F12" s="232">
        <v>43466</v>
      </c>
      <c r="G12" s="232">
        <v>41453</v>
      </c>
      <c r="H12" s="19"/>
      <c r="I12" s="19" t="s">
        <v>76</v>
      </c>
      <c r="J12" s="178"/>
      <c r="K12" s="202"/>
      <c r="L12" s="233">
        <v>175422</v>
      </c>
      <c r="M12" s="232">
        <v>89005</v>
      </c>
      <c r="N12" s="232">
        <v>86417</v>
      </c>
    </row>
    <row r="13" spans="1:14" ht="7.5" customHeight="1">
      <c r="A13" s="19"/>
      <c r="B13" s="178"/>
      <c r="C13" s="202"/>
      <c r="D13" s="229"/>
      <c r="E13" s="232"/>
      <c r="F13" s="232"/>
      <c r="G13" s="232"/>
      <c r="H13" s="19"/>
      <c r="I13" s="19"/>
      <c r="J13" s="178"/>
      <c r="K13" s="202"/>
      <c r="L13" s="233"/>
      <c r="M13" s="232"/>
      <c r="N13" s="232"/>
    </row>
    <row r="14" spans="1:14" ht="9.75" customHeight="1">
      <c r="A14" s="3">
        <f>A11+1</f>
        <v>5</v>
      </c>
      <c r="B14" s="5" t="s">
        <v>36</v>
      </c>
      <c r="C14" s="203">
        <f>C11+1</f>
        <v>6</v>
      </c>
      <c r="D14" s="21"/>
      <c r="E14" s="102">
        <v>16424</v>
      </c>
      <c r="F14" s="102">
        <v>8398</v>
      </c>
      <c r="G14" s="102">
        <v>8026</v>
      </c>
      <c r="I14" s="3">
        <f>I11+1</f>
        <v>55</v>
      </c>
      <c r="J14" s="5" t="s">
        <v>36</v>
      </c>
      <c r="K14" s="21">
        <v>56</v>
      </c>
      <c r="L14" s="102">
        <v>26991</v>
      </c>
      <c r="M14" s="102">
        <v>13549</v>
      </c>
      <c r="N14" s="102">
        <v>13442</v>
      </c>
    </row>
    <row r="15" spans="1:14" ht="9.75" customHeight="1">
      <c r="A15" s="3">
        <f>A14+1</f>
        <v>6</v>
      </c>
      <c r="B15" s="5" t="s">
        <v>36</v>
      </c>
      <c r="C15" s="203">
        <f>C14+1</f>
        <v>7</v>
      </c>
      <c r="D15" s="21"/>
      <c r="E15" s="102">
        <v>15714</v>
      </c>
      <c r="F15" s="102">
        <v>8017</v>
      </c>
      <c r="G15" s="102">
        <v>7697</v>
      </c>
      <c r="I15" s="3">
        <f>I14+1</f>
        <v>56</v>
      </c>
      <c r="J15" s="5" t="s">
        <v>36</v>
      </c>
      <c r="K15" s="21">
        <f>K14+1</f>
        <v>57</v>
      </c>
      <c r="L15" s="102">
        <v>24167</v>
      </c>
      <c r="M15" s="102">
        <v>11990</v>
      </c>
      <c r="N15" s="102">
        <v>12176</v>
      </c>
    </row>
    <row r="16" spans="1:14" ht="9.75" customHeight="1">
      <c r="A16" s="3">
        <f>A15+1</f>
        <v>7</v>
      </c>
      <c r="B16" s="5" t="s">
        <v>36</v>
      </c>
      <c r="C16" s="203">
        <f>C15+1</f>
        <v>8</v>
      </c>
      <c r="D16" s="21"/>
      <c r="E16" s="102">
        <v>14404</v>
      </c>
      <c r="F16" s="102">
        <v>7415</v>
      </c>
      <c r="G16" s="102">
        <v>6989</v>
      </c>
      <c r="I16" s="3">
        <f>I15+1</f>
        <v>57</v>
      </c>
      <c r="J16" s="5" t="s">
        <v>36</v>
      </c>
      <c r="K16" s="21">
        <f>K15+1</f>
        <v>58</v>
      </c>
      <c r="L16" s="102">
        <v>21325</v>
      </c>
      <c r="M16" s="102">
        <v>10468</v>
      </c>
      <c r="N16" s="102">
        <v>10858</v>
      </c>
    </row>
    <row r="17" spans="1:14" ht="9.75" customHeight="1">
      <c r="A17" s="3">
        <f>A16+1</f>
        <v>8</v>
      </c>
      <c r="B17" s="5" t="s">
        <v>36</v>
      </c>
      <c r="C17" s="203">
        <f>C16+1</f>
        <v>9</v>
      </c>
      <c r="D17" s="21"/>
      <c r="E17" s="102">
        <v>13326</v>
      </c>
      <c r="F17" s="102">
        <v>6874</v>
      </c>
      <c r="G17" s="102">
        <v>6451</v>
      </c>
      <c r="I17" s="3">
        <f>I16+1</f>
        <v>58</v>
      </c>
      <c r="J17" s="5" t="s">
        <v>36</v>
      </c>
      <c r="K17" s="21">
        <f>K16+1</f>
        <v>59</v>
      </c>
      <c r="L17" s="102">
        <v>25430</v>
      </c>
      <c r="M17" s="102">
        <v>12501</v>
      </c>
      <c r="N17" s="102">
        <v>12929</v>
      </c>
    </row>
    <row r="18" spans="1:15" ht="9.75" customHeight="1">
      <c r="A18" s="3">
        <f>A17+1</f>
        <v>9</v>
      </c>
      <c r="B18" s="5" t="s">
        <v>36</v>
      </c>
      <c r="C18" s="203">
        <f>C17+1</f>
        <v>10</v>
      </c>
      <c r="D18" s="21"/>
      <c r="E18" s="102">
        <v>13187</v>
      </c>
      <c r="F18" s="102">
        <v>6732</v>
      </c>
      <c r="G18" s="102">
        <v>6455</v>
      </c>
      <c r="I18" s="3">
        <f>I17+1</f>
        <v>59</v>
      </c>
      <c r="J18" s="5" t="s">
        <v>36</v>
      </c>
      <c r="K18" s="21">
        <f>K17+1</f>
        <v>60</v>
      </c>
      <c r="L18" s="102">
        <v>30332</v>
      </c>
      <c r="M18" s="102">
        <v>14953</v>
      </c>
      <c r="N18" s="102">
        <v>15379</v>
      </c>
      <c r="O18" s="12"/>
    </row>
    <row r="19" spans="1:15" s="12" customFormat="1" ht="9.75" customHeight="1">
      <c r="A19" s="19" t="s">
        <v>76</v>
      </c>
      <c r="B19" s="178"/>
      <c r="C19" s="202"/>
      <c r="D19" s="229"/>
      <c r="E19" s="232">
        <v>73055</v>
      </c>
      <c r="F19" s="232">
        <v>37436</v>
      </c>
      <c r="G19" s="232">
        <v>35619</v>
      </c>
      <c r="H19" s="19"/>
      <c r="I19" s="19" t="s">
        <v>76</v>
      </c>
      <c r="J19" s="178"/>
      <c r="K19" s="229"/>
      <c r="L19" s="232">
        <v>128245</v>
      </c>
      <c r="M19" s="232">
        <v>63461</v>
      </c>
      <c r="N19" s="232">
        <v>64784</v>
      </c>
      <c r="O19"/>
    </row>
    <row r="20" spans="1:14" ht="7.5" customHeight="1">
      <c r="A20" s="19"/>
      <c r="B20" s="5"/>
      <c r="C20" s="203"/>
      <c r="D20" s="21"/>
      <c r="E20" s="232"/>
      <c r="F20" s="232"/>
      <c r="G20" s="232"/>
      <c r="I20" s="19"/>
      <c r="J20" s="5"/>
      <c r="K20" s="21"/>
      <c r="L20" s="232"/>
      <c r="M20" s="232"/>
      <c r="N20" s="232"/>
    </row>
    <row r="21" spans="1:14" ht="9.75" customHeight="1">
      <c r="A21" s="3">
        <f>A18+1</f>
        <v>10</v>
      </c>
      <c r="B21" s="5" t="s">
        <v>36</v>
      </c>
      <c r="C21" s="203">
        <f>C18+1</f>
        <v>11</v>
      </c>
      <c r="D21" s="21"/>
      <c r="E21" s="102">
        <v>14165</v>
      </c>
      <c r="F21" s="102">
        <v>7218</v>
      </c>
      <c r="G21" s="102">
        <v>6947</v>
      </c>
      <c r="I21" s="3">
        <f>I18+1</f>
        <v>60</v>
      </c>
      <c r="J21" s="5" t="s">
        <v>36</v>
      </c>
      <c r="K21" s="21">
        <f>K18+1</f>
        <v>61</v>
      </c>
      <c r="L21" s="102">
        <v>29665</v>
      </c>
      <c r="M21" s="102">
        <v>14553</v>
      </c>
      <c r="N21" s="102">
        <v>15112</v>
      </c>
    </row>
    <row r="22" spans="1:14" ht="9.75" customHeight="1">
      <c r="A22" s="3">
        <f>A21+1</f>
        <v>11</v>
      </c>
      <c r="B22" s="5" t="s">
        <v>36</v>
      </c>
      <c r="C22" s="203">
        <f>C21+1</f>
        <v>12</v>
      </c>
      <c r="D22" s="21"/>
      <c r="E22" s="102">
        <v>16157</v>
      </c>
      <c r="F22" s="102">
        <v>8210</v>
      </c>
      <c r="G22" s="102">
        <v>7947</v>
      </c>
      <c r="I22" s="3">
        <f>I21+1</f>
        <v>61</v>
      </c>
      <c r="J22" s="5" t="s">
        <v>36</v>
      </c>
      <c r="K22" s="21">
        <f>K21+1</f>
        <v>62</v>
      </c>
      <c r="L22" s="102">
        <v>32944</v>
      </c>
      <c r="M22" s="102">
        <v>15956</v>
      </c>
      <c r="N22" s="102">
        <v>16988</v>
      </c>
    </row>
    <row r="23" spans="1:14" ht="9.75" customHeight="1">
      <c r="A23" s="3">
        <f>A22+1</f>
        <v>12</v>
      </c>
      <c r="B23" s="5" t="s">
        <v>36</v>
      </c>
      <c r="C23" s="203">
        <f>C22+1</f>
        <v>13</v>
      </c>
      <c r="D23" s="21"/>
      <c r="E23" s="102">
        <v>22576</v>
      </c>
      <c r="F23" s="102">
        <v>11524</v>
      </c>
      <c r="G23" s="102">
        <v>11052</v>
      </c>
      <c r="I23" s="3">
        <f>I22+1</f>
        <v>62</v>
      </c>
      <c r="J23" s="5" t="s">
        <v>36</v>
      </c>
      <c r="K23" s="21">
        <f>K22+1</f>
        <v>63</v>
      </c>
      <c r="L23" s="102">
        <v>38666</v>
      </c>
      <c r="M23" s="102">
        <v>18597</v>
      </c>
      <c r="N23" s="102">
        <v>20070</v>
      </c>
    </row>
    <row r="24" spans="1:14" ht="9.75" customHeight="1">
      <c r="A24" s="3">
        <f>A23+1</f>
        <v>13</v>
      </c>
      <c r="B24" s="5" t="s">
        <v>36</v>
      </c>
      <c r="C24" s="203">
        <f>C23+1</f>
        <v>14</v>
      </c>
      <c r="D24" s="21"/>
      <c r="E24" s="102">
        <v>28451</v>
      </c>
      <c r="F24" s="102">
        <v>14540</v>
      </c>
      <c r="G24" s="102">
        <v>13910</v>
      </c>
      <c r="I24" s="3">
        <f>I23+1</f>
        <v>63</v>
      </c>
      <c r="J24" s="5" t="s">
        <v>36</v>
      </c>
      <c r="K24" s="21">
        <f>K23+1</f>
        <v>64</v>
      </c>
      <c r="L24" s="102">
        <v>39716</v>
      </c>
      <c r="M24" s="102">
        <v>19035</v>
      </c>
      <c r="N24" s="102">
        <v>20681</v>
      </c>
    </row>
    <row r="25" spans="1:15" ht="9.75" customHeight="1">
      <c r="A25" s="3">
        <f>A24+1</f>
        <v>14</v>
      </c>
      <c r="B25" s="5" t="s">
        <v>36</v>
      </c>
      <c r="C25" s="203">
        <f>C24+1</f>
        <v>15</v>
      </c>
      <c r="D25" s="21"/>
      <c r="E25" s="102">
        <v>30666</v>
      </c>
      <c r="F25" s="102">
        <v>15640</v>
      </c>
      <c r="G25" s="102">
        <v>15026</v>
      </c>
      <c r="I25" s="3">
        <f>I24+1</f>
        <v>64</v>
      </c>
      <c r="J25" s="5" t="s">
        <v>36</v>
      </c>
      <c r="K25" s="21">
        <f>K24+1</f>
        <v>65</v>
      </c>
      <c r="L25" s="102">
        <v>36946</v>
      </c>
      <c r="M25" s="102">
        <v>17735</v>
      </c>
      <c r="N25" s="102">
        <v>19211</v>
      </c>
      <c r="O25" s="12"/>
    </row>
    <row r="26" spans="1:14" ht="9.75" customHeight="1">
      <c r="A26" s="19" t="s">
        <v>76</v>
      </c>
      <c r="B26" s="178"/>
      <c r="C26" s="202"/>
      <c r="D26" s="229"/>
      <c r="E26" s="232">
        <v>112014</v>
      </c>
      <c r="F26" s="232">
        <v>57133</v>
      </c>
      <c r="G26" s="232">
        <v>54882</v>
      </c>
      <c r="H26" s="19"/>
      <c r="I26" s="19" t="s">
        <v>76</v>
      </c>
      <c r="J26" s="178"/>
      <c r="K26" s="229"/>
      <c r="L26" s="232">
        <v>177938</v>
      </c>
      <c r="M26" s="232">
        <v>85876</v>
      </c>
      <c r="N26" s="232">
        <v>92062</v>
      </c>
    </row>
    <row r="27" spans="1:15" s="12" customFormat="1" ht="7.5" customHeight="1">
      <c r="A27" s="19"/>
      <c r="B27" s="178"/>
      <c r="C27" s="202"/>
      <c r="D27" s="229"/>
      <c r="E27" s="232"/>
      <c r="F27" s="232"/>
      <c r="G27" s="232"/>
      <c r="H27" s="3"/>
      <c r="I27" s="19"/>
      <c r="J27" s="5"/>
      <c r="K27" s="21"/>
      <c r="L27" s="232"/>
      <c r="M27" s="232"/>
      <c r="N27" s="232"/>
      <c r="O27"/>
    </row>
    <row r="28" spans="1:14" ht="9.75" customHeight="1">
      <c r="A28" s="3">
        <f>A25+1</f>
        <v>15</v>
      </c>
      <c r="B28" s="5" t="s">
        <v>36</v>
      </c>
      <c r="C28" s="203">
        <f>C25+1</f>
        <v>16</v>
      </c>
      <c r="D28" s="21"/>
      <c r="E28" s="102">
        <v>32676</v>
      </c>
      <c r="F28" s="102">
        <v>16731</v>
      </c>
      <c r="G28" s="102">
        <v>15945</v>
      </c>
      <c r="I28" s="3">
        <f>I25+1</f>
        <v>65</v>
      </c>
      <c r="J28" s="5" t="s">
        <v>36</v>
      </c>
      <c r="K28" s="21">
        <f>K25+1</f>
        <v>66</v>
      </c>
      <c r="L28" s="102">
        <v>33288</v>
      </c>
      <c r="M28" s="102">
        <v>15806</v>
      </c>
      <c r="N28" s="102">
        <v>17482</v>
      </c>
    </row>
    <row r="29" spans="1:14" ht="9.75" customHeight="1">
      <c r="A29" s="3">
        <f>A28+1</f>
        <v>16</v>
      </c>
      <c r="B29" s="5" t="s">
        <v>36</v>
      </c>
      <c r="C29" s="203">
        <f>C28+1</f>
        <v>17</v>
      </c>
      <c r="D29" s="21"/>
      <c r="E29" s="102">
        <v>33193</v>
      </c>
      <c r="F29" s="102">
        <v>17112</v>
      </c>
      <c r="G29" s="102">
        <v>16081</v>
      </c>
      <c r="I29" s="3">
        <f>I28+1</f>
        <v>66</v>
      </c>
      <c r="J29" s="5" t="s">
        <v>36</v>
      </c>
      <c r="K29" s="21">
        <f>K28+1</f>
        <v>67</v>
      </c>
      <c r="L29" s="102">
        <v>31597</v>
      </c>
      <c r="M29" s="102">
        <v>14739</v>
      </c>
      <c r="N29" s="102">
        <v>16857</v>
      </c>
    </row>
    <row r="30" spans="1:14" ht="9.75" customHeight="1">
      <c r="A30" s="3">
        <f>A29+1</f>
        <v>17</v>
      </c>
      <c r="B30" s="5" t="s">
        <v>36</v>
      </c>
      <c r="C30" s="203">
        <f>C29+1</f>
        <v>18</v>
      </c>
      <c r="D30" s="21"/>
      <c r="E30" s="102">
        <v>33180</v>
      </c>
      <c r="F30" s="102">
        <v>17197</v>
      </c>
      <c r="G30" s="102">
        <v>15983</v>
      </c>
      <c r="I30" s="3">
        <f>I29+1</f>
        <v>67</v>
      </c>
      <c r="J30" s="5" t="s">
        <v>36</v>
      </c>
      <c r="K30" s="21">
        <f>K29+1</f>
        <v>68</v>
      </c>
      <c r="L30" s="102">
        <v>30739</v>
      </c>
      <c r="M30" s="102">
        <v>14167</v>
      </c>
      <c r="N30" s="102">
        <v>16572</v>
      </c>
    </row>
    <row r="31" spans="1:14" ht="9.75" customHeight="1">
      <c r="A31" s="3">
        <f>A30+1</f>
        <v>18</v>
      </c>
      <c r="B31" s="5" t="s">
        <v>36</v>
      </c>
      <c r="C31" s="203">
        <f>C30+1</f>
        <v>19</v>
      </c>
      <c r="D31" s="21"/>
      <c r="E31" s="102">
        <v>33063</v>
      </c>
      <c r="F31" s="102">
        <v>17293</v>
      </c>
      <c r="G31" s="102">
        <v>15770</v>
      </c>
      <c r="I31" s="3">
        <f>I30+1</f>
        <v>68</v>
      </c>
      <c r="J31" s="5" t="s">
        <v>36</v>
      </c>
      <c r="K31" s="21">
        <f>K30+1</f>
        <v>69</v>
      </c>
      <c r="L31" s="102">
        <v>29152</v>
      </c>
      <c r="M31" s="102">
        <v>13328</v>
      </c>
      <c r="N31" s="102">
        <v>15825</v>
      </c>
    </row>
    <row r="32" spans="1:14" ht="9.75" customHeight="1">
      <c r="A32" s="3">
        <f>A31+1</f>
        <v>19</v>
      </c>
      <c r="B32" s="5" t="s">
        <v>36</v>
      </c>
      <c r="C32" s="203">
        <f>C31+1</f>
        <v>20</v>
      </c>
      <c r="D32" s="21"/>
      <c r="E32" s="102">
        <v>32865</v>
      </c>
      <c r="F32" s="102">
        <v>17316</v>
      </c>
      <c r="G32" s="102">
        <v>15549</v>
      </c>
      <c r="I32" s="3">
        <f>I31+1</f>
        <v>69</v>
      </c>
      <c r="J32" s="5" t="s">
        <v>36</v>
      </c>
      <c r="K32" s="21">
        <f>K31+1</f>
        <v>70</v>
      </c>
      <c r="L32" s="102">
        <v>25022</v>
      </c>
      <c r="M32" s="102">
        <v>11348</v>
      </c>
      <c r="N32" s="102">
        <v>13674</v>
      </c>
    </row>
    <row r="33" spans="1:15" ht="9.75" customHeight="1">
      <c r="A33" s="19" t="s">
        <v>76</v>
      </c>
      <c r="B33" s="178"/>
      <c r="C33" s="202"/>
      <c r="D33" s="229"/>
      <c r="E33" s="232">
        <v>164977</v>
      </c>
      <c r="F33" s="232">
        <v>85650</v>
      </c>
      <c r="G33" s="232">
        <v>79327</v>
      </c>
      <c r="H33" s="19"/>
      <c r="I33" s="19" t="s">
        <v>76</v>
      </c>
      <c r="J33" s="19"/>
      <c r="K33" s="16"/>
      <c r="L33" s="232">
        <v>149798</v>
      </c>
      <c r="M33" s="232">
        <v>69388</v>
      </c>
      <c r="N33" s="232">
        <v>80410</v>
      </c>
      <c r="O33" s="12"/>
    </row>
    <row r="34" spans="1:15" s="12" customFormat="1" ht="7.5" customHeight="1">
      <c r="A34" s="19"/>
      <c r="B34" s="5"/>
      <c r="C34" s="203"/>
      <c r="D34" s="21"/>
      <c r="E34" s="232"/>
      <c r="F34" s="232"/>
      <c r="G34" s="232"/>
      <c r="H34" s="3"/>
      <c r="I34" s="19"/>
      <c r="J34" s="3"/>
      <c r="K34" s="9"/>
      <c r="L34" s="232"/>
      <c r="M34" s="232"/>
      <c r="N34" s="232"/>
      <c r="O34"/>
    </row>
    <row r="35" spans="1:14" ht="9.75" customHeight="1">
      <c r="A35" s="3">
        <f>A32+1</f>
        <v>20</v>
      </c>
      <c r="B35" s="5" t="s">
        <v>36</v>
      </c>
      <c r="C35" s="203">
        <f>C32+1</f>
        <v>21</v>
      </c>
      <c r="D35" s="21"/>
      <c r="E35" s="102">
        <v>33505</v>
      </c>
      <c r="F35" s="102">
        <v>17754</v>
      </c>
      <c r="G35" s="102">
        <v>15751</v>
      </c>
      <c r="I35" s="3">
        <f>I32+1</f>
        <v>70</v>
      </c>
      <c r="J35" s="5" t="s">
        <v>36</v>
      </c>
      <c r="K35" s="21">
        <f>K32+1</f>
        <v>71</v>
      </c>
      <c r="L35" s="102">
        <v>22107</v>
      </c>
      <c r="M35" s="102">
        <v>9907</v>
      </c>
      <c r="N35" s="102">
        <v>12199</v>
      </c>
    </row>
    <row r="36" spans="1:14" ht="9.75" customHeight="1">
      <c r="A36" s="3">
        <f>A35+1</f>
        <v>21</v>
      </c>
      <c r="B36" s="5" t="s">
        <v>36</v>
      </c>
      <c r="C36" s="203">
        <f>C35+1</f>
        <v>22</v>
      </c>
      <c r="D36" s="21"/>
      <c r="E36" s="102">
        <v>33521</v>
      </c>
      <c r="F36" s="102">
        <v>17826</v>
      </c>
      <c r="G36" s="102">
        <v>15695</v>
      </c>
      <c r="I36" s="3">
        <f>I35+1</f>
        <v>71</v>
      </c>
      <c r="J36" s="5" t="s">
        <v>36</v>
      </c>
      <c r="K36" s="21">
        <f>K35+1</f>
        <v>72</v>
      </c>
      <c r="L36" s="102">
        <v>22136</v>
      </c>
      <c r="M36" s="102">
        <v>9701</v>
      </c>
      <c r="N36" s="102">
        <v>12435</v>
      </c>
    </row>
    <row r="37" spans="1:14" ht="9.75" customHeight="1">
      <c r="A37" s="3">
        <f>A36+1</f>
        <v>22</v>
      </c>
      <c r="B37" s="5" t="s">
        <v>36</v>
      </c>
      <c r="C37" s="203">
        <f>C36+1</f>
        <v>23</v>
      </c>
      <c r="D37" s="21"/>
      <c r="E37" s="102">
        <v>33074</v>
      </c>
      <c r="F37" s="102">
        <v>17714</v>
      </c>
      <c r="G37" s="102">
        <v>15360</v>
      </c>
      <c r="I37" s="3">
        <f>I36+1</f>
        <v>72</v>
      </c>
      <c r="J37" s="5" t="s">
        <v>36</v>
      </c>
      <c r="K37" s="21">
        <f>K36+1</f>
        <v>73</v>
      </c>
      <c r="L37" s="102">
        <v>22627</v>
      </c>
      <c r="M37" s="102">
        <v>9593</v>
      </c>
      <c r="N37" s="102">
        <v>13035</v>
      </c>
    </row>
    <row r="38" spans="1:14" ht="9.75" customHeight="1">
      <c r="A38" s="3">
        <f>A37+1</f>
        <v>23</v>
      </c>
      <c r="B38" s="5" t="s">
        <v>36</v>
      </c>
      <c r="C38" s="203">
        <f>C37+1</f>
        <v>24</v>
      </c>
      <c r="D38" s="21"/>
      <c r="E38" s="102">
        <v>32199</v>
      </c>
      <c r="F38" s="102">
        <v>17524</v>
      </c>
      <c r="G38" s="102">
        <v>14675</v>
      </c>
      <c r="I38" s="3">
        <f>I37+1</f>
        <v>73</v>
      </c>
      <c r="J38" s="5" t="s">
        <v>36</v>
      </c>
      <c r="K38" s="21">
        <f>K37+1</f>
        <v>74</v>
      </c>
      <c r="L38" s="102">
        <v>22543</v>
      </c>
      <c r="M38" s="102">
        <v>9294</v>
      </c>
      <c r="N38" s="102">
        <v>13249</v>
      </c>
    </row>
    <row r="39" spans="1:14" ht="9.75" customHeight="1">
      <c r="A39" s="3">
        <f>A38+1</f>
        <v>24</v>
      </c>
      <c r="B39" s="5" t="s">
        <v>36</v>
      </c>
      <c r="C39" s="203">
        <f>C38+1</f>
        <v>25</v>
      </c>
      <c r="D39" s="21"/>
      <c r="E39" s="102">
        <v>30373</v>
      </c>
      <c r="F39" s="102">
        <v>16510</v>
      </c>
      <c r="G39" s="102">
        <v>13863</v>
      </c>
      <c r="I39" s="3">
        <f>I38+1</f>
        <v>74</v>
      </c>
      <c r="J39" s="5" t="s">
        <v>36</v>
      </c>
      <c r="K39" s="21">
        <f>K38+1</f>
        <v>75</v>
      </c>
      <c r="L39" s="102">
        <v>21619</v>
      </c>
      <c r="M39" s="102">
        <v>8675</v>
      </c>
      <c r="N39" s="102">
        <v>12943</v>
      </c>
    </row>
    <row r="40" spans="1:15" ht="9.75" customHeight="1">
      <c r="A40" s="19" t="s">
        <v>76</v>
      </c>
      <c r="B40" s="5"/>
      <c r="C40" s="203"/>
      <c r="D40" s="21"/>
      <c r="E40" s="232">
        <v>162672</v>
      </c>
      <c r="F40" s="232">
        <v>87329</v>
      </c>
      <c r="G40" s="232">
        <v>75343</v>
      </c>
      <c r="I40" s="19" t="s">
        <v>76</v>
      </c>
      <c r="J40" s="178"/>
      <c r="K40" s="229"/>
      <c r="L40" s="232">
        <v>111031</v>
      </c>
      <c r="M40" s="232">
        <v>47170</v>
      </c>
      <c r="N40" s="232">
        <v>63861</v>
      </c>
      <c r="O40" s="12"/>
    </row>
    <row r="41" spans="3:14" ht="7.5" customHeight="1">
      <c r="C41" s="203"/>
      <c r="D41" s="9"/>
      <c r="E41" s="232"/>
      <c r="F41" s="232"/>
      <c r="G41" s="232"/>
      <c r="I41" s="19"/>
      <c r="J41" s="5"/>
      <c r="K41" s="21"/>
      <c r="L41" s="232"/>
      <c r="M41" s="232"/>
      <c r="N41" s="232"/>
    </row>
    <row r="42" spans="1:14" ht="9.75" customHeight="1">
      <c r="A42" s="3">
        <f>SUM(C39)</f>
        <v>25</v>
      </c>
      <c r="B42" s="5" t="s">
        <v>36</v>
      </c>
      <c r="C42" s="203">
        <f>SUM(A42+1)</f>
        <v>26</v>
      </c>
      <c r="D42" s="21"/>
      <c r="E42" s="102">
        <v>28976</v>
      </c>
      <c r="F42" s="102">
        <v>15789</v>
      </c>
      <c r="G42" s="102">
        <v>13187</v>
      </c>
      <c r="I42" s="3">
        <f>I39+1</f>
        <v>75</v>
      </c>
      <c r="J42" s="5" t="s">
        <v>36</v>
      </c>
      <c r="K42" s="21">
        <f>K39+1</f>
        <v>76</v>
      </c>
      <c r="L42" s="102">
        <v>20173</v>
      </c>
      <c r="M42" s="102">
        <v>7775</v>
      </c>
      <c r="N42" s="102">
        <v>12398</v>
      </c>
    </row>
    <row r="43" spans="1:14" ht="9.75" customHeight="1">
      <c r="A43" s="3">
        <f>A42+1</f>
        <v>26</v>
      </c>
      <c r="B43" s="5" t="s">
        <v>36</v>
      </c>
      <c r="C43" s="203">
        <f>C42+1</f>
        <v>27</v>
      </c>
      <c r="D43" s="21"/>
      <c r="E43" s="102">
        <v>26823</v>
      </c>
      <c r="F43" s="102">
        <v>14642</v>
      </c>
      <c r="G43" s="102">
        <v>12181</v>
      </c>
      <c r="I43" s="3">
        <f>I42+1</f>
        <v>76</v>
      </c>
      <c r="J43" s="5" t="s">
        <v>36</v>
      </c>
      <c r="K43" s="21">
        <f>K42+1</f>
        <v>77</v>
      </c>
      <c r="L43" s="102">
        <v>18648</v>
      </c>
      <c r="M43" s="102">
        <v>6633</v>
      </c>
      <c r="N43" s="102">
        <v>12015</v>
      </c>
    </row>
    <row r="44" spans="1:14" ht="9.75" customHeight="1">
      <c r="A44" s="3">
        <f>A43+1</f>
        <v>27</v>
      </c>
      <c r="B44" s="5" t="s">
        <v>36</v>
      </c>
      <c r="C44" s="203">
        <f>C43+1</f>
        <v>28</v>
      </c>
      <c r="D44" s="21"/>
      <c r="E44" s="102">
        <v>24301</v>
      </c>
      <c r="F44" s="102">
        <v>13370</v>
      </c>
      <c r="G44" s="102">
        <v>10931</v>
      </c>
      <c r="I44" s="3">
        <f>I43+1</f>
        <v>77</v>
      </c>
      <c r="J44" s="5" t="s">
        <v>36</v>
      </c>
      <c r="K44" s="21">
        <f>K43+1</f>
        <v>78</v>
      </c>
      <c r="L44" s="102">
        <v>17677</v>
      </c>
      <c r="M44" s="102">
        <v>5894</v>
      </c>
      <c r="N44" s="102">
        <v>11784</v>
      </c>
    </row>
    <row r="45" spans="1:14" ht="9.75" customHeight="1">
      <c r="A45" s="3">
        <f>A44+1</f>
        <v>28</v>
      </c>
      <c r="B45" s="5" t="s">
        <v>36</v>
      </c>
      <c r="C45" s="203">
        <f>C44+1</f>
        <v>29</v>
      </c>
      <c r="D45" s="21"/>
      <c r="E45" s="102">
        <v>23717</v>
      </c>
      <c r="F45" s="102">
        <v>13113</v>
      </c>
      <c r="G45" s="102">
        <v>10603</v>
      </c>
      <c r="I45" s="3">
        <f>I44+1</f>
        <v>78</v>
      </c>
      <c r="J45" s="5" t="s">
        <v>36</v>
      </c>
      <c r="K45" s="21">
        <f>K44+1</f>
        <v>79</v>
      </c>
      <c r="L45" s="102">
        <v>16092</v>
      </c>
      <c r="M45" s="102">
        <v>5016</v>
      </c>
      <c r="N45" s="102">
        <v>11076</v>
      </c>
    </row>
    <row r="46" spans="1:14" ht="9.75" customHeight="1">
      <c r="A46" s="3">
        <f>A45+1</f>
        <v>29</v>
      </c>
      <c r="B46" s="5" t="s">
        <v>36</v>
      </c>
      <c r="C46" s="203">
        <f>C45+1</f>
        <v>30</v>
      </c>
      <c r="D46" s="21"/>
      <c r="E46" s="102">
        <v>24270</v>
      </c>
      <c r="F46" s="102">
        <v>13285</v>
      </c>
      <c r="G46" s="102">
        <v>10985</v>
      </c>
      <c r="I46" s="3">
        <f>I45+1</f>
        <v>79</v>
      </c>
      <c r="J46" s="5" t="s">
        <v>36</v>
      </c>
      <c r="K46" s="21">
        <f>K45+1</f>
        <v>80</v>
      </c>
      <c r="L46" s="102">
        <v>14745</v>
      </c>
      <c r="M46" s="102">
        <v>4354</v>
      </c>
      <c r="N46" s="102">
        <v>10391</v>
      </c>
    </row>
    <row r="47" spans="1:14" ht="9.75" customHeight="1">
      <c r="A47" s="19" t="s">
        <v>76</v>
      </c>
      <c r="B47" s="178"/>
      <c r="C47" s="202"/>
      <c r="D47" s="229"/>
      <c r="E47" s="232">
        <v>128087</v>
      </c>
      <c r="F47" s="232">
        <v>70199</v>
      </c>
      <c r="G47" s="232">
        <v>57887</v>
      </c>
      <c r="H47" s="19"/>
      <c r="I47" s="19" t="s">
        <v>76</v>
      </c>
      <c r="K47" s="9"/>
      <c r="L47" s="232">
        <v>87336</v>
      </c>
      <c r="M47" s="232">
        <v>29672</v>
      </c>
      <c r="N47" s="232">
        <v>57664</v>
      </c>
    </row>
    <row r="48" spans="1:15" s="12" customFormat="1" ht="7.5" customHeight="1">
      <c r="A48" s="3"/>
      <c r="B48" s="5"/>
      <c r="C48" s="203"/>
      <c r="D48" s="21"/>
      <c r="E48" s="232"/>
      <c r="F48" s="232"/>
      <c r="G48" s="232"/>
      <c r="H48" s="3"/>
      <c r="I48" s="3"/>
      <c r="J48" s="3"/>
      <c r="K48" s="3"/>
      <c r="L48" s="233"/>
      <c r="M48" s="232"/>
      <c r="N48" s="232"/>
      <c r="O48"/>
    </row>
    <row r="49" spans="1:14" ht="9.75" customHeight="1">
      <c r="A49" s="3">
        <f>A46+1</f>
        <v>30</v>
      </c>
      <c r="B49" s="5" t="s">
        <v>36</v>
      </c>
      <c r="C49" s="203">
        <f>C46+1</f>
        <v>31</v>
      </c>
      <c r="D49" s="21"/>
      <c r="E49" s="102">
        <v>26025</v>
      </c>
      <c r="F49" s="102">
        <v>14298</v>
      </c>
      <c r="G49" s="102">
        <v>11728</v>
      </c>
      <c r="I49" s="3">
        <f>SUM(K46)</f>
        <v>80</v>
      </c>
      <c r="J49" s="5" t="s">
        <v>36</v>
      </c>
      <c r="K49" s="21">
        <f>SUM(I49+1)</f>
        <v>81</v>
      </c>
      <c r="L49" s="102">
        <v>14113</v>
      </c>
      <c r="M49" s="102">
        <v>4101</v>
      </c>
      <c r="N49" s="102">
        <v>10012</v>
      </c>
    </row>
    <row r="50" spans="1:14" ht="9.75" customHeight="1">
      <c r="A50" s="3">
        <f>A49+1</f>
        <v>31</v>
      </c>
      <c r="B50" s="5" t="s">
        <v>36</v>
      </c>
      <c r="C50" s="203">
        <f>C49+1</f>
        <v>32</v>
      </c>
      <c r="D50" s="21"/>
      <c r="E50" s="102">
        <v>29415</v>
      </c>
      <c r="F50" s="102">
        <v>16068</v>
      </c>
      <c r="G50" s="102">
        <v>13347</v>
      </c>
      <c r="I50" s="3">
        <f>SUM(I49+1)</f>
        <v>81</v>
      </c>
      <c r="J50" s="5" t="s">
        <v>36</v>
      </c>
      <c r="K50" s="21">
        <f>SUM(I50+1)</f>
        <v>82</v>
      </c>
      <c r="L50" s="102">
        <v>13972</v>
      </c>
      <c r="M50" s="102">
        <v>3940</v>
      </c>
      <c r="N50" s="102">
        <v>10032</v>
      </c>
    </row>
    <row r="51" spans="1:14" ht="9.75" customHeight="1">
      <c r="A51" s="3">
        <f>A50+1</f>
        <v>32</v>
      </c>
      <c r="B51" s="5" t="s">
        <v>36</v>
      </c>
      <c r="C51" s="203">
        <f>C50+1</f>
        <v>33</v>
      </c>
      <c r="D51" s="21"/>
      <c r="E51" s="102">
        <v>31834</v>
      </c>
      <c r="F51" s="102">
        <v>17104</v>
      </c>
      <c r="G51" s="102">
        <v>14730</v>
      </c>
      <c r="I51" s="3">
        <f>I50+1</f>
        <v>82</v>
      </c>
      <c r="J51" s="5" t="s">
        <v>36</v>
      </c>
      <c r="K51" s="21">
        <f>SUM(I51+1)</f>
        <v>83</v>
      </c>
      <c r="L51" s="102">
        <v>13257</v>
      </c>
      <c r="M51" s="102">
        <v>3600</v>
      </c>
      <c r="N51" s="102">
        <v>9656</v>
      </c>
    </row>
    <row r="52" spans="1:14" ht="9.75" customHeight="1">
      <c r="A52" s="3">
        <f>A51+1</f>
        <v>33</v>
      </c>
      <c r="B52" s="5" t="s">
        <v>36</v>
      </c>
      <c r="C52" s="203">
        <f>C51+1</f>
        <v>34</v>
      </c>
      <c r="D52" s="21"/>
      <c r="E52" s="102">
        <v>32560</v>
      </c>
      <c r="F52" s="102">
        <v>17289</v>
      </c>
      <c r="G52" s="102">
        <v>15271</v>
      </c>
      <c r="I52" s="3">
        <f>I51+1</f>
        <v>83</v>
      </c>
      <c r="J52" s="5" t="s">
        <v>36</v>
      </c>
      <c r="K52" s="21">
        <f>K51+1</f>
        <v>84</v>
      </c>
      <c r="L52" s="102">
        <v>10280</v>
      </c>
      <c r="M52" s="102">
        <v>2718</v>
      </c>
      <c r="N52" s="102">
        <v>7561</v>
      </c>
    </row>
    <row r="53" spans="1:14" ht="9.75" customHeight="1">
      <c r="A53" s="3">
        <f>A52+1</f>
        <v>34</v>
      </c>
      <c r="B53" s="5" t="s">
        <v>36</v>
      </c>
      <c r="C53" s="203">
        <f>C52+1</f>
        <v>35</v>
      </c>
      <c r="D53" s="21"/>
      <c r="E53" s="102">
        <v>33096</v>
      </c>
      <c r="F53" s="102">
        <v>17456</v>
      </c>
      <c r="G53" s="102">
        <v>15640</v>
      </c>
      <c r="I53" s="3">
        <f>I52+1</f>
        <v>84</v>
      </c>
      <c r="J53" s="5" t="s">
        <v>36</v>
      </c>
      <c r="K53" s="21">
        <f>K52+1</f>
        <v>85</v>
      </c>
      <c r="L53" s="102">
        <v>6148</v>
      </c>
      <c r="M53" s="102">
        <v>1594</v>
      </c>
      <c r="N53" s="102">
        <v>4554</v>
      </c>
    </row>
    <row r="54" spans="1:15" ht="9.75" customHeight="1">
      <c r="A54" s="19" t="s">
        <v>76</v>
      </c>
      <c r="B54" s="178"/>
      <c r="C54" s="202"/>
      <c r="D54" s="229"/>
      <c r="E54" s="232">
        <v>152930</v>
      </c>
      <c r="F54" s="232">
        <v>82214</v>
      </c>
      <c r="G54" s="232">
        <v>70716</v>
      </c>
      <c r="H54" s="19"/>
      <c r="I54" s="19" t="s">
        <v>76</v>
      </c>
      <c r="J54" s="19"/>
      <c r="K54" s="16"/>
      <c r="L54" s="232">
        <v>57769</v>
      </c>
      <c r="M54" s="232">
        <v>15953</v>
      </c>
      <c r="N54" s="232">
        <v>41816</v>
      </c>
      <c r="O54" s="12"/>
    </row>
    <row r="55" spans="1:15" s="12" customFormat="1" ht="7.5" customHeight="1">
      <c r="A55" s="3"/>
      <c r="B55" s="5"/>
      <c r="C55" s="203"/>
      <c r="D55" s="21"/>
      <c r="E55" s="232"/>
      <c r="F55" s="232"/>
      <c r="G55" s="232"/>
      <c r="H55" s="3"/>
      <c r="I55" s="3"/>
      <c r="J55" s="3"/>
      <c r="K55" s="9"/>
      <c r="L55" s="232"/>
      <c r="M55" s="232"/>
      <c r="N55" s="232"/>
      <c r="O55"/>
    </row>
    <row r="56" spans="1:14" ht="9.75" customHeight="1">
      <c r="A56" s="3">
        <f>A53+1</f>
        <v>35</v>
      </c>
      <c r="B56" s="5" t="s">
        <v>36</v>
      </c>
      <c r="C56" s="203">
        <f>C53+1</f>
        <v>36</v>
      </c>
      <c r="D56" s="21"/>
      <c r="E56" s="102">
        <v>33921</v>
      </c>
      <c r="F56" s="102">
        <v>17743</v>
      </c>
      <c r="G56" s="102">
        <v>16178</v>
      </c>
      <c r="I56" s="3">
        <f>I53+1</f>
        <v>85</v>
      </c>
      <c r="J56" s="176" t="s">
        <v>36</v>
      </c>
      <c r="K56" s="21">
        <f>K53+1</f>
        <v>86</v>
      </c>
      <c r="L56" s="102">
        <v>3959</v>
      </c>
      <c r="M56" s="102">
        <v>983</v>
      </c>
      <c r="N56" s="102">
        <v>2976</v>
      </c>
    </row>
    <row r="57" spans="1:14" ht="9.75" customHeight="1">
      <c r="A57" s="3">
        <f>A56+1</f>
        <v>36</v>
      </c>
      <c r="B57" s="5" t="s">
        <v>36</v>
      </c>
      <c r="C57" s="203">
        <f>C56+1</f>
        <v>37</v>
      </c>
      <c r="D57" s="21"/>
      <c r="E57" s="102">
        <v>35694</v>
      </c>
      <c r="F57" s="102">
        <v>18602</v>
      </c>
      <c r="G57" s="102">
        <v>17091</v>
      </c>
      <c r="I57" s="3">
        <f>K56</f>
        <v>86</v>
      </c>
      <c r="J57" s="176" t="s">
        <v>36</v>
      </c>
      <c r="K57" s="21">
        <f>I57+1</f>
        <v>87</v>
      </c>
      <c r="L57" s="102">
        <v>3665</v>
      </c>
      <c r="M57" s="102">
        <v>875</v>
      </c>
      <c r="N57" s="102">
        <v>2790</v>
      </c>
    </row>
    <row r="58" spans="1:14" ht="9.75" customHeight="1">
      <c r="A58" s="3">
        <f>A57+1</f>
        <v>37</v>
      </c>
      <c r="B58" s="5" t="s">
        <v>36</v>
      </c>
      <c r="C58" s="203">
        <f>C57+1</f>
        <v>38</v>
      </c>
      <c r="D58" s="21"/>
      <c r="E58" s="102">
        <v>37613</v>
      </c>
      <c r="F58" s="102">
        <v>19546</v>
      </c>
      <c r="G58" s="102">
        <v>18067</v>
      </c>
      <c r="I58" s="3">
        <f>K57</f>
        <v>87</v>
      </c>
      <c r="J58" s="3" t="s">
        <v>36</v>
      </c>
      <c r="K58" s="21">
        <f>I58+1</f>
        <v>88</v>
      </c>
      <c r="L58" s="102">
        <v>4063</v>
      </c>
      <c r="M58" s="102">
        <v>954</v>
      </c>
      <c r="N58" s="102">
        <v>3109</v>
      </c>
    </row>
    <row r="59" spans="1:14" ht="9.75" customHeight="1">
      <c r="A59" s="3">
        <f>A58+1</f>
        <v>38</v>
      </c>
      <c r="B59" s="5" t="s">
        <v>36</v>
      </c>
      <c r="C59" s="203">
        <f>C58+1</f>
        <v>39</v>
      </c>
      <c r="D59" s="21"/>
      <c r="E59" s="102">
        <v>39319</v>
      </c>
      <c r="F59" s="102">
        <v>20334</v>
      </c>
      <c r="G59" s="102">
        <v>18985</v>
      </c>
      <c r="I59" s="3">
        <f>K58</f>
        <v>88</v>
      </c>
      <c r="J59" s="3" t="s">
        <v>36</v>
      </c>
      <c r="K59" s="21">
        <f>I59+1</f>
        <v>89</v>
      </c>
      <c r="L59" s="102">
        <v>4701</v>
      </c>
      <c r="M59" s="102">
        <v>1037</v>
      </c>
      <c r="N59" s="102">
        <v>3664</v>
      </c>
    </row>
    <row r="60" spans="1:14" ht="9.75" customHeight="1">
      <c r="A60" s="3">
        <f>A59+1</f>
        <v>39</v>
      </c>
      <c r="B60" s="5" t="s">
        <v>36</v>
      </c>
      <c r="C60" s="203">
        <f>C59+1</f>
        <v>40</v>
      </c>
      <c r="D60" s="21"/>
      <c r="E60" s="102">
        <v>40851</v>
      </c>
      <c r="F60" s="102">
        <v>21059</v>
      </c>
      <c r="G60" s="102">
        <v>19792</v>
      </c>
      <c r="I60" s="3">
        <f>K59</f>
        <v>89</v>
      </c>
      <c r="J60" s="5" t="s">
        <v>36</v>
      </c>
      <c r="K60" s="21">
        <f>K59+1</f>
        <v>90</v>
      </c>
      <c r="L60" s="102">
        <v>4467</v>
      </c>
      <c r="M60" s="102">
        <v>944</v>
      </c>
      <c r="N60" s="102">
        <v>3523</v>
      </c>
    </row>
    <row r="61" spans="1:15" ht="9.75" customHeight="1">
      <c r="A61" s="19" t="s">
        <v>76</v>
      </c>
      <c r="B61" s="178"/>
      <c r="C61" s="202"/>
      <c r="D61" s="229"/>
      <c r="E61" s="232">
        <v>187398</v>
      </c>
      <c r="F61" s="232">
        <v>97285</v>
      </c>
      <c r="G61" s="232">
        <v>90114</v>
      </c>
      <c r="H61" s="19"/>
      <c r="I61" s="19" t="s">
        <v>76</v>
      </c>
      <c r="J61" s="178"/>
      <c r="K61" s="229"/>
      <c r="L61" s="232">
        <v>20855</v>
      </c>
      <c r="M61" s="232">
        <v>4794</v>
      </c>
      <c r="N61" s="232">
        <v>16061</v>
      </c>
      <c r="O61" s="12"/>
    </row>
    <row r="62" spans="1:14" ht="7.5" customHeight="1">
      <c r="A62" s="19"/>
      <c r="B62" s="178"/>
      <c r="C62" s="202"/>
      <c r="D62" s="229"/>
      <c r="E62" s="232"/>
      <c r="F62" s="232"/>
      <c r="G62" s="232"/>
      <c r="H62" s="19"/>
      <c r="I62" s="1"/>
      <c r="J62" s="10"/>
      <c r="K62" s="234"/>
      <c r="L62" s="232"/>
      <c r="M62" s="232"/>
      <c r="N62" s="232"/>
    </row>
    <row r="63" spans="1:15" s="12" customFormat="1" ht="9.75" customHeight="1">
      <c r="A63" s="3">
        <v>40</v>
      </c>
      <c r="B63" s="87" t="s">
        <v>36</v>
      </c>
      <c r="C63" s="203">
        <v>41</v>
      </c>
      <c r="D63" s="21"/>
      <c r="E63" s="102">
        <v>41209</v>
      </c>
      <c r="F63" s="102">
        <v>21195</v>
      </c>
      <c r="G63" s="102">
        <v>20014</v>
      </c>
      <c r="H63" s="3"/>
      <c r="I63" s="11">
        <v>90</v>
      </c>
      <c r="J63" s="108" t="s">
        <v>36</v>
      </c>
      <c r="K63" s="32">
        <v>95</v>
      </c>
      <c r="L63" s="235">
        <v>11289</v>
      </c>
      <c r="M63" s="235">
        <v>2181</v>
      </c>
      <c r="N63" s="235">
        <v>9108</v>
      </c>
      <c r="O63"/>
    </row>
    <row r="64" spans="1:14" ht="9.75" customHeight="1">
      <c r="A64" s="3">
        <v>41</v>
      </c>
      <c r="B64" s="87" t="s">
        <v>36</v>
      </c>
      <c r="C64" s="203">
        <v>42</v>
      </c>
      <c r="D64" s="21"/>
      <c r="E64" s="102">
        <v>41637</v>
      </c>
      <c r="F64" s="102">
        <v>21362</v>
      </c>
      <c r="G64" s="102">
        <v>20274</v>
      </c>
      <c r="I64" s="6"/>
      <c r="J64" s="108" t="s">
        <v>607</v>
      </c>
      <c r="K64" s="21"/>
      <c r="L64" s="235">
        <v>2794</v>
      </c>
      <c r="M64" s="235">
        <v>596</v>
      </c>
      <c r="N64" s="235">
        <v>2197</v>
      </c>
    </row>
    <row r="65" spans="1:14" ht="9.75" customHeight="1">
      <c r="A65" s="3">
        <f>A64+1</f>
        <v>42</v>
      </c>
      <c r="B65" s="5" t="s">
        <v>36</v>
      </c>
      <c r="C65" s="203">
        <f>C64+1</f>
        <v>43</v>
      </c>
      <c r="D65" s="21"/>
      <c r="E65" s="102">
        <v>41384</v>
      </c>
      <c r="F65" s="102">
        <v>21234</v>
      </c>
      <c r="G65" s="102">
        <v>20149</v>
      </c>
      <c r="K65" s="21"/>
      <c r="L65" s="156"/>
      <c r="M65" s="156"/>
      <c r="N65" s="156"/>
    </row>
    <row r="66" spans="1:14" ht="9.75" customHeight="1">
      <c r="A66" s="3">
        <f>A65+1</f>
        <v>43</v>
      </c>
      <c r="B66" s="5" t="s">
        <v>36</v>
      </c>
      <c r="C66" s="203">
        <f>C65+1</f>
        <v>44</v>
      </c>
      <c r="D66" s="21"/>
      <c r="E66" s="102">
        <v>40393</v>
      </c>
      <c r="F66" s="102">
        <v>20672</v>
      </c>
      <c r="G66" s="102">
        <v>19721</v>
      </c>
      <c r="K66" s="21"/>
      <c r="L66" s="156"/>
      <c r="M66" s="156"/>
      <c r="N66" s="156"/>
    </row>
    <row r="67" spans="1:14" ht="9.75" customHeight="1">
      <c r="A67" s="3">
        <f>A66+1</f>
        <v>44</v>
      </c>
      <c r="B67" s="5" t="s">
        <v>36</v>
      </c>
      <c r="C67" s="203">
        <f>C66+1</f>
        <v>45</v>
      </c>
      <c r="D67" s="21"/>
      <c r="E67" s="102">
        <v>38900</v>
      </c>
      <c r="F67" s="102">
        <v>19899</v>
      </c>
      <c r="G67" s="102">
        <v>19001</v>
      </c>
      <c r="I67" s="19" t="s">
        <v>67</v>
      </c>
      <c r="K67" s="21"/>
      <c r="L67" s="235">
        <v>2382421</v>
      </c>
      <c r="M67" s="235">
        <v>1170153</v>
      </c>
      <c r="N67" s="235">
        <v>1212268</v>
      </c>
    </row>
    <row r="68" spans="1:14" ht="9.75" customHeight="1">
      <c r="A68" s="19" t="s">
        <v>76</v>
      </c>
      <c r="B68" s="178"/>
      <c r="C68" s="202"/>
      <c r="D68" s="229"/>
      <c r="E68" s="232">
        <v>203522</v>
      </c>
      <c r="F68" s="232">
        <v>104362</v>
      </c>
      <c r="G68" s="232">
        <v>99160</v>
      </c>
      <c r="H68" s="19"/>
      <c r="I68" s="19"/>
      <c r="J68" s="19"/>
      <c r="K68" s="25"/>
      <c r="L68" s="167"/>
      <c r="M68" s="167"/>
      <c r="N68" s="167"/>
    </row>
    <row r="69" spans="1:14" s="12" customFormat="1" ht="7.5" customHeight="1">
      <c r="A69" s="3"/>
      <c r="B69" s="5"/>
      <c r="C69" s="203"/>
      <c r="D69" s="21"/>
      <c r="E69" s="232"/>
      <c r="F69" s="232"/>
      <c r="G69" s="232"/>
      <c r="H69" s="3"/>
      <c r="I69" s="19"/>
      <c r="J69" s="19"/>
      <c r="K69" s="25"/>
      <c r="L69" s="167"/>
      <c r="M69" s="167"/>
      <c r="N69" s="167"/>
    </row>
    <row r="70" spans="1:14" ht="9.75" customHeight="1">
      <c r="A70" s="3">
        <f>SUM(C67)</f>
        <v>45</v>
      </c>
      <c r="B70" s="5" t="s">
        <v>36</v>
      </c>
      <c r="C70" s="203">
        <f>C67+1</f>
        <v>46</v>
      </c>
      <c r="D70" s="21"/>
      <c r="E70" s="102">
        <v>37553</v>
      </c>
      <c r="F70" s="102">
        <v>19220</v>
      </c>
      <c r="G70" s="102">
        <v>18332</v>
      </c>
      <c r="K70" s="196"/>
      <c r="L70" s="167"/>
      <c r="M70" s="167"/>
      <c r="N70" s="167"/>
    </row>
    <row r="71" spans="1:14" ht="9.75" customHeight="1">
      <c r="A71" s="3">
        <f>A70+1</f>
        <v>46</v>
      </c>
      <c r="B71" s="5" t="s">
        <v>36</v>
      </c>
      <c r="C71" s="203">
        <f>C70+1</f>
        <v>47</v>
      </c>
      <c r="D71" s="21"/>
      <c r="E71" s="102">
        <v>37918</v>
      </c>
      <c r="F71" s="102">
        <v>19360</v>
      </c>
      <c r="G71" s="102">
        <v>18559</v>
      </c>
      <c r="K71" s="196"/>
      <c r="L71" s="236"/>
      <c r="M71" s="236"/>
      <c r="N71" s="236"/>
    </row>
    <row r="72" spans="1:14" ht="9.75" customHeight="1">
      <c r="A72" s="3">
        <f>A71+1</f>
        <v>47</v>
      </c>
      <c r="B72" s="5" t="s">
        <v>36</v>
      </c>
      <c r="C72" s="203">
        <f>C71+1</f>
        <v>48</v>
      </c>
      <c r="D72" s="21"/>
      <c r="E72" s="102">
        <v>38471</v>
      </c>
      <c r="F72" s="102">
        <v>19578</v>
      </c>
      <c r="G72" s="102">
        <v>18892</v>
      </c>
      <c r="K72" s="196"/>
      <c r="L72" s="66"/>
      <c r="M72" s="66"/>
      <c r="N72" s="66"/>
    </row>
    <row r="73" spans="1:14" ht="9.75" customHeight="1">
      <c r="A73" s="3">
        <f>A72+1</f>
        <v>48</v>
      </c>
      <c r="B73" s="5" t="s">
        <v>36</v>
      </c>
      <c r="C73" s="203">
        <f>C72+1</f>
        <v>49</v>
      </c>
      <c r="D73" s="21"/>
      <c r="E73" s="102">
        <v>38374</v>
      </c>
      <c r="F73" s="102">
        <v>19481</v>
      </c>
      <c r="G73" s="102">
        <v>18893</v>
      </c>
      <c r="K73" s="196"/>
      <c r="L73" s="237"/>
      <c r="M73" s="237"/>
      <c r="N73" s="237"/>
    </row>
    <row r="74" spans="1:14" ht="9.75" customHeight="1">
      <c r="A74" s="3">
        <f>A73+1</f>
        <v>49</v>
      </c>
      <c r="B74" s="5" t="s">
        <v>36</v>
      </c>
      <c r="C74" s="203">
        <f>C73+1</f>
        <v>50</v>
      </c>
      <c r="D74" s="21"/>
      <c r="E74" s="102">
        <v>38055</v>
      </c>
      <c r="F74" s="102">
        <v>19342</v>
      </c>
      <c r="G74" s="102">
        <v>18712</v>
      </c>
      <c r="K74" s="196"/>
      <c r="L74" s="237"/>
      <c r="M74" s="237"/>
      <c r="N74" s="237"/>
    </row>
    <row r="75" spans="1:15" ht="9.75" customHeight="1">
      <c r="A75" s="19" t="s">
        <v>76</v>
      </c>
      <c r="B75" s="178"/>
      <c r="C75" s="202"/>
      <c r="D75" s="229"/>
      <c r="E75" s="232">
        <v>190370</v>
      </c>
      <c r="F75" s="232">
        <v>96982</v>
      </c>
      <c r="G75" s="232">
        <v>93388</v>
      </c>
      <c r="I75" s="11"/>
      <c r="K75" s="2"/>
      <c r="O75" s="12"/>
    </row>
    <row r="76" spans="2:11" ht="9.75" customHeight="1">
      <c r="B76" s="5"/>
      <c r="C76" s="203"/>
      <c r="D76" s="196"/>
      <c r="E76" s="167"/>
      <c r="F76" s="167"/>
      <c r="G76" s="167"/>
      <c r="I76" s="19"/>
      <c r="J76" s="19"/>
      <c r="K76" s="238"/>
    </row>
    <row r="77" spans="2:14" ht="9.75" customHeight="1">
      <c r="B77" s="19"/>
      <c r="C77" s="19"/>
      <c r="D77" s="238"/>
      <c r="E77" s="239"/>
      <c r="F77" s="239"/>
      <c r="G77" s="239"/>
      <c r="H77"/>
      <c r="I77"/>
      <c r="J77"/>
      <c r="K77"/>
      <c r="L77" s="237"/>
      <c r="M77" s="237"/>
      <c r="N77" s="237"/>
    </row>
    <row r="78" spans="1:14" ht="12.75">
      <c r="A78" s="3" t="s">
        <v>604</v>
      </c>
      <c r="B78" s="126"/>
      <c r="C78" s="1"/>
      <c r="D78" s="38"/>
      <c r="E78" s="66"/>
      <c r="F78" s="66"/>
      <c r="G78" s="66"/>
      <c r="H78"/>
      <c r="I78"/>
      <c r="J78"/>
      <c r="K78"/>
      <c r="L78" s="140"/>
      <c r="M78" s="140"/>
      <c r="N78" s="140"/>
    </row>
    <row r="79" spans="2:14" ht="9.75" customHeight="1">
      <c r="B79" s="19"/>
      <c r="C79" s="19"/>
      <c r="D79" s="25"/>
      <c r="E79" s="167"/>
      <c r="F79" s="167"/>
      <c r="G79" s="167"/>
      <c r="H79"/>
      <c r="I79"/>
      <c r="J79"/>
      <c r="K79"/>
      <c r="L79" s="140"/>
      <c r="M79" s="140"/>
      <c r="N79" s="140"/>
    </row>
    <row r="80" spans="3:14" ht="9.75" customHeight="1">
      <c r="C80" s="3"/>
      <c r="E80" s="167"/>
      <c r="F80" s="167"/>
      <c r="G80" s="167"/>
      <c r="H80"/>
      <c r="I80"/>
      <c r="J80"/>
      <c r="K80"/>
      <c r="L80" s="66"/>
      <c r="M80" s="66"/>
      <c r="N80" s="66"/>
    </row>
    <row r="81" spans="3:14" ht="9.75" customHeight="1">
      <c r="C81" s="3"/>
      <c r="E81" s="167"/>
      <c r="F81" s="167"/>
      <c r="G81" s="167"/>
      <c r="H81"/>
      <c r="I81"/>
      <c r="J81"/>
      <c r="K81"/>
      <c r="L81" s="66"/>
      <c r="M81" s="66"/>
      <c r="N81" s="66"/>
    </row>
    <row r="82" spans="3:14" ht="9" customHeight="1">
      <c r="C82" s="3"/>
      <c r="E82" s="167"/>
      <c r="F82" s="167"/>
      <c r="G82" s="167"/>
      <c r="H82"/>
      <c r="I82"/>
      <c r="J82"/>
      <c r="K82"/>
      <c r="L82" s="66"/>
      <c r="M82" s="66"/>
      <c r="N82" s="66"/>
    </row>
    <row r="83" spans="3:14" ht="12.75">
      <c r="C83" s="3"/>
      <c r="E83" s="167"/>
      <c r="F83" s="167"/>
      <c r="G83" s="167"/>
      <c r="H83"/>
      <c r="I83"/>
      <c r="J83"/>
      <c r="K83"/>
      <c r="L83" s="66"/>
      <c r="M83" s="66"/>
      <c r="N83" s="66"/>
    </row>
    <row r="84" spans="3:14" ht="12.75">
      <c r="C84" s="3"/>
      <c r="E84" s="236"/>
      <c r="F84" s="236"/>
      <c r="G84" s="236"/>
      <c r="H84"/>
      <c r="I84"/>
      <c r="J84"/>
      <c r="K84"/>
      <c r="L84" s="66"/>
      <c r="M84" s="66"/>
      <c r="N84" s="66"/>
    </row>
    <row r="85" spans="5:14" ht="12.75">
      <c r="E85" s="66"/>
      <c r="F85" s="66"/>
      <c r="G85" s="66"/>
      <c r="L85" s="140"/>
      <c r="M85" s="140"/>
      <c r="N85" s="140"/>
    </row>
    <row r="86" spans="5:14" ht="12.75">
      <c r="E86" s="140"/>
      <c r="F86" s="140"/>
      <c r="G86" s="140"/>
      <c r="L86" s="140"/>
      <c r="M86" s="140"/>
      <c r="N86" s="140"/>
    </row>
    <row r="87" spans="5:14" ht="12.75">
      <c r="E87" s="66"/>
      <c r="F87" s="66"/>
      <c r="G87" s="66"/>
      <c r="L87"/>
      <c r="M87"/>
      <c r="N87"/>
    </row>
    <row r="88" spans="5:14" ht="12.75">
      <c r="E88" s="140"/>
      <c r="F88" s="140"/>
      <c r="G88" s="140"/>
      <c r="L88"/>
      <c r="M88"/>
      <c r="N88"/>
    </row>
    <row r="89" spans="12:14" ht="12.75">
      <c r="L89"/>
      <c r="M89"/>
      <c r="N89"/>
    </row>
    <row r="90" spans="12:14" ht="12.75">
      <c r="L90"/>
      <c r="M90"/>
      <c r="N90"/>
    </row>
    <row r="91" spans="12:14" ht="12.75">
      <c r="L91"/>
      <c r="M91"/>
      <c r="N91"/>
    </row>
    <row r="92" spans="12:14" ht="12.75">
      <c r="L92"/>
      <c r="M92"/>
      <c r="N92"/>
    </row>
    <row r="93" spans="12:14" ht="12.75">
      <c r="L93"/>
      <c r="M93"/>
      <c r="N93"/>
    </row>
    <row r="94" spans="12:14" ht="12.75">
      <c r="L94"/>
      <c r="M94"/>
      <c r="N94"/>
    </row>
  </sheetData>
  <mergeCells count="2">
    <mergeCell ref="E3:G4"/>
    <mergeCell ref="L3:N4"/>
  </mergeCells>
  <printOptions horizontalCentered="1"/>
  <pageMargins left="0.7874015748031497" right="0.7874015748031497" top="0.7874015748031497" bottom="0.1968503937007874" header="0.5118110236220472" footer="0.5118110236220472"/>
  <pageSetup horizontalDpi="600" verticalDpi="600" orientation="portrait" paperSize="9" r:id="rId2"/>
  <headerFooter alignWithMargins="0">
    <oddHeader>&amp;C&amp;8- 48 -</oddHeader>
  </headerFooter>
  <drawing r:id="rId1"/>
</worksheet>
</file>

<file path=xl/worksheets/sheet3.xml><?xml version="1.0" encoding="utf-8"?>
<worksheet xmlns="http://schemas.openxmlformats.org/spreadsheetml/2006/main" xmlns:r="http://schemas.openxmlformats.org/officeDocument/2006/relationships">
  <dimension ref="A2:A67"/>
  <sheetViews>
    <sheetView workbookViewId="0" topLeftCell="A1">
      <selection activeCell="A61" sqref="A61:IV64"/>
    </sheetView>
  </sheetViews>
  <sheetFormatPr defaultColWidth="11.421875" defaultRowHeight="12.75"/>
  <cols>
    <col min="1" max="1" width="80.00390625" style="0" customWidth="1"/>
  </cols>
  <sheetData>
    <row r="2" ht="12.75">
      <c r="A2" s="12" t="s">
        <v>613</v>
      </c>
    </row>
    <row r="3" ht="12.75">
      <c r="A3" s="249"/>
    </row>
    <row r="4" ht="12.75">
      <c r="A4" s="249"/>
    </row>
    <row r="5" ht="12.75">
      <c r="A5" s="249"/>
    </row>
    <row r="6" ht="114.75">
      <c r="A6" s="250" t="s">
        <v>655</v>
      </c>
    </row>
    <row r="7" ht="12.75">
      <c r="A7" s="249"/>
    </row>
    <row r="8" ht="12.75">
      <c r="A8" s="249"/>
    </row>
    <row r="9" ht="12.75">
      <c r="A9" s="249"/>
    </row>
    <row r="10" ht="12.75">
      <c r="A10" s="251" t="s">
        <v>656</v>
      </c>
    </row>
    <row r="11" ht="76.5">
      <c r="A11" s="250" t="s">
        <v>657</v>
      </c>
    </row>
    <row r="12" ht="12.75">
      <c r="A12" s="249"/>
    </row>
    <row r="13" ht="76.5">
      <c r="A13" s="250" t="s">
        <v>658</v>
      </c>
    </row>
    <row r="14" ht="12.75">
      <c r="A14" s="251"/>
    </row>
    <row r="15" ht="12.75">
      <c r="A15" s="251"/>
    </row>
    <row r="16" ht="12.75">
      <c r="A16" s="251"/>
    </row>
    <row r="17" ht="12.75">
      <c r="A17" s="251" t="s">
        <v>659</v>
      </c>
    </row>
    <row r="18" ht="51">
      <c r="A18" s="250" t="s">
        <v>660</v>
      </c>
    </row>
    <row r="19" ht="12.75">
      <c r="A19" s="249"/>
    </row>
    <row r="20" ht="51">
      <c r="A20" s="250" t="s">
        <v>661</v>
      </c>
    </row>
    <row r="21" ht="12.75">
      <c r="A21" s="249"/>
    </row>
    <row r="22" ht="12.75">
      <c r="A22" s="249"/>
    </row>
    <row r="23" ht="12.75">
      <c r="A23" s="249"/>
    </row>
    <row r="24" ht="12.75">
      <c r="A24" s="249"/>
    </row>
    <row r="25" ht="12.75">
      <c r="A25" s="249"/>
    </row>
    <row r="26" ht="12.75">
      <c r="A26" s="249"/>
    </row>
    <row r="27" ht="12.75">
      <c r="A27" s="249"/>
    </row>
    <row r="28" ht="12.75">
      <c r="A28" s="249"/>
    </row>
    <row r="29" ht="12.75">
      <c r="A29" s="249"/>
    </row>
    <row r="30" ht="12.75">
      <c r="A30" s="249"/>
    </row>
    <row r="31" ht="12.75">
      <c r="A31" s="249"/>
    </row>
    <row r="32" ht="12.75">
      <c r="A32" s="249"/>
    </row>
    <row r="33" ht="12.75">
      <c r="A33" s="251" t="s">
        <v>662</v>
      </c>
    </row>
    <row r="34" ht="12.75">
      <c r="A34" s="251"/>
    </row>
    <row r="35" ht="12.75">
      <c r="A35" s="251"/>
    </row>
    <row r="36" ht="12.75">
      <c r="A36" s="251" t="s">
        <v>152</v>
      </c>
    </row>
    <row r="37" ht="12.75">
      <c r="A37" s="250" t="s">
        <v>663</v>
      </c>
    </row>
    <row r="38" ht="12.75">
      <c r="A38" s="249"/>
    </row>
    <row r="39" ht="12.75">
      <c r="A39" s="249"/>
    </row>
    <row r="40" ht="12.75">
      <c r="A40" s="251" t="s">
        <v>5</v>
      </c>
    </row>
    <row r="41" ht="51">
      <c r="A41" s="250" t="s">
        <v>664</v>
      </c>
    </row>
    <row r="42" ht="76.5">
      <c r="A42" s="250" t="s">
        <v>665</v>
      </c>
    </row>
    <row r="43" ht="12.75">
      <c r="A43" s="251"/>
    </row>
    <row r="44" ht="12.75">
      <c r="A44" s="251"/>
    </row>
    <row r="45" ht="12.75">
      <c r="A45" s="251" t="s">
        <v>666</v>
      </c>
    </row>
    <row r="46" ht="51">
      <c r="A46" s="250" t="s">
        <v>667</v>
      </c>
    </row>
    <row r="47" ht="12.75">
      <c r="A47" s="249"/>
    </row>
    <row r="48" ht="63.75">
      <c r="A48" s="250" t="s">
        <v>668</v>
      </c>
    </row>
    <row r="49" ht="12.75">
      <c r="A49" s="249"/>
    </row>
    <row r="50" ht="12.75">
      <c r="A50" s="249"/>
    </row>
    <row r="51" ht="12.75">
      <c r="A51" s="251" t="s">
        <v>108</v>
      </c>
    </row>
    <row r="52" ht="63.75">
      <c r="A52" s="250" t="s">
        <v>669</v>
      </c>
    </row>
    <row r="53" ht="12.75">
      <c r="A53" s="249"/>
    </row>
    <row r="54" ht="12.75">
      <c r="A54" s="249"/>
    </row>
    <row r="55" ht="12.75">
      <c r="A55" s="251" t="s">
        <v>109</v>
      </c>
    </row>
    <row r="56" ht="66" customHeight="1">
      <c r="A56" s="250" t="s">
        <v>670</v>
      </c>
    </row>
    <row r="57" ht="12.75">
      <c r="A57" s="251"/>
    </row>
    <row r="58" ht="12.75">
      <c r="A58" s="251"/>
    </row>
    <row r="59" ht="12.75">
      <c r="A59" s="251"/>
    </row>
    <row r="60" ht="12.75">
      <c r="A60" s="251"/>
    </row>
    <row r="61" ht="12.75">
      <c r="A61" s="251"/>
    </row>
    <row r="62" ht="12.75">
      <c r="A62" s="251"/>
    </row>
    <row r="63" ht="12.75">
      <c r="A63" s="251" t="s">
        <v>671</v>
      </c>
    </row>
    <row r="64" ht="12.75">
      <c r="A64" s="250" t="s">
        <v>672</v>
      </c>
    </row>
    <row r="65" ht="12.75">
      <c r="A65" s="12" t="s">
        <v>673</v>
      </c>
    </row>
    <row r="66" ht="12.75">
      <c r="A66" s="252"/>
    </row>
    <row r="67" ht="12.75">
      <c r="A67" s="252"/>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W93"/>
  <sheetViews>
    <sheetView workbookViewId="0" topLeftCell="A1">
      <selection activeCell="W5" sqref="W5"/>
    </sheetView>
  </sheetViews>
  <sheetFormatPr defaultColWidth="11.421875" defaultRowHeight="12.75"/>
  <cols>
    <col min="1" max="1" width="2.28125" style="5" customWidth="1"/>
    <col min="2" max="2" width="8.140625" style="5" customWidth="1"/>
    <col min="3" max="11" width="3.421875" style="3" customWidth="1"/>
    <col min="12" max="14" width="3.421875" style="0" customWidth="1"/>
    <col min="15" max="15" width="2.421875" style="0" customWidth="1"/>
    <col min="16" max="18" width="3.421875" style="0" customWidth="1"/>
    <col min="19" max="19" width="2.57421875" style="0" customWidth="1"/>
    <col min="20" max="22" width="3.421875" style="0" customWidth="1"/>
  </cols>
  <sheetData>
    <row r="1" spans="1:22" ht="12.75">
      <c r="A1" s="274" t="s">
        <v>0</v>
      </c>
      <c r="B1" s="274"/>
      <c r="C1" s="274"/>
      <c r="D1" s="274"/>
      <c r="E1" s="274"/>
      <c r="F1" s="274"/>
      <c r="G1" s="274"/>
      <c r="H1" s="274"/>
      <c r="I1" s="274"/>
      <c r="J1" s="274"/>
      <c r="K1" s="274"/>
      <c r="L1" s="274"/>
      <c r="M1" s="274"/>
      <c r="N1" s="274"/>
      <c r="O1" s="274"/>
      <c r="P1" s="274"/>
      <c r="Q1" s="274"/>
      <c r="R1" s="274"/>
      <c r="S1" s="274"/>
      <c r="T1" s="274"/>
      <c r="U1" s="274"/>
      <c r="V1" s="274"/>
    </row>
    <row r="2" spans="1:22" ht="12.75">
      <c r="A2" s="274" t="s">
        <v>338</v>
      </c>
      <c r="B2" s="274"/>
      <c r="C2" s="274"/>
      <c r="D2" s="274"/>
      <c r="E2" s="274"/>
      <c r="F2" s="274"/>
      <c r="G2" s="274"/>
      <c r="H2" s="274"/>
      <c r="I2" s="274"/>
      <c r="J2" s="274"/>
      <c r="K2" s="274"/>
      <c r="L2" s="274"/>
      <c r="M2" s="274"/>
      <c r="N2" s="274"/>
      <c r="O2" s="274"/>
      <c r="P2" s="274"/>
      <c r="Q2" s="274"/>
      <c r="R2" s="274"/>
      <c r="S2" s="274"/>
      <c r="T2" s="274"/>
      <c r="U2" s="274"/>
      <c r="V2" s="274"/>
    </row>
    <row r="3" spans="1:11" ht="12" customHeight="1">
      <c r="A3" s="3"/>
      <c r="B3" s="3"/>
      <c r="J3"/>
      <c r="K3"/>
    </row>
    <row r="4" spans="1:22" ht="12.75">
      <c r="A4" s="277" t="s">
        <v>162</v>
      </c>
      <c r="B4" s="278"/>
      <c r="C4" s="283" t="s">
        <v>1</v>
      </c>
      <c r="D4" s="115"/>
      <c r="E4" s="115"/>
      <c r="F4" s="115"/>
      <c r="G4" s="115"/>
      <c r="H4" s="115"/>
      <c r="I4" s="115"/>
      <c r="J4" s="115"/>
      <c r="K4" s="115"/>
      <c r="L4" s="115"/>
      <c r="M4" s="115"/>
      <c r="N4" s="115"/>
      <c r="O4" s="115"/>
      <c r="P4" s="115"/>
      <c r="Q4" s="115"/>
      <c r="R4" s="115"/>
      <c r="S4" s="115"/>
      <c r="T4" s="115"/>
      <c r="U4" s="115"/>
      <c r="V4" s="115"/>
    </row>
    <row r="5" spans="1:22" ht="12.75">
      <c r="A5" s="279"/>
      <c r="B5" s="280"/>
      <c r="C5" s="284" t="s">
        <v>2</v>
      </c>
      <c r="D5" s="257"/>
      <c r="E5" s="257"/>
      <c r="F5" s="257"/>
      <c r="G5" s="258"/>
      <c r="H5" s="287" t="s">
        <v>3</v>
      </c>
      <c r="I5" s="257"/>
      <c r="J5" s="257"/>
      <c r="K5" s="257"/>
      <c r="L5" s="258"/>
      <c r="M5" s="288" t="s">
        <v>152</v>
      </c>
      <c r="N5" s="289"/>
      <c r="O5" s="289"/>
      <c r="P5" s="289"/>
      <c r="Q5" s="289"/>
      <c r="R5" s="289"/>
      <c r="S5" s="289"/>
      <c r="T5" s="289"/>
      <c r="U5" s="289"/>
      <c r="V5" s="289"/>
    </row>
    <row r="6" spans="1:22" ht="12.75">
      <c r="A6" s="279"/>
      <c r="B6" s="280"/>
      <c r="C6" s="285"/>
      <c r="D6" s="260"/>
      <c r="E6" s="260"/>
      <c r="F6" s="260"/>
      <c r="G6" s="261"/>
      <c r="H6" s="259"/>
      <c r="I6" s="260"/>
      <c r="J6" s="260"/>
      <c r="K6" s="260"/>
      <c r="L6" s="261"/>
      <c r="M6" s="287" t="s">
        <v>20</v>
      </c>
      <c r="N6" s="257"/>
      <c r="O6" s="257"/>
      <c r="P6" s="257"/>
      <c r="Q6" s="258"/>
      <c r="R6" s="290" t="s">
        <v>4</v>
      </c>
      <c r="S6" s="291"/>
      <c r="T6" s="291"/>
      <c r="U6" s="291"/>
      <c r="V6" s="291"/>
    </row>
    <row r="7" spans="1:22" ht="12.75">
      <c r="A7" s="281"/>
      <c r="B7" s="282"/>
      <c r="C7" s="286"/>
      <c r="D7" s="231"/>
      <c r="E7" s="231"/>
      <c r="F7" s="231"/>
      <c r="G7" s="200"/>
      <c r="H7" s="230"/>
      <c r="I7" s="231"/>
      <c r="J7" s="231"/>
      <c r="K7" s="231"/>
      <c r="L7" s="200"/>
      <c r="M7" s="230"/>
      <c r="N7" s="231"/>
      <c r="O7" s="231"/>
      <c r="P7" s="231"/>
      <c r="Q7" s="200"/>
      <c r="R7" s="272" t="s">
        <v>5</v>
      </c>
      <c r="S7" s="273"/>
      <c r="T7" s="273"/>
      <c r="U7" s="273"/>
      <c r="V7" s="273"/>
    </row>
    <row r="8" spans="1:11" ht="12.75">
      <c r="A8" s="29"/>
      <c r="B8" s="9"/>
      <c r="C8"/>
      <c r="D8"/>
      <c r="E8"/>
      <c r="F8"/>
      <c r="G8"/>
      <c r="H8"/>
      <c r="I8"/>
      <c r="J8"/>
      <c r="K8"/>
    </row>
    <row r="9" spans="1:22" ht="12" customHeight="1">
      <c r="A9" s="30" t="s">
        <v>6</v>
      </c>
      <c r="B9" s="21"/>
      <c r="C9" s="30"/>
      <c r="D9" s="30"/>
      <c r="E9" s="30"/>
      <c r="F9" s="94" t="s">
        <v>170</v>
      </c>
      <c r="G9" s="30"/>
      <c r="H9" s="30"/>
      <c r="I9" s="30"/>
      <c r="J9" s="30"/>
      <c r="K9" s="94" t="s">
        <v>186</v>
      </c>
      <c r="L9" s="30"/>
      <c r="M9" s="30"/>
      <c r="N9" s="94" t="s">
        <v>36</v>
      </c>
      <c r="O9" s="30"/>
      <c r="P9" s="94" t="s">
        <v>202</v>
      </c>
      <c r="Q9" s="30"/>
      <c r="R9" s="30"/>
      <c r="S9" s="87" t="s">
        <v>36</v>
      </c>
      <c r="T9" s="94" t="s">
        <v>218</v>
      </c>
      <c r="U9" s="94"/>
      <c r="V9" s="30"/>
    </row>
    <row r="10" spans="1:22" ht="12" customHeight="1">
      <c r="A10" s="30" t="s">
        <v>7</v>
      </c>
      <c r="B10" s="21"/>
      <c r="C10" s="30"/>
      <c r="D10" s="30"/>
      <c r="E10" s="30"/>
      <c r="F10" s="94" t="s">
        <v>171</v>
      </c>
      <c r="G10" s="30"/>
      <c r="H10" s="30"/>
      <c r="I10" s="30"/>
      <c r="J10" s="30"/>
      <c r="K10" s="94" t="s">
        <v>187</v>
      </c>
      <c r="L10" s="30"/>
      <c r="M10" s="30"/>
      <c r="N10" s="94" t="s">
        <v>36</v>
      </c>
      <c r="O10" s="30"/>
      <c r="P10" s="94" t="s">
        <v>203</v>
      </c>
      <c r="Q10" s="30"/>
      <c r="R10" s="30"/>
      <c r="S10" s="87" t="s">
        <v>36</v>
      </c>
      <c r="T10" s="94" t="s">
        <v>219</v>
      </c>
      <c r="U10" s="94"/>
      <c r="V10" s="30"/>
    </row>
    <row r="11" spans="1:22" ht="12" customHeight="1">
      <c r="A11" s="30" t="s">
        <v>8</v>
      </c>
      <c r="B11" s="21"/>
      <c r="C11" s="30"/>
      <c r="D11" s="30"/>
      <c r="E11" s="30"/>
      <c r="F11" s="94" t="s">
        <v>172</v>
      </c>
      <c r="G11" s="30"/>
      <c r="H11" s="30"/>
      <c r="I11" s="30"/>
      <c r="J11" s="30"/>
      <c r="K11" s="94" t="s">
        <v>188</v>
      </c>
      <c r="L11" s="30"/>
      <c r="M11" s="30"/>
      <c r="N11" s="94" t="s">
        <v>36</v>
      </c>
      <c r="O11" s="30"/>
      <c r="P11" s="94" t="s">
        <v>204</v>
      </c>
      <c r="Q11" s="30"/>
      <c r="R11" s="30"/>
      <c r="S11" s="87" t="s">
        <v>36</v>
      </c>
      <c r="T11" s="94" t="s">
        <v>220</v>
      </c>
      <c r="U11" s="94"/>
      <c r="V11" s="30"/>
    </row>
    <row r="12" spans="1:22" ht="12" customHeight="1">
      <c r="A12" s="30" t="s">
        <v>9</v>
      </c>
      <c r="B12" s="21"/>
      <c r="C12" s="30"/>
      <c r="D12" s="30"/>
      <c r="E12" s="30"/>
      <c r="F12" s="94" t="s">
        <v>173</v>
      </c>
      <c r="G12" s="30"/>
      <c r="H12" s="30"/>
      <c r="I12" s="30"/>
      <c r="J12" s="30"/>
      <c r="K12" s="94" t="s">
        <v>189</v>
      </c>
      <c r="L12" s="30"/>
      <c r="M12" s="30"/>
      <c r="N12" s="94" t="s">
        <v>36</v>
      </c>
      <c r="O12" s="30"/>
      <c r="P12" s="94" t="s">
        <v>205</v>
      </c>
      <c r="Q12" s="30"/>
      <c r="R12" s="30"/>
      <c r="S12" s="87" t="s">
        <v>36</v>
      </c>
      <c r="T12" s="94" t="s">
        <v>220</v>
      </c>
      <c r="U12" s="94"/>
      <c r="V12" s="30"/>
    </row>
    <row r="13" spans="1:22" ht="12" customHeight="1">
      <c r="A13" s="30" t="s">
        <v>10</v>
      </c>
      <c r="B13" s="21"/>
      <c r="C13" s="30"/>
      <c r="D13" s="30"/>
      <c r="E13" s="30"/>
      <c r="F13" s="94" t="s">
        <v>174</v>
      </c>
      <c r="G13" s="30"/>
      <c r="H13" s="30"/>
      <c r="I13" s="30"/>
      <c r="J13" s="30"/>
      <c r="K13" s="94" t="s">
        <v>190</v>
      </c>
      <c r="L13" s="30"/>
      <c r="M13" s="30"/>
      <c r="N13" s="94" t="s">
        <v>36</v>
      </c>
      <c r="O13" s="30"/>
      <c r="P13" s="94" t="s">
        <v>206</v>
      </c>
      <c r="Q13" s="30"/>
      <c r="R13" s="30"/>
      <c r="S13" s="87" t="s">
        <v>36</v>
      </c>
      <c r="T13" s="94" t="s">
        <v>221</v>
      </c>
      <c r="U13" s="94"/>
      <c r="V13" s="30"/>
    </row>
    <row r="14" spans="1:22" ht="12" customHeight="1">
      <c r="A14" s="30" t="s">
        <v>11</v>
      </c>
      <c r="B14" s="21"/>
      <c r="C14" s="30"/>
      <c r="D14" s="30"/>
      <c r="E14" s="30"/>
      <c r="F14" s="94" t="s">
        <v>175</v>
      </c>
      <c r="G14" s="30"/>
      <c r="H14" s="30"/>
      <c r="I14" s="30"/>
      <c r="J14" s="30"/>
      <c r="K14" s="94" t="s">
        <v>191</v>
      </c>
      <c r="L14" s="30"/>
      <c r="M14" s="30"/>
      <c r="N14" s="94" t="s">
        <v>36</v>
      </c>
      <c r="O14" s="30"/>
      <c r="P14" s="94" t="s">
        <v>207</v>
      </c>
      <c r="Q14" s="30"/>
      <c r="R14" s="30"/>
      <c r="S14" s="87" t="s">
        <v>36</v>
      </c>
      <c r="T14" s="94" t="s">
        <v>222</v>
      </c>
      <c r="U14" s="94"/>
      <c r="V14" s="30"/>
    </row>
    <row r="15" spans="1:22" ht="12" customHeight="1">
      <c r="A15" s="30" t="s">
        <v>12</v>
      </c>
      <c r="B15" s="21"/>
      <c r="C15" s="30"/>
      <c r="D15" s="30"/>
      <c r="E15" s="30"/>
      <c r="F15" s="94" t="s">
        <v>176</v>
      </c>
      <c r="G15" s="30"/>
      <c r="H15" s="30"/>
      <c r="I15" s="30"/>
      <c r="J15" s="30"/>
      <c r="K15" s="94" t="s">
        <v>192</v>
      </c>
      <c r="L15" s="30"/>
      <c r="M15" s="30"/>
      <c r="N15" s="94" t="s">
        <v>36</v>
      </c>
      <c r="O15" s="30"/>
      <c r="P15" s="94" t="s">
        <v>208</v>
      </c>
      <c r="Q15" s="30"/>
      <c r="R15" s="30"/>
      <c r="S15" s="87" t="s">
        <v>36</v>
      </c>
      <c r="T15" s="94" t="s">
        <v>223</v>
      </c>
      <c r="U15" s="94"/>
      <c r="V15" s="30"/>
    </row>
    <row r="16" spans="1:22" ht="12" customHeight="1">
      <c r="A16" s="30" t="s">
        <v>13</v>
      </c>
      <c r="B16" s="21"/>
      <c r="C16" s="30"/>
      <c r="D16" s="30"/>
      <c r="E16" s="30"/>
      <c r="F16" s="94" t="s">
        <v>177</v>
      </c>
      <c r="G16" s="30"/>
      <c r="H16" s="30"/>
      <c r="I16" s="30"/>
      <c r="J16" s="30"/>
      <c r="K16" s="94" t="s">
        <v>193</v>
      </c>
      <c r="L16" s="30"/>
      <c r="M16" s="30"/>
      <c r="N16" s="94"/>
      <c r="O16" s="30"/>
      <c r="P16" s="94" t="s">
        <v>209</v>
      </c>
      <c r="Q16" s="30"/>
      <c r="R16" s="30"/>
      <c r="S16" s="87"/>
      <c r="T16" s="94" t="s">
        <v>220</v>
      </c>
      <c r="U16" s="94"/>
      <c r="V16" s="30"/>
    </row>
    <row r="17" spans="1:22" ht="12" customHeight="1">
      <c r="A17" s="30" t="s">
        <v>14</v>
      </c>
      <c r="B17" s="21"/>
      <c r="C17" s="30"/>
      <c r="D17" s="30"/>
      <c r="E17" s="30"/>
      <c r="F17" s="94" t="s">
        <v>178</v>
      </c>
      <c r="G17" s="30"/>
      <c r="H17" s="30"/>
      <c r="I17" s="30"/>
      <c r="J17" s="30"/>
      <c r="K17" s="94" t="s">
        <v>194</v>
      </c>
      <c r="L17" s="30"/>
      <c r="M17" s="30"/>
      <c r="N17" s="94"/>
      <c r="O17" s="30"/>
      <c r="P17" s="94" t="s">
        <v>210</v>
      </c>
      <c r="Q17" s="30"/>
      <c r="R17" s="30"/>
      <c r="S17" s="87"/>
      <c r="T17" s="94" t="s">
        <v>224</v>
      </c>
      <c r="U17" s="94"/>
      <c r="V17" s="30"/>
    </row>
    <row r="18" spans="1:22" ht="12" customHeight="1">
      <c r="A18" s="30" t="s">
        <v>15</v>
      </c>
      <c r="B18" s="21"/>
      <c r="C18" s="30"/>
      <c r="D18" s="30"/>
      <c r="E18" s="30"/>
      <c r="F18" s="94" t="s">
        <v>179</v>
      </c>
      <c r="G18" s="30"/>
      <c r="H18" s="30"/>
      <c r="I18" s="30"/>
      <c r="J18" s="30"/>
      <c r="K18" s="94" t="s">
        <v>195</v>
      </c>
      <c r="L18" s="30"/>
      <c r="M18" s="30"/>
      <c r="N18" s="94"/>
      <c r="O18" s="30"/>
      <c r="P18" s="94" t="s">
        <v>211</v>
      </c>
      <c r="Q18" s="30"/>
      <c r="R18" s="30"/>
      <c r="S18" s="87"/>
      <c r="T18" s="94" t="s">
        <v>225</v>
      </c>
      <c r="U18" s="94"/>
      <c r="V18" s="30"/>
    </row>
    <row r="19" spans="1:22" ht="12" customHeight="1">
      <c r="A19" s="30" t="s">
        <v>16</v>
      </c>
      <c r="B19" s="21"/>
      <c r="C19" s="30"/>
      <c r="D19" s="30"/>
      <c r="E19" s="30"/>
      <c r="F19" s="94" t="s">
        <v>180</v>
      </c>
      <c r="G19" s="30"/>
      <c r="H19" s="30"/>
      <c r="I19" s="30"/>
      <c r="J19" s="30"/>
      <c r="K19" s="94" t="s">
        <v>196</v>
      </c>
      <c r="L19" s="30"/>
      <c r="M19" s="30"/>
      <c r="N19" s="94"/>
      <c r="O19" s="30"/>
      <c r="P19" s="94" t="s">
        <v>212</v>
      </c>
      <c r="Q19" s="30"/>
      <c r="R19" s="30"/>
      <c r="S19" s="87"/>
      <c r="T19" s="94" t="s">
        <v>225</v>
      </c>
      <c r="U19" s="94"/>
      <c r="V19" s="30"/>
    </row>
    <row r="20" spans="1:22" ht="12" customHeight="1">
      <c r="A20" s="30" t="s">
        <v>17</v>
      </c>
      <c r="B20" s="21"/>
      <c r="C20" s="30"/>
      <c r="D20" s="30"/>
      <c r="E20" s="30"/>
      <c r="F20" s="94" t="s">
        <v>181</v>
      </c>
      <c r="G20" s="30"/>
      <c r="H20" s="30"/>
      <c r="I20" s="30"/>
      <c r="J20" s="30"/>
      <c r="K20" s="94" t="s">
        <v>197</v>
      </c>
      <c r="L20" s="30"/>
      <c r="M20" s="30"/>
      <c r="N20" s="94"/>
      <c r="O20" s="30"/>
      <c r="P20" s="94" t="s">
        <v>213</v>
      </c>
      <c r="Q20" s="30"/>
      <c r="R20" s="30"/>
      <c r="S20" s="87"/>
      <c r="T20" s="94" t="s">
        <v>220</v>
      </c>
      <c r="U20" s="94"/>
      <c r="V20" s="30"/>
    </row>
    <row r="21" spans="1:22" ht="12" customHeight="1">
      <c r="A21" s="30" t="s">
        <v>18</v>
      </c>
      <c r="B21" s="21"/>
      <c r="C21" s="30"/>
      <c r="D21" s="30"/>
      <c r="E21" s="30"/>
      <c r="F21" s="94" t="s">
        <v>182</v>
      </c>
      <c r="G21" s="30"/>
      <c r="H21" s="30"/>
      <c r="I21" s="30"/>
      <c r="J21" s="30"/>
      <c r="K21" s="94" t="s">
        <v>198</v>
      </c>
      <c r="L21" s="30"/>
      <c r="M21" s="30"/>
      <c r="N21" s="94" t="s">
        <v>36</v>
      </c>
      <c r="O21" s="30"/>
      <c r="P21" s="94" t="s">
        <v>214</v>
      </c>
      <c r="Q21" s="30"/>
      <c r="R21" s="30"/>
      <c r="S21" s="87" t="s">
        <v>36</v>
      </c>
      <c r="T21" s="94" t="s">
        <v>226</v>
      </c>
      <c r="U21" s="94"/>
      <c r="V21" s="30"/>
    </row>
    <row r="22" spans="1:22" ht="12" customHeight="1">
      <c r="A22" s="30" t="s">
        <v>19</v>
      </c>
      <c r="B22" s="21"/>
      <c r="C22" s="30"/>
      <c r="D22" s="30"/>
      <c r="E22" s="30"/>
      <c r="F22" s="94" t="s">
        <v>183</v>
      </c>
      <c r="G22" s="30"/>
      <c r="H22" s="30"/>
      <c r="I22" s="30"/>
      <c r="J22" s="30"/>
      <c r="K22" s="94" t="s">
        <v>199</v>
      </c>
      <c r="L22" s="30"/>
      <c r="M22" s="30"/>
      <c r="N22" s="94" t="s">
        <v>36</v>
      </c>
      <c r="O22" s="30"/>
      <c r="P22" s="94" t="s">
        <v>215</v>
      </c>
      <c r="Q22" s="30"/>
      <c r="R22" s="30"/>
      <c r="S22" s="87" t="s">
        <v>36</v>
      </c>
      <c r="T22" s="94" t="s">
        <v>227</v>
      </c>
      <c r="U22" s="94"/>
      <c r="V22" s="30"/>
    </row>
    <row r="23" spans="1:22" ht="12" customHeight="1">
      <c r="A23" s="30" t="s">
        <v>151</v>
      </c>
      <c r="B23" s="21"/>
      <c r="C23" s="30"/>
      <c r="D23" s="30"/>
      <c r="E23" s="30"/>
      <c r="F23" s="94" t="s">
        <v>184</v>
      </c>
      <c r="G23" s="30"/>
      <c r="H23" s="30"/>
      <c r="I23" s="30"/>
      <c r="J23" s="30"/>
      <c r="K23" s="94" t="s">
        <v>200</v>
      </c>
      <c r="L23" s="30"/>
      <c r="M23" s="30"/>
      <c r="N23" s="94" t="s">
        <v>36</v>
      </c>
      <c r="O23" s="30"/>
      <c r="P23" s="94" t="s">
        <v>216</v>
      </c>
      <c r="Q23" s="30"/>
      <c r="R23" s="30"/>
      <c r="S23" s="87" t="s">
        <v>36</v>
      </c>
      <c r="T23" s="94" t="s">
        <v>218</v>
      </c>
      <c r="U23" s="94"/>
      <c r="V23" s="30"/>
    </row>
    <row r="24" spans="1:22" ht="12" customHeight="1">
      <c r="A24" s="30" t="s">
        <v>155</v>
      </c>
      <c r="B24" s="21"/>
      <c r="C24" s="30"/>
      <c r="D24" s="30"/>
      <c r="E24" s="30"/>
      <c r="F24" s="94" t="s">
        <v>185</v>
      </c>
      <c r="G24" s="30"/>
      <c r="H24" s="30"/>
      <c r="I24" s="30"/>
      <c r="J24" s="30"/>
      <c r="K24" s="94" t="s">
        <v>201</v>
      </c>
      <c r="L24" s="30"/>
      <c r="M24" s="30"/>
      <c r="N24" s="94" t="s">
        <v>36</v>
      </c>
      <c r="O24" s="30"/>
      <c r="P24" s="94" t="s">
        <v>217</v>
      </c>
      <c r="Q24" s="30"/>
      <c r="R24" s="30"/>
      <c r="S24" s="87" t="s">
        <v>36</v>
      </c>
      <c r="T24" s="94" t="s">
        <v>228</v>
      </c>
      <c r="U24" s="94"/>
      <c r="V24" s="30"/>
    </row>
    <row r="25" spans="1:22" ht="12" customHeight="1">
      <c r="A25" s="30" t="s">
        <v>169</v>
      </c>
      <c r="B25" s="21"/>
      <c r="C25" s="30"/>
      <c r="D25" s="30"/>
      <c r="E25" s="30"/>
      <c r="F25" s="98" t="s">
        <v>313</v>
      </c>
      <c r="G25" s="99"/>
      <c r="H25" s="99"/>
      <c r="I25" s="99"/>
      <c r="J25" s="99"/>
      <c r="K25" s="98" t="s">
        <v>314</v>
      </c>
      <c r="L25" s="99"/>
      <c r="M25" s="99"/>
      <c r="N25" s="98" t="s">
        <v>36</v>
      </c>
      <c r="O25" s="99"/>
      <c r="P25" s="98" t="s">
        <v>315</v>
      </c>
      <c r="Q25" s="99"/>
      <c r="R25" s="99"/>
      <c r="S25" s="100" t="s">
        <v>36</v>
      </c>
      <c r="T25" s="98" t="s">
        <v>316</v>
      </c>
      <c r="U25" s="94"/>
      <c r="V25" s="30"/>
    </row>
    <row r="26" spans="1:22" ht="12" customHeight="1">
      <c r="A26" s="30" t="s">
        <v>329</v>
      </c>
      <c r="B26" s="21"/>
      <c r="C26" s="30"/>
      <c r="D26" s="30"/>
      <c r="E26" s="30"/>
      <c r="F26" s="98" t="s">
        <v>330</v>
      </c>
      <c r="G26" s="99"/>
      <c r="H26" s="99"/>
      <c r="I26" s="99"/>
      <c r="J26" s="99"/>
      <c r="K26" s="98" t="s">
        <v>331</v>
      </c>
      <c r="L26" s="99"/>
      <c r="M26" s="99"/>
      <c r="N26" s="98" t="s">
        <v>36</v>
      </c>
      <c r="O26" s="99"/>
      <c r="P26" s="98" t="s">
        <v>332</v>
      </c>
      <c r="Q26" s="99"/>
      <c r="R26" s="99"/>
      <c r="S26" s="100" t="s">
        <v>36</v>
      </c>
      <c r="T26" s="101">
        <v>4.3</v>
      </c>
      <c r="U26" s="94"/>
      <c r="V26" s="30"/>
    </row>
    <row r="27" spans="1:22" ht="6" customHeight="1">
      <c r="A27" s="30"/>
      <c r="B27" s="21"/>
      <c r="C27" s="30"/>
      <c r="D27" s="30"/>
      <c r="E27" s="30"/>
      <c r="F27" s="98"/>
      <c r="G27" s="99"/>
      <c r="H27" s="99"/>
      <c r="I27" s="99"/>
      <c r="J27" s="99"/>
      <c r="K27" s="98"/>
      <c r="L27" s="99"/>
      <c r="M27" s="99"/>
      <c r="N27" s="98"/>
      <c r="O27" s="99"/>
      <c r="P27" s="98"/>
      <c r="Q27" s="99"/>
      <c r="R27" s="99"/>
      <c r="S27" s="100"/>
      <c r="T27" s="101"/>
      <c r="U27" s="94"/>
      <c r="V27" s="30"/>
    </row>
    <row r="28" spans="1:22" ht="12.75">
      <c r="A28" s="31" t="s">
        <v>339</v>
      </c>
      <c r="B28" s="32"/>
      <c r="C28" s="30"/>
      <c r="D28" s="30"/>
      <c r="E28" s="30"/>
      <c r="G28" s="30"/>
      <c r="H28" s="30"/>
      <c r="I28" s="30"/>
      <c r="J28" s="30"/>
      <c r="K28" s="94"/>
      <c r="L28" s="30"/>
      <c r="M28" s="30"/>
      <c r="N28" s="30"/>
      <c r="O28" s="30"/>
      <c r="P28" s="94"/>
      <c r="Q28" s="30"/>
      <c r="R28" s="30"/>
      <c r="S28" s="87"/>
      <c r="T28" s="30"/>
      <c r="U28" s="94"/>
      <c r="V28" s="30"/>
    </row>
    <row r="29" spans="1:22" ht="12" customHeight="1">
      <c r="A29"/>
      <c r="B29" s="32" t="s">
        <v>20</v>
      </c>
      <c r="C29" s="30"/>
      <c r="D29" s="30"/>
      <c r="E29" s="30"/>
      <c r="F29" s="103" t="s">
        <v>351</v>
      </c>
      <c r="G29" s="31"/>
      <c r="H29" s="31"/>
      <c r="I29" s="31"/>
      <c r="J29" s="31"/>
      <c r="K29" s="103" t="s">
        <v>354</v>
      </c>
      <c r="L29" s="31"/>
      <c r="M29" s="31"/>
      <c r="N29" s="95" t="s">
        <v>36</v>
      </c>
      <c r="O29" s="31"/>
      <c r="P29" s="103" t="s">
        <v>357</v>
      </c>
      <c r="Q29" s="31"/>
      <c r="R29" s="31"/>
      <c r="S29" s="100" t="s">
        <v>36</v>
      </c>
      <c r="T29" s="105">
        <v>4</v>
      </c>
      <c r="U29" s="94"/>
      <c r="V29" s="30"/>
    </row>
    <row r="30" spans="1:22" ht="12" customHeight="1">
      <c r="A30"/>
      <c r="B30" s="21" t="s">
        <v>21</v>
      </c>
      <c r="C30" s="30"/>
      <c r="D30" s="30"/>
      <c r="E30" s="30"/>
      <c r="F30" s="104" t="s">
        <v>352</v>
      </c>
      <c r="G30" s="30"/>
      <c r="H30" s="30"/>
      <c r="I30" s="30"/>
      <c r="J30" s="30"/>
      <c r="K30" s="102" t="s">
        <v>355</v>
      </c>
      <c r="L30" s="30"/>
      <c r="M30" s="30"/>
      <c r="N30" s="94" t="s">
        <v>36</v>
      </c>
      <c r="O30" s="30"/>
      <c r="P30" s="102" t="s">
        <v>358</v>
      </c>
      <c r="Q30" s="30"/>
      <c r="R30" s="30"/>
      <c r="S30" s="87" t="s">
        <v>36</v>
      </c>
      <c r="T30" s="106">
        <v>3.5</v>
      </c>
      <c r="U30" s="94"/>
      <c r="V30" s="30"/>
    </row>
    <row r="31" spans="1:22" ht="12" customHeight="1">
      <c r="A31"/>
      <c r="B31" s="21" t="s">
        <v>22</v>
      </c>
      <c r="C31" s="30"/>
      <c r="D31" s="30"/>
      <c r="E31" s="30"/>
      <c r="F31" s="104" t="s">
        <v>353</v>
      </c>
      <c r="G31" s="30"/>
      <c r="H31" s="30"/>
      <c r="I31" s="30"/>
      <c r="J31" s="30"/>
      <c r="K31" s="102" t="s">
        <v>356</v>
      </c>
      <c r="L31" s="30"/>
      <c r="M31" s="30"/>
      <c r="N31" s="94" t="s">
        <v>36</v>
      </c>
      <c r="O31" s="30"/>
      <c r="P31" s="102" t="s">
        <v>359</v>
      </c>
      <c r="Q31" s="30"/>
      <c r="R31" s="30"/>
      <c r="S31" s="87" t="s">
        <v>36</v>
      </c>
      <c r="T31" s="106">
        <v>4.5</v>
      </c>
      <c r="U31" s="94"/>
      <c r="V31" s="30"/>
    </row>
    <row r="32" spans="1:10" ht="12.75">
      <c r="A32" s="3"/>
      <c r="B32" s="3"/>
      <c r="J32"/>
    </row>
    <row r="33" spans="1:22" ht="12.75">
      <c r="A33" s="275" t="s">
        <v>340</v>
      </c>
      <c r="B33" s="275"/>
      <c r="C33" s="275"/>
      <c r="D33" s="275"/>
      <c r="E33" s="275"/>
      <c r="F33" s="275"/>
      <c r="G33" s="275"/>
      <c r="H33" s="275"/>
      <c r="I33" s="275"/>
      <c r="J33" s="275"/>
      <c r="K33" s="275"/>
      <c r="L33" s="275"/>
      <c r="M33" s="275"/>
      <c r="N33" s="275"/>
      <c r="O33" s="275"/>
      <c r="P33" s="275"/>
      <c r="Q33" s="275"/>
      <c r="R33" s="275"/>
      <c r="S33" s="275"/>
      <c r="T33" s="275"/>
      <c r="U33" s="275"/>
      <c r="V33" s="275"/>
    </row>
    <row r="34" spans="1:11" ht="12.75">
      <c r="A34" s="3"/>
      <c r="B34" s="3"/>
      <c r="J34"/>
      <c r="K34"/>
    </row>
    <row r="35" spans="1:22" ht="12.75" customHeight="1">
      <c r="A35" s="7"/>
      <c r="B35" s="7"/>
      <c r="C35" s="120" t="s">
        <v>231</v>
      </c>
      <c r="D35" s="121"/>
      <c r="E35" s="121"/>
      <c r="F35" s="121"/>
      <c r="G35" s="121"/>
      <c r="H35" s="121"/>
      <c r="I35" s="121"/>
      <c r="J35" s="121"/>
      <c r="K35" s="121"/>
      <c r="L35" s="121"/>
      <c r="M35" s="121"/>
      <c r="N35" s="116"/>
      <c r="O35" s="114" t="s">
        <v>232</v>
      </c>
      <c r="P35" s="115"/>
      <c r="Q35" s="115"/>
      <c r="R35" s="115"/>
      <c r="S35" s="115"/>
      <c r="T35" s="115"/>
      <c r="U35" s="115"/>
      <c r="V35" s="115"/>
    </row>
    <row r="36" spans="1:23" ht="12.75" customHeight="1">
      <c r="A36" s="3"/>
      <c r="B36" s="3"/>
      <c r="C36" s="292" t="s">
        <v>20</v>
      </c>
      <c r="D36" s="257"/>
      <c r="E36" s="257"/>
      <c r="F36" s="258"/>
      <c r="G36" s="117" t="s">
        <v>23</v>
      </c>
      <c r="H36" s="118"/>
      <c r="I36" s="118"/>
      <c r="J36" s="118"/>
      <c r="K36" s="118"/>
      <c r="L36" s="118"/>
      <c r="M36" s="118"/>
      <c r="N36" s="119"/>
      <c r="O36" s="262" t="s">
        <v>2</v>
      </c>
      <c r="P36" s="263"/>
      <c r="Q36" s="263"/>
      <c r="R36" s="264"/>
      <c r="S36" s="262" t="s">
        <v>3</v>
      </c>
      <c r="T36" s="263"/>
      <c r="U36" s="263"/>
      <c r="V36" s="263"/>
      <c r="W36" s="67"/>
    </row>
    <row r="37" spans="1:23" ht="12.75" customHeight="1">
      <c r="A37" s="275" t="s">
        <v>162</v>
      </c>
      <c r="B37" s="276"/>
      <c r="C37" s="285"/>
      <c r="D37" s="293"/>
      <c r="E37" s="293"/>
      <c r="F37" s="261"/>
      <c r="G37" s="256" t="s">
        <v>229</v>
      </c>
      <c r="H37" s="257"/>
      <c r="I37" s="257"/>
      <c r="J37" s="258"/>
      <c r="K37" s="256" t="s">
        <v>230</v>
      </c>
      <c r="L37" s="257"/>
      <c r="M37" s="257"/>
      <c r="N37" s="258"/>
      <c r="O37" s="265"/>
      <c r="P37" s="266"/>
      <c r="Q37" s="266"/>
      <c r="R37" s="267"/>
      <c r="S37" s="265"/>
      <c r="T37" s="266"/>
      <c r="U37" s="266"/>
      <c r="V37" s="271"/>
      <c r="W37" s="67"/>
    </row>
    <row r="38" spans="1:23" ht="12.75">
      <c r="A38" s="2"/>
      <c r="B38" s="2"/>
      <c r="C38" s="285"/>
      <c r="D38" s="293"/>
      <c r="E38" s="293"/>
      <c r="F38" s="261"/>
      <c r="G38" s="259"/>
      <c r="H38" s="260"/>
      <c r="I38" s="260"/>
      <c r="J38" s="261"/>
      <c r="K38" s="259"/>
      <c r="L38" s="260"/>
      <c r="M38" s="260"/>
      <c r="N38" s="261"/>
      <c r="O38" s="265"/>
      <c r="P38" s="266"/>
      <c r="Q38" s="266"/>
      <c r="R38" s="267"/>
      <c r="S38" s="265"/>
      <c r="T38" s="266"/>
      <c r="U38" s="266"/>
      <c r="V38" s="271"/>
      <c r="W38" s="67"/>
    </row>
    <row r="39" spans="1:23" ht="12.75">
      <c r="A39" s="89"/>
      <c r="B39" s="90"/>
      <c r="C39" s="286"/>
      <c r="D39" s="231"/>
      <c r="E39" s="231"/>
      <c r="F39" s="200"/>
      <c r="G39" s="230"/>
      <c r="H39" s="231"/>
      <c r="I39" s="231"/>
      <c r="J39" s="200"/>
      <c r="K39" s="230"/>
      <c r="L39" s="231"/>
      <c r="M39" s="231"/>
      <c r="N39" s="200"/>
      <c r="O39" s="268"/>
      <c r="P39" s="269"/>
      <c r="Q39" s="269"/>
      <c r="R39" s="270"/>
      <c r="S39" s="268"/>
      <c r="T39" s="269"/>
      <c r="U39" s="269"/>
      <c r="V39" s="269"/>
      <c r="W39" s="67"/>
    </row>
    <row r="40" spans="2:11" ht="12.75">
      <c r="B40" s="91"/>
      <c r="J40"/>
      <c r="K40"/>
    </row>
    <row r="41" spans="1:21" ht="12" customHeight="1">
      <c r="A41" s="30" t="s">
        <v>6</v>
      </c>
      <c r="B41" s="21"/>
      <c r="E41" s="34" t="s">
        <v>233</v>
      </c>
      <c r="I41" s="34" t="s">
        <v>249</v>
      </c>
      <c r="J41"/>
      <c r="K41"/>
      <c r="M41" s="34" t="s">
        <v>265</v>
      </c>
      <c r="Q41" s="34" t="s">
        <v>281</v>
      </c>
      <c r="U41" s="34" t="s">
        <v>297</v>
      </c>
    </row>
    <row r="42" spans="1:21" ht="12" customHeight="1">
      <c r="A42" s="30" t="s">
        <v>7</v>
      </c>
      <c r="B42" s="21"/>
      <c r="E42" s="34" t="s">
        <v>234</v>
      </c>
      <c r="I42" s="34" t="s">
        <v>250</v>
      </c>
      <c r="J42"/>
      <c r="K42"/>
      <c r="M42" s="34" t="s">
        <v>266</v>
      </c>
      <c r="Q42" s="34" t="s">
        <v>282</v>
      </c>
      <c r="U42" s="34" t="s">
        <v>298</v>
      </c>
    </row>
    <row r="43" spans="1:21" ht="12" customHeight="1">
      <c r="A43" s="30" t="s">
        <v>8</v>
      </c>
      <c r="B43" s="21"/>
      <c r="E43" s="34" t="s">
        <v>235</v>
      </c>
      <c r="I43" s="34" t="s">
        <v>251</v>
      </c>
      <c r="J43"/>
      <c r="K43"/>
      <c r="M43" s="34" t="s">
        <v>267</v>
      </c>
      <c r="Q43" s="34" t="s">
        <v>283</v>
      </c>
      <c r="U43" s="34" t="s">
        <v>299</v>
      </c>
    </row>
    <row r="44" spans="1:21" ht="12" customHeight="1">
      <c r="A44" s="30" t="s">
        <v>9</v>
      </c>
      <c r="B44" s="21"/>
      <c r="E44" s="34" t="s">
        <v>236</v>
      </c>
      <c r="I44" s="34" t="s">
        <v>252</v>
      </c>
      <c r="J44"/>
      <c r="K44"/>
      <c r="M44" s="34" t="s">
        <v>268</v>
      </c>
      <c r="Q44" s="34" t="s">
        <v>284</v>
      </c>
      <c r="U44" s="34" t="s">
        <v>300</v>
      </c>
    </row>
    <row r="45" spans="1:21" ht="12" customHeight="1">
      <c r="A45" s="30" t="s">
        <v>10</v>
      </c>
      <c r="B45" s="21"/>
      <c r="E45" s="34" t="s">
        <v>237</v>
      </c>
      <c r="I45" s="34" t="s">
        <v>253</v>
      </c>
      <c r="J45"/>
      <c r="K45"/>
      <c r="M45" s="34" t="s">
        <v>269</v>
      </c>
      <c r="Q45" s="34" t="s">
        <v>285</v>
      </c>
      <c r="U45" s="34" t="s">
        <v>301</v>
      </c>
    </row>
    <row r="46" spans="1:21" ht="12" customHeight="1">
      <c r="A46" s="30" t="s">
        <v>11</v>
      </c>
      <c r="B46" s="21"/>
      <c r="E46" s="34" t="s">
        <v>238</v>
      </c>
      <c r="I46" s="34" t="s">
        <v>254</v>
      </c>
      <c r="J46"/>
      <c r="K46"/>
      <c r="M46" s="34" t="s">
        <v>270</v>
      </c>
      <c r="Q46" s="34" t="s">
        <v>286</v>
      </c>
      <c r="U46" s="34" t="s">
        <v>302</v>
      </c>
    </row>
    <row r="47" spans="1:21" ht="12" customHeight="1">
      <c r="A47" s="30" t="s">
        <v>12</v>
      </c>
      <c r="B47" s="21"/>
      <c r="E47" s="34" t="s">
        <v>239</v>
      </c>
      <c r="I47" s="34" t="s">
        <v>255</v>
      </c>
      <c r="J47"/>
      <c r="K47"/>
      <c r="M47" s="34" t="s">
        <v>271</v>
      </c>
      <c r="Q47" s="34" t="s">
        <v>287</v>
      </c>
      <c r="U47" s="34" t="s">
        <v>303</v>
      </c>
    </row>
    <row r="48" spans="1:21" ht="12" customHeight="1">
      <c r="A48" s="30" t="s">
        <v>13</v>
      </c>
      <c r="B48" s="21"/>
      <c r="E48" s="34" t="s">
        <v>240</v>
      </c>
      <c r="I48" s="34" t="s">
        <v>256</v>
      </c>
      <c r="J48"/>
      <c r="K48"/>
      <c r="M48" s="34" t="s">
        <v>272</v>
      </c>
      <c r="Q48" s="34" t="s">
        <v>288</v>
      </c>
      <c r="U48" s="34" t="s">
        <v>304</v>
      </c>
    </row>
    <row r="49" spans="1:21" ht="12" customHeight="1">
      <c r="A49" s="30" t="s">
        <v>14</v>
      </c>
      <c r="B49" s="21"/>
      <c r="E49" s="34" t="s">
        <v>241</v>
      </c>
      <c r="I49" s="34" t="s">
        <v>257</v>
      </c>
      <c r="J49"/>
      <c r="K49"/>
      <c r="M49" s="34" t="s">
        <v>273</v>
      </c>
      <c r="Q49" s="34" t="s">
        <v>289</v>
      </c>
      <c r="U49" s="34" t="s">
        <v>305</v>
      </c>
    </row>
    <row r="50" spans="1:21" ht="12" customHeight="1">
      <c r="A50" s="30" t="s">
        <v>15</v>
      </c>
      <c r="B50" s="21"/>
      <c r="E50" s="34" t="s">
        <v>242</v>
      </c>
      <c r="I50" s="34" t="s">
        <v>258</v>
      </c>
      <c r="J50"/>
      <c r="K50"/>
      <c r="M50" s="34" t="s">
        <v>274</v>
      </c>
      <c r="Q50" s="34" t="s">
        <v>290</v>
      </c>
      <c r="U50" s="34" t="s">
        <v>306</v>
      </c>
    </row>
    <row r="51" spans="1:21" ht="12" customHeight="1">
      <c r="A51" s="30" t="s">
        <v>16</v>
      </c>
      <c r="B51" s="21"/>
      <c r="E51" s="34" t="s">
        <v>243</v>
      </c>
      <c r="I51" s="34" t="s">
        <v>259</v>
      </c>
      <c r="J51"/>
      <c r="K51"/>
      <c r="M51" s="34" t="s">
        <v>275</v>
      </c>
      <c r="Q51" s="34" t="s">
        <v>291</v>
      </c>
      <c r="U51" s="34" t="s">
        <v>307</v>
      </c>
    </row>
    <row r="52" spans="1:21" ht="12" customHeight="1">
      <c r="A52" s="30" t="s">
        <v>17</v>
      </c>
      <c r="B52" s="21"/>
      <c r="E52" s="34" t="s">
        <v>244</v>
      </c>
      <c r="I52" s="34" t="s">
        <v>260</v>
      </c>
      <c r="J52"/>
      <c r="K52"/>
      <c r="M52" s="34" t="s">
        <v>276</v>
      </c>
      <c r="Q52" s="34" t="s">
        <v>292</v>
      </c>
      <c r="U52" s="34" t="s">
        <v>308</v>
      </c>
    </row>
    <row r="53" spans="1:21" ht="12" customHeight="1">
      <c r="A53" s="30" t="s">
        <v>18</v>
      </c>
      <c r="B53" s="21"/>
      <c r="E53" s="34" t="s">
        <v>245</v>
      </c>
      <c r="I53" s="34" t="s">
        <v>261</v>
      </c>
      <c r="J53"/>
      <c r="K53"/>
      <c r="M53" s="34" t="s">
        <v>277</v>
      </c>
      <c r="Q53" s="34" t="s">
        <v>293</v>
      </c>
      <c r="U53" s="34" t="s">
        <v>309</v>
      </c>
    </row>
    <row r="54" spans="1:21" ht="12" customHeight="1">
      <c r="A54" s="30" t="s">
        <v>19</v>
      </c>
      <c r="B54" s="21"/>
      <c r="E54" s="34" t="s">
        <v>246</v>
      </c>
      <c r="I54" s="34" t="s">
        <v>262</v>
      </c>
      <c r="J54"/>
      <c r="K54"/>
      <c r="M54" s="34" t="s">
        <v>278</v>
      </c>
      <c r="Q54" s="34" t="s">
        <v>294</v>
      </c>
      <c r="U54" s="34" t="s">
        <v>310</v>
      </c>
    </row>
    <row r="55" spans="1:21" ht="12" customHeight="1">
      <c r="A55" s="30" t="s">
        <v>151</v>
      </c>
      <c r="B55" s="21"/>
      <c r="E55" s="34" t="s">
        <v>247</v>
      </c>
      <c r="I55" s="34" t="s">
        <v>263</v>
      </c>
      <c r="J55"/>
      <c r="K55"/>
      <c r="M55" s="34" t="s">
        <v>279</v>
      </c>
      <c r="Q55" s="34" t="s">
        <v>295</v>
      </c>
      <c r="U55" s="34" t="s">
        <v>311</v>
      </c>
    </row>
    <row r="56" spans="1:21" ht="12" customHeight="1">
      <c r="A56" s="30" t="s">
        <v>155</v>
      </c>
      <c r="B56" s="21"/>
      <c r="E56" s="34" t="s">
        <v>248</v>
      </c>
      <c r="I56" s="34" t="s">
        <v>264</v>
      </c>
      <c r="J56"/>
      <c r="K56"/>
      <c r="M56" s="34" t="s">
        <v>280</v>
      </c>
      <c r="Q56" s="34" t="s">
        <v>296</v>
      </c>
      <c r="U56" s="34" t="s">
        <v>312</v>
      </c>
    </row>
    <row r="57" spans="1:21" ht="12" customHeight="1">
      <c r="A57" s="30" t="s">
        <v>169</v>
      </c>
      <c r="B57" s="21"/>
      <c r="E57" s="97" t="s">
        <v>317</v>
      </c>
      <c r="F57" s="88"/>
      <c r="G57" s="88"/>
      <c r="H57" s="88"/>
      <c r="I57" s="97" t="s">
        <v>318</v>
      </c>
      <c r="J57" s="28"/>
      <c r="K57" s="28"/>
      <c r="L57" s="28"/>
      <c r="M57" s="97" t="s">
        <v>319</v>
      </c>
      <c r="N57" s="28"/>
      <c r="O57" s="28"/>
      <c r="P57" s="28"/>
      <c r="Q57" s="97" t="s">
        <v>320</v>
      </c>
      <c r="R57" s="28"/>
      <c r="S57" s="28"/>
      <c r="T57" s="28"/>
      <c r="U57" s="97" t="s">
        <v>321</v>
      </c>
    </row>
    <row r="58" spans="1:21" ht="12" customHeight="1">
      <c r="A58" s="30" t="s">
        <v>329</v>
      </c>
      <c r="B58" s="21"/>
      <c r="E58" s="97" t="s">
        <v>333</v>
      </c>
      <c r="F58" s="88"/>
      <c r="G58" s="88"/>
      <c r="H58" s="88"/>
      <c r="I58" s="97" t="s">
        <v>334</v>
      </c>
      <c r="J58" s="28"/>
      <c r="K58" s="28"/>
      <c r="L58" s="28"/>
      <c r="M58" s="97" t="s">
        <v>335</v>
      </c>
      <c r="N58" s="28"/>
      <c r="O58" s="28"/>
      <c r="P58" s="28"/>
      <c r="Q58" s="97" t="s">
        <v>336</v>
      </c>
      <c r="R58" s="28"/>
      <c r="S58" s="28"/>
      <c r="T58" s="28"/>
      <c r="U58" s="97" t="s">
        <v>337</v>
      </c>
    </row>
    <row r="59" spans="1:21" ht="12" customHeight="1">
      <c r="A59" s="30"/>
      <c r="B59" s="21"/>
      <c r="E59" s="97"/>
      <c r="F59" s="88"/>
      <c r="G59" s="88"/>
      <c r="H59" s="88"/>
      <c r="I59" s="97"/>
      <c r="J59" s="28"/>
      <c r="K59" s="28"/>
      <c r="L59" s="28"/>
      <c r="M59" s="97"/>
      <c r="N59" s="28"/>
      <c r="O59" s="28"/>
      <c r="P59" s="28"/>
      <c r="Q59" s="97"/>
      <c r="R59" s="28"/>
      <c r="S59" s="28"/>
      <c r="T59" s="28"/>
      <c r="U59" s="97"/>
    </row>
    <row r="60" spans="1:21" ht="12.75">
      <c r="A60" s="31" t="s">
        <v>339</v>
      </c>
      <c r="B60" s="32"/>
      <c r="E60" s="34"/>
      <c r="I60" s="34"/>
      <c r="J60"/>
      <c r="K60"/>
      <c r="M60" s="69"/>
      <c r="Q60" s="69"/>
      <c r="U60" s="69"/>
    </row>
    <row r="61" spans="1:21" s="12" customFormat="1" ht="12" customHeight="1">
      <c r="A61"/>
      <c r="B61" s="32" t="s">
        <v>20</v>
      </c>
      <c r="C61" s="19"/>
      <c r="D61" s="19"/>
      <c r="E61" s="103" t="s">
        <v>360</v>
      </c>
      <c r="F61" s="19"/>
      <c r="G61" s="19"/>
      <c r="H61" s="19"/>
      <c r="I61" s="103" t="s">
        <v>363</v>
      </c>
      <c r="M61" s="103" t="s">
        <v>366</v>
      </c>
      <c r="Q61" s="103" t="s">
        <v>369</v>
      </c>
      <c r="U61" s="103" t="s">
        <v>372</v>
      </c>
    </row>
    <row r="62" spans="1:21" ht="12" customHeight="1">
      <c r="A62"/>
      <c r="B62" s="21" t="s">
        <v>21</v>
      </c>
      <c r="E62" s="102" t="s">
        <v>361</v>
      </c>
      <c r="I62" s="102" t="s">
        <v>364</v>
      </c>
      <c r="J62"/>
      <c r="K62"/>
      <c r="M62" s="102" t="s">
        <v>367</v>
      </c>
      <c r="Q62" s="102" t="s">
        <v>370</v>
      </c>
      <c r="U62" s="102" t="s">
        <v>373</v>
      </c>
    </row>
    <row r="63" spans="1:21" ht="12" customHeight="1">
      <c r="A63"/>
      <c r="B63" s="21" t="s">
        <v>22</v>
      </c>
      <c r="E63" s="102" t="s">
        <v>362</v>
      </c>
      <c r="I63" s="102" t="s">
        <v>365</v>
      </c>
      <c r="J63"/>
      <c r="K63"/>
      <c r="M63" s="102" t="s">
        <v>368</v>
      </c>
      <c r="Q63" s="102" t="s">
        <v>371</v>
      </c>
      <c r="U63" s="102" t="s">
        <v>374</v>
      </c>
    </row>
    <row r="64" spans="1:2" ht="12.75">
      <c r="A64" s="3"/>
      <c r="B64" s="3"/>
    </row>
    <row r="65" spans="1:11" ht="12.75">
      <c r="A65" s="3"/>
      <c r="B65" s="3"/>
      <c r="J65"/>
      <c r="K65"/>
    </row>
    <row r="66" spans="1:11" ht="12.75">
      <c r="A66" s="3"/>
      <c r="B66" s="3"/>
      <c r="J66"/>
      <c r="K66"/>
    </row>
    <row r="67" spans="1:11" ht="12.75">
      <c r="A67" s="3"/>
      <c r="B67" s="3"/>
      <c r="J67"/>
      <c r="K67"/>
    </row>
    <row r="68" spans="1:11" ht="12.75">
      <c r="A68" s="3"/>
      <c r="B68" s="3"/>
      <c r="J68"/>
      <c r="K68"/>
    </row>
    <row r="69" spans="1:11" ht="12.75">
      <c r="A69" s="3"/>
      <c r="B69" s="3"/>
      <c r="J69"/>
      <c r="K69"/>
    </row>
    <row r="70" spans="1:11" ht="12.75">
      <c r="A70" s="3"/>
      <c r="B70" s="3"/>
      <c r="J70"/>
      <c r="K70"/>
    </row>
    <row r="71" spans="1:11" ht="12.75">
      <c r="A71" s="3"/>
      <c r="B71" s="3"/>
      <c r="J71"/>
      <c r="K71"/>
    </row>
    <row r="72" spans="1:11" ht="12.75">
      <c r="A72" s="3"/>
      <c r="B72" s="3"/>
      <c r="J72"/>
      <c r="K72"/>
    </row>
    <row r="73" spans="1:11" ht="12.75">
      <c r="A73" s="3"/>
      <c r="B73" s="3"/>
      <c r="J73"/>
      <c r="K73"/>
    </row>
    <row r="74" spans="1:11" ht="12.75">
      <c r="A74" s="3"/>
      <c r="B74" s="3"/>
      <c r="J74"/>
      <c r="K74"/>
    </row>
    <row r="75" spans="1:11" ht="12.75">
      <c r="A75" s="3"/>
      <c r="B75" s="3"/>
      <c r="J75"/>
      <c r="K75"/>
    </row>
    <row r="76" spans="1:11" ht="12.75">
      <c r="A76" s="3"/>
      <c r="B76" s="3"/>
      <c r="J76"/>
      <c r="K76"/>
    </row>
    <row r="77" spans="1:11" ht="12.75">
      <c r="A77" s="3"/>
      <c r="B77" s="3"/>
      <c r="J77"/>
      <c r="K77"/>
    </row>
    <row r="78" spans="1:11" ht="12.75">
      <c r="A78" s="3"/>
      <c r="B78" s="3"/>
      <c r="J78"/>
      <c r="K78"/>
    </row>
    <row r="79" spans="1:11" ht="12.75">
      <c r="A79" s="3"/>
      <c r="B79" s="3"/>
      <c r="J79"/>
      <c r="K79"/>
    </row>
    <row r="80" spans="1:11" ht="12.75">
      <c r="A80" s="3"/>
      <c r="B80" s="3"/>
      <c r="J80"/>
      <c r="K80"/>
    </row>
    <row r="81" spans="1:11" ht="12.75">
      <c r="A81" s="3"/>
      <c r="B81" s="3"/>
      <c r="J81"/>
      <c r="K81"/>
    </row>
    <row r="82" spans="1:11" ht="12.75">
      <c r="A82" s="3"/>
      <c r="B82" s="3"/>
      <c r="J82"/>
      <c r="K82"/>
    </row>
    <row r="83" spans="1:11" ht="12.75">
      <c r="A83" s="3"/>
      <c r="B83" s="3"/>
      <c r="J83"/>
      <c r="K83"/>
    </row>
    <row r="84" spans="1:11" ht="12.75">
      <c r="A84" s="3"/>
      <c r="B84" s="3"/>
      <c r="J84"/>
      <c r="K84"/>
    </row>
    <row r="85" spans="1:11" ht="12.75">
      <c r="A85" s="3"/>
      <c r="B85" s="3"/>
      <c r="J85"/>
      <c r="K85"/>
    </row>
    <row r="86" spans="1:11" ht="12.75">
      <c r="A86" s="3"/>
      <c r="B86" s="3"/>
      <c r="J86"/>
      <c r="K86"/>
    </row>
    <row r="87" spans="1:11" ht="12.75">
      <c r="A87" s="3"/>
      <c r="B87" s="3"/>
      <c r="J87"/>
      <c r="K87"/>
    </row>
    <row r="88" spans="1:11" ht="12.75">
      <c r="A88" s="3"/>
      <c r="B88" s="3"/>
      <c r="J88"/>
      <c r="K88"/>
    </row>
    <row r="89" spans="1:11" ht="12.75">
      <c r="A89" s="3"/>
      <c r="B89" s="3"/>
      <c r="J89"/>
      <c r="K89"/>
    </row>
    <row r="90" spans="1:11" ht="12.75">
      <c r="A90" s="3"/>
      <c r="B90" s="3"/>
      <c r="J90"/>
      <c r="K90"/>
    </row>
    <row r="91" spans="1:11" ht="12.75">
      <c r="A91" s="3"/>
      <c r="B91" s="3"/>
      <c r="J91"/>
      <c r="K91"/>
    </row>
    <row r="92" spans="1:11" ht="12.75">
      <c r="A92" s="3"/>
      <c r="B92" s="3"/>
      <c r="J92"/>
      <c r="K92"/>
    </row>
    <row r="93" spans="1:11" ht="12.75">
      <c r="A93" s="3"/>
      <c r="B93" s="3"/>
      <c r="J93"/>
      <c r="K93"/>
    </row>
  </sheetData>
  <mergeCells count="20">
    <mergeCell ref="A37:B37"/>
    <mergeCell ref="A4:B7"/>
    <mergeCell ref="C4:V4"/>
    <mergeCell ref="C5:G7"/>
    <mergeCell ref="H5:L7"/>
    <mergeCell ref="M5:V5"/>
    <mergeCell ref="M6:Q7"/>
    <mergeCell ref="R6:V6"/>
    <mergeCell ref="C36:F39"/>
    <mergeCell ref="G37:J39"/>
    <mergeCell ref="R7:V7"/>
    <mergeCell ref="A1:V1"/>
    <mergeCell ref="A2:V2"/>
    <mergeCell ref="A33:V33"/>
    <mergeCell ref="K37:N39"/>
    <mergeCell ref="G36:N36"/>
    <mergeCell ref="C35:N35"/>
    <mergeCell ref="O35:V35"/>
    <mergeCell ref="O36:R39"/>
    <mergeCell ref="S36:V39"/>
  </mergeCells>
  <printOptions horizontalCentered="1"/>
  <pageMargins left="0.7874015748031497" right="0.7874015748031497" top="0.7874015748031497" bottom="0.1968503937007874" header="0.5118110236220472" footer="0.5118110236220472"/>
  <pageSetup horizontalDpi="600" verticalDpi="600" orientation="portrait" paperSize="9" r:id="rId1"/>
  <headerFooter alignWithMargins="0">
    <oddHeader>&amp;C&amp;8- 5 -</oddHeader>
  </headerFooter>
</worksheet>
</file>

<file path=xl/worksheets/sheet5.xml><?xml version="1.0" encoding="utf-8"?>
<worksheet xmlns="http://schemas.openxmlformats.org/spreadsheetml/2006/main" xmlns:r="http://schemas.openxmlformats.org/officeDocument/2006/relationships">
  <dimension ref="A1:N69"/>
  <sheetViews>
    <sheetView workbookViewId="0" topLeftCell="C1">
      <selection activeCell="W5" sqref="W5"/>
    </sheetView>
  </sheetViews>
  <sheetFormatPr defaultColWidth="11.421875" defaultRowHeight="12.75"/>
  <cols>
    <col min="1" max="1" width="6.57421875" style="3" customWidth="1"/>
    <col min="2" max="2" width="1.421875" style="3" customWidth="1"/>
    <col min="3" max="3" width="19.28125" style="3" customWidth="1"/>
    <col min="4" max="6" width="11.8515625" style="3" customWidth="1"/>
    <col min="7" max="11" width="11.57421875" style="3" customWidth="1"/>
    <col min="12" max="13" width="11.7109375" style="3" customWidth="1"/>
    <col min="14" max="14" width="6.140625" style="0" customWidth="1"/>
    <col min="15" max="16384" width="11.421875" style="3" customWidth="1"/>
  </cols>
  <sheetData>
    <row r="1" spans="6:14" s="6" customFormat="1" ht="12.75" customHeight="1">
      <c r="F1"/>
      <c r="G1" s="68" t="s">
        <v>24</v>
      </c>
      <c r="H1" s="81" t="s">
        <v>341</v>
      </c>
      <c r="I1" s="13"/>
      <c r="J1" s="10"/>
      <c r="K1" s="10"/>
      <c r="L1" s="10"/>
      <c r="M1" s="10"/>
      <c r="N1"/>
    </row>
    <row r="2" ht="12.75" customHeight="1"/>
    <row r="3" spans="1:14" ht="12.75" customHeight="1">
      <c r="A3" s="294" t="s">
        <v>166</v>
      </c>
      <c r="B3" s="7"/>
      <c r="C3" s="7"/>
      <c r="D3" s="60"/>
      <c r="E3" s="48"/>
      <c r="F3" s="74"/>
      <c r="G3" s="83" t="s">
        <v>25</v>
      </c>
      <c r="H3" s="74" t="s">
        <v>61</v>
      </c>
      <c r="I3" s="48"/>
      <c r="J3" s="48"/>
      <c r="K3" s="48"/>
      <c r="L3" s="48"/>
      <c r="M3" s="75"/>
      <c r="N3" s="295" t="s">
        <v>166</v>
      </c>
    </row>
    <row r="4" spans="1:14" ht="12.75" customHeight="1">
      <c r="A4" s="280"/>
      <c r="B4" s="22" t="s">
        <v>26</v>
      </c>
      <c r="C4" s="10"/>
      <c r="D4" s="52" t="s">
        <v>27</v>
      </c>
      <c r="E4" s="49" t="s">
        <v>20</v>
      </c>
      <c r="F4" s="50"/>
      <c r="G4" s="50"/>
      <c r="H4" s="50" t="s">
        <v>23</v>
      </c>
      <c r="I4" s="50"/>
      <c r="J4" s="14"/>
      <c r="K4" s="50"/>
      <c r="L4" s="50"/>
      <c r="M4" s="76"/>
      <c r="N4" s="296"/>
    </row>
    <row r="5" spans="1:14" ht="12.75" customHeight="1">
      <c r="A5" s="280"/>
      <c r="B5" s="10" t="s">
        <v>28</v>
      </c>
      <c r="C5" s="10"/>
      <c r="D5" s="52" t="s">
        <v>29</v>
      </c>
      <c r="E5" s="53"/>
      <c r="F5" s="53"/>
      <c r="G5" s="44" t="s">
        <v>30</v>
      </c>
      <c r="H5" s="57" t="s">
        <v>62</v>
      </c>
      <c r="I5" s="82"/>
      <c r="J5" s="298" t="s">
        <v>163</v>
      </c>
      <c r="K5" s="299"/>
      <c r="L5" s="56" t="s">
        <v>63</v>
      </c>
      <c r="M5" s="77"/>
      <c r="N5" s="296"/>
    </row>
    <row r="6" spans="1:14" ht="12.75" customHeight="1">
      <c r="A6" s="280"/>
      <c r="B6" s="10" t="s">
        <v>31</v>
      </c>
      <c r="C6" s="10"/>
      <c r="D6" s="52" t="s">
        <v>32</v>
      </c>
      <c r="E6" s="43" t="s">
        <v>2</v>
      </c>
      <c r="F6" s="43" t="s">
        <v>3</v>
      </c>
      <c r="G6" s="65" t="s">
        <v>33</v>
      </c>
      <c r="H6" s="40" t="s">
        <v>64</v>
      </c>
      <c r="I6" s="41"/>
      <c r="J6" s="300"/>
      <c r="K6" s="301"/>
      <c r="L6" s="61" t="s">
        <v>65</v>
      </c>
      <c r="M6" s="78"/>
      <c r="N6" s="296"/>
    </row>
    <row r="7" spans="1:14" ht="12.75" customHeight="1">
      <c r="A7" s="282"/>
      <c r="B7" s="18"/>
      <c r="C7" s="20"/>
      <c r="D7" s="55"/>
      <c r="E7" s="51"/>
      <c r="F7" s="51"/>
      <c r="G7" s="46" t="s">
        <v>34</v>
      </c>
      <c r="H7" s="62" t="s">
        <v>2</v>
      </c>
      <c r="I7" s="59" t="s">
        <v>3</v>
      </c>
      <c r="J7" s="4" t="s">
        <v>2</v>
      </c>
      <c r="K7" s="59" t="s">
        <v>3</v>
      </c>
      <c r="L7" s="58" t="s">
        <v>2</v>
      </c>
      <c r="M7" s="79" t="s">
        <v>3</v>
      </c>
      <c r="N7" s="297"/>
    </row>
    <row r="8" spans="1:14" ht="10.5" customHeight="1">
      <c r="A8" s="84"/>
      <c r="B8" s="2"/>
      <c r="C8" s="9"/>
      <c r="J8" s="67"/>
      <c r="K8"/>
      <c r="L8"/>
      <c r="M8" s="36"/>
      <c r="N8" s="85"/>
    </row>
    <row r="9" spans="1:14" ht="10.5" customHeight="1">
      <c r="A9" s="39">
        <v>1</v>
      </c>
      <c r="B9" s="2" t="s">
        <v>35</v>
      </c>
      <c r="C9" s="9"/>
      <c r="D9" s="26" t="s">
        <v>36</v>
      </c>
      <c r="E9" s="26">
        <v>9270</v>
      </c>
      <c r="F9" s="26">
        <v>7220</v>
      </c>
      <c r="G9" s="26">
        <v>2050</v>
      </c>
      <c r="H9" s="26">
        <v>5142</v>
      </c>
      <c r="I9" s="26">
        <v>3216</v>
      </c>
      <c r="J9" s="26">
        <v>3449</v>
      </c>
      <c r="K9" s="26">
        <v>3481</v>
      </c>
      <c r="L9" s="26">
        <v>679</v>
      </c>
      <c r="M9" s="26">
        <v>523</v>
      </c>
      <c r="N9" s="86">
        <v>1</v>
      </c>
    </row>
    <row r="10" spans="1:14" ht="10.5" customHeight="1">
      <c r="A10" s="39"/>
      <c r="B10" s="2"/>
      <c r="C10" s="9"/>
      <c r="D10" s="26"/>
      <c r="E10" s="26"/>
      <c r="F10" s="26"/>
      <c r="G10" s="26"/>
      <c r="H10" s="26"/>
      <c r="I10" s="26"/>
      <c r="J10" s="26"/>
      <c r="K10" s="26"/>
      <c r="L10" s="26"/>
      <c r="M10" s="26"/>
      <c r="N10" s="86"/>
    </row>
    <row r="11" spans="1:14" ht="10.5" customHeight="1">
      <c r="A11" s="39">
        <v>2</v>
      </c>
      <c r="B11" s="2" t="s">
        <v>37</v>
      </c>
      <c r="C11" s="9"/>
      <c r="D11" s="26" t="s">
        <v>36</v>
      </c>
      <c r="E11" s="26">
        <v>2909</v>
      </c>
      <c r="F11" s="26">
        <v>4085</v>
      </c>
      <c r="G11" s="26">
        <v>-1176</v>
      </c>
      <c r="H11" s="26">
        <v>1518</v>
      </c>
      <c r="I11" s="26">
        <v>1716</v>
      </c>
      <c r="J11" s="26">
        <v>1277</v>
      </c>
      <c r="K11" s="26">
        <v>2164</v>
      </c>
      <c r="L11" s="26">
        <v>114</v>
      </c>
      <c r="M11" s="26">
        <v>205</v>
      </c>
      <c r="N11" s="86">
        <v>2</v>
      </c>
    </row>
    <row r="12" spans="1:14" ht="10.5" customHeight="1">
      <c r="A12" s="39"/>
      <c r="B12" s="2"/>
      <c r="C12" s="9"/>
      <c r="D12" s="26"/>
      <c r="E12" s="26"/>
      <c r="F12" s="26"/>
      <c r="G12" s="26"/>
      <c r="H12" s="26"/>
      <c r="I12" s="26"/>
      <c r="J12" s="26"/>
      <c r="K12" s="26"/>
      <c r="L12" s="26"/>
      <c r="M12" s="26"/>
      <c r="N12" s="86"/>
    </row>
    <row r="13" spans="1:14" ht="10.5" customHeight="1">
      <c r="A13" s="39">
        <v>3</v>
      </c>
      <c r="B13" s="2" t="s">
        <v>38</v>
      </c>
      <c r="C13" s="9"/>
      <c r="D13" s="26" t="s">
        <v>36</v>
      </c>
      <c r="E13" s="26">
        <v>9027</v>
      </c>
      <c r="F13" s="26">
        <v>6888</v>
      </c>
      <c r="G13" s="26">
        <v>2139</v>
      </c>
      <c r="H13" s="26">
        <v>3622</v>
      </c>
      <c r="I13" s="26">
        <v>3643</v>
      </c>
      <c r="J13" s="26">
        <v>3016</v>
      </c>
      <c r="K13" s="26">
        <v>2609</v>
      </c>
      <c r="L13" s="26">
        <v>2389</v>
      </c>
      <c r="M13" s="26">
        <v>636</v>
      </c>
      <c r="N13" s="86">
        <v>3</v>
      </c>
    </row>
    <row r="14" spans="1:14" ht="10.5" customHeight="1">
      <c r="A14" s="39"/>
      <c r="B14" s="2"/>
      <c r="C14" s="9"/>
      <c r="D14" s="26"/>
      <c r="E14" s="26"/>
      <c r="F14" s="26"/>
      <c r="G14" s="26"/>
      <c r="H14" s="26"/>
      <c r="I14" s="26"/>
      <c r="J14" s="26"/>
      <c r="K14" s="26"/>
      <c r="L14" s="26"/>
      <c r="M14" s="26"/>
      <c r="N14" s="86"/>
    </row>
    <row r="15" spans="1:14" ht="10.5" customHeight="1">
      <c r="A15" s="39">
        <v>4</v>
      </c>
      <c r="B15" s="2" t="s">
        <v>39</v>
      </c>
      <c r="C15" s="9"/>
      <c r="D15" s="26" t="s">
        <v>36</v>
      </c>
      <c r="E15" s="26">
        <v>1330</v>
      </c>
      <c r="F15" s="26">
        <v>2158</v>
      </c>
      <c r="G15" s="26">
        <v>-828</v>
      </c>
      <c r="H15" s="26">
        <v>701</v>
      </c>
      <c r="I15" s="26">
        <v>1116</v>
      </c>
      <c r="J15" s="26">
        <v>460</v>
      </c>
      <c r="K15" s="26">
        <v>891</v>
      </c>
      <c r="L15" s="26">
        <v>169</v>
      </c>
      <c r="M15" s="26">
        <v>151</v>
      </c>
      <c r="N15" s="86">
        <v>4</v>
      </c>
    </row>
    <row r="16" spans="1:14" ht="10.5" customHeight="1">
      <c r="A16" s="39"/>
      <c r="B16" s="2"/>
      <c r="C16" s="9"/>
      <c r="D16" s="26"/>
      <c r="E16" s="26"/>
      <c r="F16" s="26"/>
      <c r="G16" s="26"/>
      <c r="H16" s="26"/>
      <c r="I16" s="26"/>
      <c r="J16" s="26"/>
      <c r="K16" s="26"/>
      <c r="L16" s="26"/>
      <c r="M16" s="26"/>
      <c r="N16" s="86"/>
    </row>
    <row r="17" spans="1:14" ht="10.5" customHeight="1">
      <c r="A17" s="39">
        <v>5</v>
      </c>
      <c r="B17" s="2" t="s">
        <v>40</v>
      </c>
      <c r="C17" s="9"/>
      <c r="D17" s="26" t="s">
        <v>36</v>
      </c>
      <c r="E17" s="26">
        <v>3644</v>
      </c>
      <c r="F17" s="26">
        <v>3187</v>
      </c>
      <c r="G17" s="26">
        <v>457</v>
      </c>
      <c r="H17" s="26">
        <v>1735</v>
      </c>
      <c r="I17" s="26">
        <v>1359</v>
      </c>
      <c r="J17" s="26">
        <v>1454</v>
      </c>
      <c r="K17" s="26">
        <v>1489</v>
      </c>
      <c r="L17" s="26">
        <v>455</v>
      </c>
      <c r="M17" s="26">
        <v>339</v>
      </c>
      <c r="N17" s="86">
        <v>5</v>
      </c>
    </row>
    <row r="18" spans="1:14" ht="10.5" customHeight="1">
      <c r="A18" s="39"/>
      <c r="B18" s="2"/>
      <c r="C18" s="9"/>
      <c r="D18" s="26"/>
      <c r="E18" s="26"/>
      <c r="F18" s="26"/>
      <c r="G18" s="26"/>
      <c r="H18" s="26"/>
      <c r="I18" s="26"/>
      <c r="J18" s="26"/>
      <c r="K18" s="26"/>
      <c r="L18" s="26"/>
      <c r="M18" s="26"/>
      <c r="N18" s="86"/>
    </row>
    <row r="19" spans="1:14" ht="10.5" customHeight="1">
      <c r="A19" s="39">
        <v>6</v>
      </c>
      <c r="B19" s="2" t="s">
        <v>41</v>
      </c>
      <c r="C19" s="9"/>
      <c r="D19" s="26" t="s">
        <v>36</v>
      </c>
      <c r="E19" s="26">
        <v>1868</v>
      </c>
      <c r="F19" s="26">
        <v>1840</v>
      </c>
      <c r="G19" s="26">
        <v>28</v>
      </c>
      <c r="H19" s="26">
        <v>1158</v>
      </c>
      <c r="I19" s="26">
        <v>982</v>
      </c>
      <c r="J19" s="26">
        <v>611</v>
      </c>
      <c r="K19" s="26">
        <v>789</v>
      </c>
      <c r="L19" s="26">
        <v>99</v>
      </c>
      <c r="M19" s="26">
        <v>69</v>
      </c>
      <c r="N19" s="86">
        <v>6</v>
      </c>
    </row>
    <row r="20" spans="1:14" ht="10.5" customHeight="1">
      <c r="A20" s="39"/>
      <c r="B20" s="2"/>
      <c r="C20" s="9"/>
      <c r="D20" s="26"/>
      <c r="E20" s="26"/>
      <c r="F20" s="26"/>
      <c r="G20" s="26"/>
      <c r="H20" s="26"/>
      <c r="I20" s="26"/>
      <c r="J20" s="26"/>
      <c r="K20" s="26"/>
      <c r="L20" s="26"/>
      <c r="M20" s="26"/>
      <c r="N20" s="86"/>
    </row>
    <row r="21" spans="1:14" ht="10.5" customHeight="1">
      <c r="A21" s="39"/>
      <c r="B21" s="2"/>
      <c r="C21" s="9"/>
      <c r="D21" s="26"/>
      <c r="E21" s="26"/>
      <c r="F21" s="26"/>
      <c r="G21" s="26"/>
      <c r="H21" s="26"/>
      <c r="I21" s="26"/>
      <c r="J21" s="26"/>
      <c r="K21" s="26"/>
      <c r="L21" s="26"/>
      <c r="M21" s="26"/>
      <c r="N21" s="86"/>
    </row>
    <row r="22" spans="1:14" ht="10.5" customHeight="1">
      <c r="A22" s="39">
        <v>7</v>
      </c>
      <c r="B22" s="2" t="s">
        <v>42</v>
      </c>
      <c r="C22" s="9"/>
      <c r="D22" s="26">
        <v>1929</v>
      </c>
      <c r="E22" s="26">
        <v>1709</v>
      </c>
      <c r="F22" s="26">
        <v>2540</v>
      </c>
      <c r="G22" s="26">
        <v>-831</v>
      </c>
      <c r="H22" s="26">
        <v>533</v>
      </c>
      <c r="I22" s="26">
        <v>693</v>
      </c>
      <c r="J22" s="26">
        <v>1072</v>
      </c>
      <c r="K22" s="26">
        <v>1708</v>
      </c>
      <c r="L22" s="26">
        <v>104</v>
      </c>
      <c r="M22" s="26">
        <v>139</v>
      </c>
      <c r="N22" s="86">
        <v>7</v>
      </c>
    </row>
    <row r="23" spans="1:14" ht="10.5" customHeight="1">
      <c r="A23" s="39"/>
      <c r="B23" s="2"/>
      <c r="C23" s="9"/>
      <c r="D23" s="26"/>
      <c r="E23" s="26"/>
      <c r="F23" s="26"/>
      <c r="G23" s="26"/>
      <c r="H23" s="26"/>
      <c r="I23" s="26"/>
      <c r="J23" s="26"/>
      <c r="K23" s="26"/>
      <c r="L23" s="26"/>
      <c r="M23" s="26"/>
      <c r="N23" s="86"/>
    </row>
    <row r="24" spans="1:14" ht="10.5" customHeight="1">
      <c r="A24" s="39">
        <v>8</v>
      </c>
      <c r="B24" s="2" t="s">
        <v>43</v>
      </c>
      <c r="C24" s="9"/>
      <c r="D24" s="26">
        <v>2105</v>
      </c>
      <c r="E24" s="26">
        <v>2017</v>
      </c>
      <c r="F24" s="26">
        <v>2513</v>
      </c>
      <c r="G24" s="26">
        <v>-496</v>
      </c>
      <c r="H24" s="26">
        <v>652</v>
      </c>
      <c r="I24" s="26">
        <v>648</v>
      </c>
      <c r="J24" s="26">
        <v>1169</v>
      </c>
      <c r="K24" s="26">
        <v>1714</v>
      </c>
      <c r="L24" s="26">
        <v>196</v>
      </c>
      <c r="M24" s="26">
        <v>151</v>
      </c>
      <c r="N24" s="86">
        <v>8</v>
      </c>
    </row>
    <row r="25" spans="1:14" ht="10.5" customHeight="1">
      <c r="A25" s="39"/>
      <c r="B25" s="2"/>
      <c r="C25" s="9"/>
      <c r="D25" s="26"/>
      <c r="E25" s="26"/>
      <c r="F25" s="26"/>
      <c r="G25" s="26"/>
      <c r="H25" s="26"/>
      <c r="I25" s="26"/>
      <c r="J25" s="26"/>
      <c r="K25" s="26"/>
      <c r="L25" s="26"/>
      <c r="M25" s="26"/>
      <c r="N25" s="86"/>
    </row>
    <row r="26" spans="1:14" ht="10.5" customHeight="1">
      <c r="A26" s="39">
        <v>9</v>
      </c>
      <c r="B26" s="2" t="s">
        <v>44</v>
      </c>
      <c r="C26" s="9"/>
      <c r="D26" s="26">
        <v>2184</v>
      </c>
      <c r="E26" s="26">
        <v>2946</v>
      </c>
      <c r="F26" s="26">
        <v>4069</v>
      </c>
      <c r="G26" s="26">
        <v>-1123</v>
      </c>
      <c r="H26" s="26">
        <v>1384</v>
      </c>
      <c r="I26" s="26">
        <v>1767</v>
      </c>
      <c r="J26" s="26">
        <v>1292</v>
      </c>
      <c r="K26" s="26">
        <v>2040</v>
      </c>
      <c r="L26" s="26">
        <v>270</v>
      </c>
      <c r="M26" s="26">
        <v>262</v>
      </c>
      <c r="N26" s="86">
        <v>9</v>
      </c>
    </row>
    <row r="27" spans="1:14" ht="10.5" customHeight="1">
      <c r="A27" s="39"/>
      <c r="B27" s="2"/>
      <c r="C27" s="9"/>
      <c r="D27" s="26"/>
      <c r="E27" s="26"/>
      <c r="F27" s="26"/>
      <c r="G27" s="26"/>
      <c r="H27" s="26"/>
      <c r="I27" s="26"/>
      <c r="J27" s="26"/>
      <c r="K27" s="26"/>
      <c r="L27" s="26"/>
      <c r="M27" s="26"/>
      <c r="N27" s="86"/>
    </row>
    <row r="28" spans="1:14" ht="10.5" customHeight="1">
      <c r="A28" s="39">
        <v>10</v>
      </c>
      <c r="B28" s="2" t="s">
        <v>45</v>
      </c>
      <c r="C28" s="9"/>
      <c r="D28" s="26">
        <v>2067</v>
      </c>
      <c r="E28" s="26">
        <v>2318</v>
      </c>
      <c r="F28" s="26">
        <v>3151</v>
      </c>
      <c r="G28" s="26">
        <v>-833</v>
      </c>
      <c r="H28" s="26">
        <v>1167</v>
      </c>
      <c r="I28" s="26">
        <v>1241</v>
      </c>
      <c r="J28" s="26">
        <v>939</v>
      </c>
      <c r="K28" s="26">
        <v>1536</v>
      </c>
      <c r="L28" s="26">
        <v>212</v>
      </c>
      <c r="M28" s="26">
        <v>374</v>
      </c>
      <c r="N28" s="86">
        <v>10</v>
      </c>
    </row>
    <row r="29" spans="1:14" ht="10.5" customHeight="1">
      <c r="A29" s="39"/>
      <c r="B29" s="2"/>
      <c r="C29" s="9"/>
      <c r="D29" s="26"/>
      <c r="E29" s="26"/>
      <c r="F29" s="26"/>
      <c r="G29" s="26"/>
      <c r="H29" s="26"/>
      <c r="I29" s="26"/>
      <c r="J29" s="26"/>
      <c r="K29" s="26"/>
      <c r="L29" s="26"/>
      <c r="M29" s="26"/>
      <c r="N29" s="86"/>
    </row>
    <row r="30" spans="1:14" ht="10.5" customHeight="1">
      <c r="A30" s="39">
        <v>11</v>
      </c>
      <c r="B30" s="2" t="s">
        <v>46</v>
      </c>
      <c r="C30" s="9"/>
      <c r="D30" s="26">
        <v>1496</v>
      </c>
      <c r="E30" s="26">
        <v>1719</v>
      </c>
      <c r="F30" s="26">
        <v>2544</v>
      </c>
      <c r="G30" s="26">
        <v>-825</v>
      </c>
      <c r="H30" s="26">
        <v>666</v>
      </c>
      <c r="I30" s="26">
        <v>930</v>
      </c>
      <c r="J30" s="26">
        <v>947</v>
      </c>
      <c r="K30" s="26">
        <v>1524</v>
      </c>
      <c r="L30" s="26">
        <v>106</v>
      </c>
      <c r="M30" s="26">
        <v>90</v>
      </c>
      <c r="N30" s="86">
        <v>11</v>
      </c>
    </row>
    <row r="31" spans="1:14" ht="10.5" customHeight="1">
      <c r="A31" s="39"/>
      <c r="B31" s="2"/>
      <c r="C31" s="9"/>
      <c r="D31" s="26"/>
      <c r="E31" s="26"/>
      <c r="F31" s="26"/>
      <c r="G31" s="26"/>
      <c r="H31" s="26"/>
      <c r="I31" s="26"/>
      <c r="J31" s="26"/>
      <c r="K31" s="26"/>
      <c r="L31" s="26"/>
      <c r="M31" s="26"/>
      <c r="N31" s="86"/>
    </row>
    <row r="32" spans="1:14" ht="10.5" customHeight="1">
      <c r="A32" s="39">
        <v>12</v>
      </c>
      <c r="B32" s="2" t="s">
        <v>47</v>
      </c>
      <c r="C32" s="9"/>
      <c r="D32" s="26">
        <v>2196</v>
      </c>
      <c r="E32" s="26">
        <v>2837</v>
      </c>
      <c r="F32" s="26">
        <v>3525</v>
      </c>
      <c r="G32" s="26">
        <v>-688</v>
      </c>
      <c r="H32" s="26">
        <v>1394</v>
      </c>
      <c r="I32" s="26">
        <v>1410</v>
      </c>
      <c r="J32" s="26">
        <v>1199</v>
      </c>
      <c r="K32" s="26">
        <v>1822</v>
      </c>
      <c r="L32" s="26">
        <v>244</v>
      </c>
      <c r="M32" s="26">
        <v>293</v>
      </c>
      <c r="N32" s="86">
        <v>12</v>
      </c>
    </row>
    <row r="33" spans="1:14" ht="10.5" customHeight="1">
      <c r="A33" s="39"/>
      <c r="B33" s="2"/>
      <c r="C33" s="9"/>
      <c r="D33" s="26"/>
      <c r="E33" s="26"/>
      <c r="F33" s="26"/>
      <c r="G33" s="26"/>
      <c r="H33" s="26"/>
      <c r="I33" s="26"/>
      <c r="J33" s="26"/>
      <c r="K33" s="26"/>
      <c r="L33" s="26"/>
      <c r="M33" s="26"/>
      <c r="N33" s="86"/>
    </row>
    <row r="34" spans="1:14" ht="10.5" customHeight="1">
      <c r="A34" s="39"/>
      <c r="B34" s="2"/>
      <c r="C34" s="9"/>
      <c r="D34" s="26"/>
      <c r="E34" s="26"/>
      <c r="F34" s="26"/>
      <c r="G34" s="26"/>
      <c r="H34" s="26"/>
      <c r="I34" s="26"/>
      <c r="J34" s="26"/>
      <c r="K34" s="26"/>
      <c r="L34" s="26"/>
      <c r="M34" s="26"/>
      <c r="N34" s="86"/>
    </row>
    <row r="35" spans="1:14" ht="10.5" customHeight="1">
      <c r="A35" s="39">
        <v>13</v>
      </c>
      <c r="B35" s="2" t="s">
        <v>48</v>
      </c>
      <c r="C35" s="9"/>
      <c r="D35" s="26">
        <v>3034</v>
      </c>
      <c r="E35" s="26">
        <v>3205</v>
      </c>
      <c r="F35" s="26">
        <v>3827</v>
      </c>
      <c r="G35" s="26">
        <v>-622</v>
      </c>
      <c r="H35" s="26">
        <v>1808</v>
      </c>
      <c r="I35" s="26">
        <v>1886</v>
      </c>
      <c r="J35" s="26">
        <v>1229</v>
      </c>
      <c r="K35" s="26">
        <v>1769</v>
      </c>
      <c r="L35" s="26">
        <v>168</v>
      </c>
      <c r="M35" s="26">
        <v>172</v>
      </c>
      <c r="N35" s="86">
        <v>13</v>
      </c>
    </row>
    <row r="36" spans="1:14" ht="10.5" customHeight="1">
      <c r="A36" s="39"/>
      <c r="B36" s="2"/>
      <c r="C36" s="9"/>
      <c r="D36" s="26"/>
      <c r="E36" s="26"/>
      <c r="F36" s="26"/>
      <c r="G36" s="26"/>
      <c r="H36" s="26"/>
      <c r="I36" s="26"/>
      <c r="J36" s="26"/>
      <c r="K36" s="26"/>
      <c r="L36" s="26"/>
      <c r="M36" s="26"/>
      <c r="N36" s="86"/>
    </row>
    <row r="37" spans="1:14" ht="10.5" customHeight="1">
      <c r="A37" s="39">
        <v>14</v>
      </c>
      <c r="B37" s="2" t="s">
        <v>49</v>
      </c>
      <c r="C37" s="9"/>
      <c r="D37" s="26">
        <v>1217</v>
      </c>
      <c r="E37" s="26">
        <v>1899</v>
      </c>
      <c r="F37" s="26">
        <v>2553</v>
      </c>
      <c r="G37" s="26">
        <v>-654</v>
      </c>
      <c r="H37" s="26">
        <v>1179</v>
      </c>
      <c r="I37" s="26">
        <v>1347</v>
      </c>
      <c r="J37" s="26">
        <v>517</v>
      </c>
      <c r="K37" s="26">
        <v>920</v>
      </c>
      <c r="L37" s="26">
        <v>203</v>
      </c>
      <c r="M37" s="26">
        <v>286</v>
      </c>
      <c r="N37" s="86">
        <v>14</v>
      </c>
    </row>
    <row r="38" spans="1:14" ht="10.5" customHeight="1">
      <c r="A38" s="39"/>
      <c r="B38" s="2"/>
      <c r="C38" s="9"/>
      <c r="D38" s="26"/>
      <c r="E38" s="26"/>
      <c r="F38" s="26"/>
      <c r="G38" s="26"/>
      <c r="H38" s="26"/>
      <c r="I38" s="26"/>
      <c r="J38" s="26"/>
      <c r="K38" s="26"/>
      <c r="L38" s="26"/>
      <c r="M38" s="26"/>
      <c r="N38" s="86"/>
    </row>
    <row r="39" spans="1:14" ht="10.5" customHeight="1">
      <c r="A39" s="39">
        <v>15</v>
      </c>
      <c r="B39" s="2" t="s">
        <v>50</v>
      </c>
      <c r="C39" s="9"/>
      <c r="D39" s="26">
        <v>1136</v>
      </c>
      <c r="E39" s="26">
        <v>1307</v>
      </c>
      <c r="F39" s="26">
        <v>1758</v>
      </c>
      <c r="G39" s="26">
        <v>-451</v>
      </c>
      <c r="H39" s="26">
        <v>649</v>
      </c>
      <c r="I39" s="26">
        <v>656</v>
      </c>
      <c r="J39" s="26">
        <v>582</v>
      </c>
      <c r="K39" s="26">
        <v>1002</v>
      </c>
      <c r="L39" s="26">
        <v>76</v>
      </c>
      <c r="M39" s="26">
        <v>100</v>
      </c>
      <c r="N39" s="86">
        <v>15</v>
      </c>
    </row>
    <row r="40" spans="1:14" ht="10.5" customHeight="1">
      <c r="A40" s="39"/>
      <c r="B40" s="2"/>
      <c r="C40" s="9"/>
      <c r="D40" s="26"/>
      <c r="E40" s="26"/>
      <c r="F40" s="26"/>
      <c r="G40" s="26"/>
      <c r="H40" s="26"/>
      <c r="I40" s="26"/>
      <c r="J40" s="26"/>
      <c r="K40" s="26"/>
      <c r="L40" s="26"/>
      <c r="M40" s="26"/>
      <c r="N40" s="86"/>
    </row>
    <row r="41" spans="1:14" ht="10.5" customHeight="1">
      <c r="A41" s="39">
        <v>16</v>
      </c>
      <c r="B41" s="2" t="s">
        <v>51</v>
      </c>
      <c r="C41" s="9"/>
      <c r="D41" s="26">
        <v>2431</v>
      </c>
      <c r="E41" s="26">
        <v>3121</v>
      </c>
      <c r="F41" s="26">
        <v>3689</v>
      </c>
      <c r="G41" s="26">
        <v>-568</v>
      </c>
      <c r="H41" s="26">
        <v>1562</v>
      </c>
      <c r="I41" s="26">
        <v>1628</v>
      </c>
      <c r="J41" s="26">
        <v>1259</v>
      </c>
      <c r="K41" s="26">
        <v>1740</v>
      </c>
      <c r="L41" s="26">
        <v>300</v>
      </c>
      <c r="M41" s="26">
        <v>321</v>
      </c>
      <c r="N41" s="86">
        <v>16</v>
      </c>
    </row>
    <row r="42" spans="1:14" ht="10.5" customHeight="1">
      <c r="A42" s="39"/>
      <c r="B42" s="2"/>
      <c r="C42" s="9"/>
      <c r="D42" s="26"/>
      <c r="E42" s="26"/>
      <c r="F42" s="26"/>
      <c r="G42" s="26"/>
      <c r="H42" s="26"/>
      <c r="I42" s="26"/>
      <c r="J42" s="26"/>
      <c r="K42" s="26"/>
      <c r="L42" s="26"/>
      <c r="M42" s="26"/>
      <c r="N42" s="86"/>
    </row>
    <row r="43" spans="1:14" ht="10.5" customHeight="1">
      <c r="A43" s="39">
        <v>17</v>
      </c>
      <c r="B43" s="2" t="s">
        <v>52</v>
      </c>
      <c r="C43" s="9"/>
      <c r="D43" s="26">
        <v>1562</v>
      </c>
      <c r="E43" s="26">
        <v>2737</v>
      </c>
      <c r="F43" s="26">
        <v>3272</v>
      </c>
      <c r="G43" s="26">
        <v>-535</v>
      </c>
      <c r="H43" s="26">
        <v>1755</v>
      </c>
      <c r="I43" s="26">
        <v>1806</v>
      </c>
      <c r="J43" s="26">
        <v>804</v>
      </c>
      <c r="K43" s="26">
        <v>1239</v>
      </c>
      <c r="L43" s="26">
        <v>178</v>
      </c>
      <c r="M43" s="26">
        <v>227</v>
      </c>
      <c r="N43" s="86">
        <v>17</v>
      </c>
    </row>
    <row r="44" spans="1:14" ht="10.5" customHeight="1">
      <c r="A44" s="39"/>
      <c r="B44" s="2"/>
      <c r="C44" s="9"/>
      <c r="D44" s="26"/>
      <c r="E44" s="26"/>
      <c r="F44" s="26"/>
      <c r="G44" s="26"/>
      <c r="H44" s="26"/>
      <c r="I44" s="26"/>
      <c r="J44" s="26"/>
      <c r="K44" s="26"/>
      <c r="L44" s="26"/>
      <c r="M44" s="26"/>
      <c r="N44" s="86"/>
    </row>
    <row r="45" spans="1:14" ht="10.5" customHeight="1">
      <c r="A45" s="39">
        <v>18</v>
      </c>
      <c r="B45" s="2" t="s">
        <v>53</v>
      </c>
      <c r="C45" s="9"/>
      <c r="D45" s="26">
        <v>895</v>
      </c>
      <c r="E45" s="26">
        <v>1027</v>
      </c>
      <c r="F45" s="26">
        <v>1509</v>
      </c>
      <c r="G45" s="26">
        <v>-482</v>
      </c>
      <c r="H45" s="26">
        <v>407</v>
      </c>
      <c r="I45" s="26">
        <v>499</v>
      </c>
      <c r="J45" s="26">
        <v>569</v>
      </c>
      <c r="K45" s="26">
        <v>946</v>
      </c>
      <c r="L45" s="26">
        <v>51</v>
      </c>
      <c r="M45" s="26">
        <v>64</v>
      </c>
      <c r="N45" s="86">
        <v>18</v>
      </c>
    </row>
    <row r="46" spans="1:14" ht="10.5" customHeight="1">
      <c r="A46" s="39"/>
      <c r="B46" s="2"/>
      <c r="C46" s="9"/>
      <c r="D46" s="26"/>
      <c r="E46" s="26"/>
      <c r="F46" s="26"/>
      <c r="G46" s="26"/>
      <c r="H46" s="26"/>
      <c r="I46" s="26"/>
      <c r="J46" s="26"/>
      <c r="K46" s="26"/>
      <c r="L46" s="26"/>
      <c r="M46" s="26"/>
      <c r="N46" s="86"/>
    </row>
    <row r="47" spans="1:14" ht="10.5" customHeight="1">
      <c r="A47" s="39"/>
      <c r="B47" s="2"/>
      <c r="C47" s="9"/>
      <c r="D47" s="26"/>
      <c r="E47" s="26"/>
      <c r="F47" s="26"/>
      <c r="G47" s="26"/>
      <c r="H47" s="26"/>
      <c r="I47" s="26"/>
      <c r="J47" s="26"/>
      <c r="K47" s="26"/>
      <c r="L47" s="26"/>
      <c r="M47" s="26"/>
      <c r="N47" s="86"/>
    </row>
    <row r="48" spans="1:14" s="19" customFormat="1" ht="10.5" customHeight="1">
      <c r="A48" s="39">
        <v>19</v>
      </c>
      <c r="B48" s="2" t="s">
        <v>54</v>
      </c>
      <c r="C48" s="9"/>
      <c r="D48" s="26">
        <v>2314</v>
      </c>
      <c r="E48" s="26">
        <v>2194</v>
      </c>
      <c r="F48" s="26">
        <v>3230</v>
      </c>
      <c r="G48" s="26">
        <v>-1036</v>
      </c>
      <c r="H48" s="26">
        <v>1034</v>
      </c>
      <c r="I48" s="26">
        <v>1315</v>
      </c>
      <c r="J48" s="26">
        <v>1005</v>
      </c>
      <c r="K48" s="26">
        <v>1701</v>
      </c>
      <c r="L48" s="26">
        <v>155</v>
      </c>
      <c r="M48" s="26">
        <v>214</v>
      </c>
      <c r="N48" s="86">
        <v>19</v>
      </c>
    </row>
    <row r="49" spans="1:14" ht="10.5" customHeight="1">
      <c r="A49" s="39"/>
      <c r="B49" s="2"/>
      <c r="C49" s="9"/>
      <c r="D49" s="26"/>
      <c r="E49" s="26"/>
      <c r="F49" s="26"/>
      <c r="G49" s="26"/>
      <c r="H49" s="26"/>
      <c r="I49" s="26"/>
      <c r="J49" s="26"/>
      <c r="K49" s="26"/>
      <c r="L49" s="26"/>
      <c r="M49" s="26"/>
      <c r="N49" s="86"/>
    </row>
    <row r="50" spans="1:14" ht="10.5" customHeight="1">
      <c r="A50" s="39">
        <v>20</v>
      </c>
      <c r="B50" s="2" t="s">
        <v>55</v>
      </c>
      <c r="C50" s="9"/>
      <c r="D50" s="26">
        <v>1744</v>
      </c>
      <c r="E50" s="26">
        <v>2350</v>
      </c>
      <c r="F50" s="26">
        <v>2770</v>
      </c>
      <c r="G50" s="26">
        <v>-420</v>
      </c>
      <c r="H50" s="26">
        <v>1400</v>
      </c>
      <c r="I50" s="26">
        <v>1371</v>
      </c>
      <c r="J50" s="26">
        <v>796</v>
      </c>
      <c r="K50" s="26">
        <v>1242</v>
      </c>
      <c r="L50" s="26">
        <v>154</v>
      </c>
      <c r="M50" s="26">
        <v>157</v>
      </c>
      <c r="N50" s="86">
        <v>20</v>
      </c>
    </row>
    <row r="51" spans="1:14" ht="10.5" customHeight="1">
      <c r="A51" s="39"/>
      <c r="B51" s="2"/>
      <c r="C51" s="9"/>
      <c r="D51" s="26"/>
      <c r="E51" s="26"/>
      <c r="F51" s="26"/>
      <c r="G51" s="26"/>
      <c r="H51" s="26"/>
      <c r="I51" s="26"/>
      <c r="J51" s="26"/>
      <c r="K51" s="26"/>
      <c r="L51" s="26"/>
      <c r="M51" s="26"/>
      <c r="N51" s="86"/>
    </row>
    <row r="52" spans="1:14" ht="10.5" customHeight="1">
      <c r="A52" s="39">
        <v>21</v>
      </c>
      <c r="B52" s="2" t="s">
        <v>56</v>
      </c>
      <c r="C52" s="9"/>
      <c r="D52" s="26">
        <v>1787</v>
      </c>
      <c r="E52" s="26">
        <v>1735</v>
      </c>
      <c r="F52" s="26">
        <v>2433</v>
      </c>
      <c r="G52" s="26">
        <v>-698</v>
      </c>
      <c r="H52" s="26">
        <v>726</v>
      </c>
      <c r="I52" s="26">
        <v>842</v>
      </c>
      <c r="J52" s="26">
        <v>881</v>
      </c>
      <c r="K52" s="26">
        <v>1429</v>
      </c>
      <c r="L52" s="26">
        <v>128</v>
      </c>
      <c r="M52" s="26">
        <v>162</v>
      </c>
      <c r="N52" s="86">
        <v>21</v>
      </c>
    </row>
    <row r="53" spans="1:14" ht="10.5" customHeight="1">
      <c r="A53" s="39"/>
      <c r="B53" s="2"/>
      <c r="C53" s="9"/>
      <c r="D53" s="26"/>
      <c r="E53" s="26"/>
      <c r="F53" s="26"/>
      <c r="G53" s="26"/>
      <c r="H53" s="26"/>
      <c r="I53" s="26"/>
      <c r="J53" s="26"/>
      <c r="K53" s="26"/>
      <c r="L53" s="26"/>
      <c r="M53" s="26"/>
      <c r="N53" s="86"/>
    </row>
    <row r="54" spans="1:14" ht="10.5" customHeight="1">
      <c r="A54" s="39">
        <v>22</v>
      </c>
      <c r="B54" s="2" t="s">
        <v>57</v>
      </c>
      <c r="C54" s="9"/>
      <c r="D54" s="26">
        <v>1656</v>
      </c>
      <c r="E54" s="26">
        <v>2676</v>
      </c>
      <c r="F54" s="26">
        <v>3617</v>
      </c>
      <c r="G54" s="26">
        <v>-941</v>
      </c>
      <c r="H54" s="26">
        <v>1507</v>
      </c>
      <c r="I54" s="26">
        <v>1590</v>
      </c>
      <c r="J54" s="26">
        <v>1066</v>
      </c>
      <c r="K54" s="26">
        <v>1792</v>
      </c>
      <c r="L54" s="26">
        <v>103</v>
      </c>
      <c r="M54" s="26">
        <v>235</v>
      </c>
      <c r="N54" s="86">
        <v>22</v>
      </c>
    </row>
    <row r="55" spans="1:14" ht="10.5" customHeight="1">
      <c r="A55" s="39"/>
      <c r="B55" s="2"/>
      <c r="C55" s="9"/>
      <c r="D55" s="26"/>
      <c r="E55" s="26"/>
      <c r="F55" s="26"/>
      <c r="G55" s="26"/>
      <c r="H55" s="26"/>
      <c r="I55" s="26"/>
      <c r="J55" s="26"/>
      <c r="K55" s="26"/>
      <c r="L55" s="26"/>
      <c r="M55" s="26"/>
      <c r="N55" s="86"/>
    </row>
    <row r="56" spans="1:14" ht="10.5" customHeight="1">
      <c r="A56" s="39">
        <v>23</v>
      </c>
      <c r="B56" s="2" t="s">
        <v>58</v>
      </c>
      <c r="C56" s="9"/>
      <c r="D56" s="26">
        <v>1829</v>
      </c>
      <c r="E56" s="26">
        <v>1824</v>
      </c>
      <c r="F56" s="26">
        <v>2772</v>
      </c>
      <c r="G56" s="26">
        <v>-948</v>
      </c>
      <c r="H56" s="26">
        <v>399</v>
      </c>
      <c r="I56" s="26">
        <v>437</v>
      </c>
      <c r="J56" s="26">
        <v>1298</v>
      </c>
      <c r="K56" s="26">
        <v>2188</v>
      </c>
      <c r="L56" s="26">
        <v>127</v>
      </c>
      <c r="M56" s="26">
        <v>147</v>
      </c>
      <c r="N56" s="86">
        <v>23</v>
      </c>
    </row>
    <row r="57" spans="1:14" s="11" customFormat="1" ht="10.5" customHeight="1">
      <c r="A57" s="39"/>
      <c r="B57" s="2"/>
      <c r="C57" s="9"/>
      <c r="D57" s="26"/>
      <c r="E57" s="26"/>
      <c r="F57" s="26"/>
      <c r="G57" s="26"/>
      <c r="H57"/>
      <c r="I57"/>
      <c r="J57"/>
      <c r="K57"/>
      <c r="L57"/>
      <c r="M57" s="36"/>
      <c r="N57" s="5"/>
    </row>
    <row r="58" spans="1:14" ht="3.75" customHeight="1">
      <c r="A58" s="39"/>
      <c r="B58" s="2"/>
      <c r="C58" s="9"/>
      <c r="D58" s="26"/>
      <c r="E58" s="26"/>
      <c r="F58" s="26"/>
      <c r="G58" s="26"/>
      <c r="H58" s="26"/>
      <c r="I58" s="26"/>
      <c r="J58" s="26"/>
      <c r="K58" s="26"/>
      <c r="L58" s="26"/>
      <c r="M58" s="80"/>
      <c r="N58" s="5"/>
    </row>
    <row r="59" spans="1:14" ht="10.5" customHeight="1">
      <c r="A59" s="92">
        <v>24</v>
      </c>
      <c r="B59" s="24" t="s">
        <v>59</v>
      </c>
      <c r="C59" s="37"/>
      <c r="D59" s="71">
        <f>SUM(D63:D65)</f>
        <v>31582</v>
      </c>
      <c r="E59" s="71">
        <f>SUM(E63:E65)</f>
        <v>65669</v>
      </c>
      <c r="F59" s="71">
        <f>SUM(F63:F65)</f>
        <v>75150</v>
      </c>
      <c r="G59" s="71">
        <f>SUM(G63:G65)</f>
        <v>-9481</v>
      </c>
      <c r="H59" s="71">
        <f aca="true" t="shared" si="0" ref="H59:M59">SUM(H63:H65)</f>
        <v>32098</v>
      </c>
      <c r="I59" s="71">
        <f t="shared" si="0"/>
        <v>32098</v>
      </c>
      <c r="J59" s="71">
        <f t="shared" si="0"/>
        <v>26891</v>
      </c>
      <c r="K59" s="71">
        <f t="shared" si="0"/>
        <v>37735</v>
      </c>
      <c r="L59" s="71">
        <f t="shared" si="0"/>
        <v>6680</v>
      </c>
      <c r="M59" s="73">
        <f t="shared" si="0"/>
        <v>5317</v>
      </c>
      <c r="N59" s="93">
        <v>24</v>
      </c>
    </row>
    <row r="60" spans="1:14" ht="10.5" customHeight="1">
      <c r="A60" s="39"/>
      <c r="B60" s="2"/>
      <c r="C60" s="16"/>
      <c r="D60" s="26"/>
      <c r="E60" s="26"/>
      <c r="F60" s="26"/>
      <c r="G60" s="26"/>
      <c r="H60" s="26"/>
      <c r="I60" s="26"/>
      <c r="J60" s="26"/>
      <c r="K60" s="26"/>
      <c r="L60" s="26"/>
      <c r="M60" s="80"/>
      <c r="N60" s="5"/>
    </row>
    <row r="61" spans="1:14" ht="10.5" customHeight="1">
      <c r="A61" s="39"/>
      <c r="B61" s="2"/>
      <c r="C61" s="9" t="s">
        <v>23</v>
      </c>
      <c r="D61" s="26"/>
      <c r="E61" s="26"/>
      <c r="F61" s="26"/>
      <c r="G61" s="26"/>
      <c r="H61" s="26"/>
      <c r="I61" s="26"/>
      <c r="J61" s="26"/>
      <c r="K61" s="26"/>
      <c r="L61" s="26"/>
      <c r="M61" s="80"/>
      <c r="N61" s="5"/>
    </row>
    <row r="62" spans="1:14" ht="10.5" customHeight="1">
      <c r="A62" s="39"/>
      <c r="B62" s="2"/>
      <c r="C62" s="9"/>
      <c r="D62" s="26"/>
      <c r="E62" s="26"/>
      <c r="F62" s="26"/>
      <c r="G62" s="26"/>
      <c r="H62" s="26"/>
      <c r="I62" s="26"/>
      <c r="J62" s="26"/>
      <c r="K62" s="26"/>
      <c r="L62" s="26"/>
      <c r="M62" s="80"/>
      <c r="N62" s="5"/>
    </row>
    <row r="63" spans="1:14" ht="10.5" customHeight="1">
      <c r="A63" s="39">
        <v>25</v>
      </c>
      <c r="B63" s="2"/>
      <c r="C63" s="9" t="s">
        <v>60</v>
      </c>
      <c r="D63" s="26" t="s">
        <v>36</v>
      </c>
      <c r="E63" s="26">
        <f>SUM(E9:E19)</f>
        <v>28048</v>
      </c>
      <c r="F63" s="26">
        <f aca="true" t="shared" si="1" ref="F63:M63">SUM(F9:F19)</f>
        <v>25378</v>
      </c>
      <c r="G63" s="26">
        <f t="shared" si="1"/>
        <v>2670</v>
      </c>
      <c r="H63" s="26">
        <f t="shared" si="1"/>
        <v>13876</v>
      </c>
      <c r="I63" s="26">
        <f t="shared" si="1"/>
        <v>12032</v>
      </c>
      <c r="J63" s="26">
        <f t="shared" si="1"/>
        <v>10267</v>
      </c>
      <c r="K63" s="26">
        <f t="shared" si="1"/>
        <v>11423</v>
      </c>
      <c r="L63" s="26">
        <f t="shared" si="1"/>
        <v>3905</v>
      </c>
      <c r="M63" s="26">
        <f t="shared" si="1"/>
        <v>1923</v>
      </c>
      <c r="N63" s="86">
        <v>25</v>
      </c>
    </row>
    <row r="64" spans="1:14" ht="10.5" customHeight="1">
      <c r="A64" s="39"/>
      <c r="B64" s="2"/>
      <c r="C64" s="9"/>
      <c r="D64" s="26"/>
      <c r="E64" s="26"/>
      <c r="F64" s="26"/>
      <c r="G64" s="26"/>
      <c r="H64" s="26"/>
      <c r="I64" s="26"/>
      <c r="J64" s="26"/>
      <c r="K64" s="26"/>
      <c r="L64" s="26"/>
      <c r="M64" s="80"/>
      <c r="N64" s="5"/>
    </row>
    <row r="65" spans="1:14" ht="10.5" customHeight="1">
      <c r="A65" s="39">
        <v>26</v>
      </c>
      <c r="B65" s="2"/>
      <c r="C65" s="9" t="s">
        <v>32</v>
      </c>
      <c r="D65" s="26">
        <f>SUM(D22:D56)</f>
        <v>31582</v>
      </c>
      <c r="E65" s="26">
        <f aca="true" t="shared" si="2" ref="E65:M65">SUM(E22:E56)</f>
        <v>37621</v>
      </c>
      <c r="F65" s="26">
        <f t="shared" si="2"/>
        <v>49772</v>
      </c>
      <c r="G65" s="26">
        <f t="shared" si="2"/>
        <v>-12151</v>
      </c>
      <c r="H65" s="26">
        <f t="shared" si="2"/>
        <v>18222</v>
      </c>
      <c r="I65" s="26">
        <f t="shared" si="2"/>
        <v>20066</v>
      </c>
      <c r="J65" s="26">
        <f t="shared" si="2"/>
        <v>16624</v>
      </c>
      <c r="K65" s="26">
        <f t="shared" si="2"/>
        <v>26312</v>
      </c>
      <c r="L65" s="26">
        <f t="shared" si="2"/>
        <v>2775</v>
      </c>
      <c r="M65" s="26">
        <f t="shared" si="2"/>
        <v>3394</v>
      </c>
      <c r="N65" s="86">
        <v>26</v>
      </c>
    </row>
    <row r="66" spans="1:13" ht="10.5" customHeight="1">
      <c r="A66" s="8"/>
      <c r="B66" s="2"/>
      <c r="C66" s="2"/>
      <c r="H66" s="26"/>
      <c r="I66" s="26"/>
      <c r="J66" s="26"/>
      <c r="K66" s="26"/>
      <c r="L66" s="26"/>
      <c r="M66" s="26"/>
    </row>
    <row r="67" spans="1:13" ht="10.5" customHeight="1">
      <c r="A67" s="8"/>
      <c r="B67" s="2"/>
      <c r="C67" s="2"/>
      <c r="H67" s="26"/>
      <c r="I67" s="26"/>
      <c r="J67" s="26"/>
      <c r="K67" s="26"/>
      <c r="L67" s="26"/>
      <c r="M67" s="26"/>
    </row>
    <row r="68" ht="10.5" customHeight="1"/>
    <row r="69" spans="1:2" ht="10.5" customHeight="1">
      <c r="A69" s="3" t="s">
        <v>168</v>
      </c>
      <c r="B69"/>
    </row>
    <row r="70" ht="10.5" customHeight="1"/>
    <row r="71" ht="10.5" customHeight="1"/>
    <row r="72" ht="10.5" customHeight="1"/>
  </sheetData>
  <mergeCells count="3">
    <mergeCell ref="A3:A7"/>
    <mergeCell ref="N3:N7"/>
    <mergeCell ref="J5:K6"/>
  </mergeCells>
  <printOptions horizontalCentered="1"/>
  <pageMargins left="1.1811023622047245" right="1.1811023622047245" top="0.7874015748031497" bottom="0.1968503937007874" header="0.5118110236220472" footer="0.5118110236220472"/>
  <pageSetup firstPageNumber="6" useFirstPageNumber="1" horizontalDpi="600" verticalDpi="600" orientation="portrait" paperSize="9" r:id="rId2"/>
  <headerFooter alignWithMargins="0">
    <oddHeader>&amp;C&amp;8- &amp;P -</oddHeader>
  </headerFooter>
  <drawing r:id="rId1"/>
</worksheet>
</file>

<file path=xl/worksheets/sheet6.xml><?xml version="1.0" encoding="utf-8"?>
<worksheet xmlns="http://schemas.openxmlformats.org/spreadsheetml/2006/main" xmlns:r="http://schemas.openxmlformats.org/officeDocument/2006/relationships">
  <dimension ref="A1:I85"/>
  <sheetViews>
    <sheetView workbookViewId="0" topLeftCell="A1">
      <pane ySplit="5" topLeftCell="BM6" activePane="bottomLeft" state="frozen"/>
      <selection pane="topLeft" activeCell="W5" sqref="W5"/>
      <selection pane="bottomLeft" activeCell="W5" sqref="W5"/>
    </sheetView>
  </sheetViews>
  <sheetFormatPr defaultColWidth="11.421875" defaultRowHeight="12.75"/>
  <cols>
    <col min="1" max="1" width="3.00390625" style="3" customWidth="1"/>
    <col min="2" max="2" width="5.140625" style="3" customWidth="1"/>
    <col min="3" max="4" width="2.57421875" style="3" customWidth="1"/>
    <col min="5" max="5" width="16.140625" style="3" customWidth="1"/>
    <col min="6" max="9" width="11.421875" style="3" customWidth="1"/>
  </cols>
  <sheetData>
    <row r="1" spans="1:9" ht="12.75">
      <c r="A1" s="13" t="s">
        <v>342</v>
      </c>
      <c r="B1" s="10"/>
      <c r="C1" s="10"/>
      <c r="D1" s="10"/>
      <c r="E1" s="10"/>
      <c r="F1" s="10"/>
      <c r="G1" s="10"/>
      <c r="H1" s="10"/>
      <c r="I1" s="10"/>
    </row>
    <row r="3" spans="1:9" ht="12.75">
      <c r="A3" s="15" t="s">
        <v>66</v>
      </c>
      <c r="B3" s="15"/>
      <c r="C3" s="15"/>
      <c r="D3" s="15"/>
      <c r="E3" s="54"/>
      <c r="F3" s="302" t="s">
        <v>164</v>
      </c>
      <c r="G3" s="303"/>
      <c r="H3" s="303"/>
      <c r="I3" s="303"/>
    </row>
    <row r="4" spans="1:9" ht="12.75">
      <c r="A4" s="10" t="s">
        <v>68</v>
      </c>
      <c r="B4" s="10"/>
      <c r="C4" s="10"/>
      <c r="D4" s="10"/>
      <c r="E4" s="52" t="s">
        <v>67</v>
      </c>
      <c r="F4" s="300"/>
      <c r="G4" s="304"/>
      <c r="H4" s="304"/>
      <c r="I4" s="304"/>
    </row>
    <row r="5" spans="1:9" ht="12.75">
      <c r="A5" s="20" t="s">
        <v>69</v>
      </c>
      <c r="B5" s="20"/>
      <c r="C5" s="20"/>
      <c r="D5" s="20"/>
      <c r="E5" s="55"/>
      <c r="F5" s="59" t="s">
        <v>70</v>
      </c>
      <c r="G5" s="59" t="s">
        <v>71</v>
      </c>
      <c r="H5" s="59" t="s">
        <v>72</v>
      </c>
      <c r="I5" s="62" t="s">
        <v>73</v>
      </c>
    </row>
    <row r="6" spans="1:9" ht="7.5" customHeight="1">
      <c r="A6" s="22"/>
      <c r="B6" s="22"/>
      <c r="C6" s="22"/>
      <c r="D6" s="22"/>
      <c r="E6" s="8"/>
      <c r="F6" s="8"/>
      <c r="G6" s="8"/>
      <c r="H6" s="8"/>
      <c r="I6" s="8"/>
    </row>
    <row r="7" spans="1:9" ht="11.25" customHeight="1">
      <c r="A7" s="35" t="s">
        <v>67</v>
      </c>
      <c r="B7" s="35"/>
      <c r="C7" s="35"/>
      <c r="D7" s="35"/>
      <c r="E7" s="35"/>
      <c r="F7" s="35"/>
      <c r="G7" s="35"/>
      <c r="H7" s="35"/>
      <c r="I7" s="35"/>
    </row>
    <row r="8" ht="7.5" customHeight="1">
      <c r="D8" s="2"/>
    </row>
    <row r="9" spans="2:9" ht="9.75" customHeight="1">
      <c r="B9" s="34" t="s">
        <v>74</v>
      </c>
      <c r="C9" s="3">
        <v>5</v>
      </c>
      <c r="D9" s="9"/>
      <c r="E9" s="26">
        <f aca="true" t="shared" si="0" ref="E9:E28">SUM(F9:I9)</f>
        <v>1729</v>
      </c>
      <c r="F9" s="26">
        <f aca="true" t="shared" si="1" ref="F9:F27">F33+F57</f>
        <v>1729</v>
      </c>
      <c r="G9" s="26" t="s">
        <v>36</v>
      </c>
      <c r="H9" s="26" t="s">
        <v>36</v>
      </c>
      <c r="I9" s="26" t="s">
        <v>36</v>
      </c>
    </row>
    <row r="10" spans="1:9" ht="9.75" customHeight="1">
      <c r="A10" s="3">
        <v>5</v>
      </c>
      <c r="B10" s="5" t="s">
        <v>36</v>
      </c>
      <c r="C10" s="3">
        <v>10</v>
      </c>
      <c r="D10" s="9"/>
      <c r="E10" s="26">
        <f t="shared" si="0"/>
        <v>1131</v>
      </c>
      <c r="F10" s="26">
        <f t="shared" si="1"/>
        <v>1131</v>
      </c>
      <c r="G10" s="26" t="s">
        <v>36</v>
      </c>
      <c r="H10" s="26" t="s">
        <v>36</v>
      </c>
      <c r="I10" s="26" t="s">
        <v>36</v>
      </c>
    </row>
    <row r="11" spans="1:9" ht="9.75" customHeight="1">
      <c r="A11" s="3">
        <v>10</v>
      </c>
      <c r="B11" s="5" t="s">
        <v>36</v>
      </c>
      <c r="C11" s="3">
        <v>15</v>
      </c>
      <c r="D11" s="9"/>
      <c r="E11" s="26">
        <f t="shared" si="0"/>
        <v>1026</v>
      </c>
      <c r="F11" s="26">
        <f t="shared" si="1"/>
        <v>1026</v>
      </c>
      <c r="G11" s="26" t="s">
        <v>36</v>
      </c>
      <c r="H11" s="26" t="s">
        <v>36</v>
      </c>
      <c r="I11" s="26" t="s">
        <v>36</v>
      </c>
    </row>
    <row r="12" spans="1:9" ht="9.75" customHeight="1">
      <c r="A12" s="3">
        <v>15</v>
      </c>
      <c r="B12" s="5" t="s">
        <v>36</v>
      </c>
      <c r="C12" s="3">
        <v>20</v>
      </c>
      <c r="D12" s="9"/>
      <c r="E12" s="26">
        <f t="shared" si="0"/>
        <v>2457</v>
      </c>
      <c r="F12" s="26">
        <f t="shared" si="1"/>
        <v>2422</v>
      </c>
      <c r="G12" s="26">
        <f aca="true" t="shared" si="2" ref="G12:G26">G36+G60</f>
        <v>35</v>
      </c>
      <c r="H12" s="26" t="s">
        <v>36</v>
      </c>
      <c r="I12" s="26" t="s">
        <v>36</v>
      </c>
    </row>
    <row r="13" spans="1:9" ht="9.75" customHeight="1">
      <c r="A13" s="3">
        <v>20</v>
      </c>
      <c r="B13" s="5" t="s">
        <v>36</v>
      </c>
      <c r="C13" s="3">
        <v>25</v>
      </c>
      <c r="D13" s="9"/>
      <c r="E13" s="26">
        <f t="shared" si="0"/>
        <v>8679</v>
      </c>
      <c r="F13" s="26">
        <f t="shared" si="1"/>
        <v>8055</v>
      </c>
      <c r="G13" s="26">
        <f t="shared" si="2"/>
        <v>603</v>
      </c>
      <c r="H13" s="26" t="s">
        <v>36</v>
      </c>
      <c r="I13" s="26">
        <f>I37+I61</f>
        <v>21</v>
      </c>
    </row>
    <row r="14" spans="1:9" ht="9.75" customHeight="1">
      <c r="A14" s="3">
        <v>25</v>
      </c>
      <c r="B14" s="5" t="s">
        <v>36</v>
      </c>
      <c r="C14" s="3">
        <v>30</v>
      </c>
      <c r="D14" s="9"/>
      <c r="E14" s="26">
        <f t="shared" si="0"/>
        <v>5662</v>
      </c>
      <c r="F14" s="26">
        <f t="shared" si="1"/>
        <v>4290</v>
      </c>
      <c r="G14" s="26">
        <f t="shared" si="2"/>
        <v>1234</v>
      </c>
      <c r="H14" s="26">
        <f aca="true" t="shared" si="3" ref="H14:H27">H38+H62</f>
        <v>5</v>
      </c>
      <c r="I14" s="26">
        <f aca="true" t="shared" si="4" ref="I14:I27">I38+I62</f>
        <v>133</v>
      </c>
    </row>
    <row r="15" spans="1:9" ht="9.75" customHeight="1">
      <c r="A15" s="3">
        <v>30</v>
      </c>
      <c r="B15" s="5" t="s">
        <v>36</v>
      </c>
      <c r="C15" s="3">
        <v>35</v>
      </c>
      <c r="D15" s="9"/>
      <c r="E15" s="26">
        <f t="shared" si="0"/>
        <v>3412</v>
      </c>
      <c r="F15" s="26">
        <f t="shared" si="1"/>
        <v>1812</v>
      </c>
      <c r="G15" s="26">
        <f t="shared" si="2"/>
        <v>1356</v>
      </c>
      <c r="H15" s="26">
        <f t="shared" si="3"/>
        <v>7</v>
      </c>
      <c r="I15" s="26">
        <f t="shared" si="4"/>
        <v>237</v>
      </c>
    </row>
    <row r="16" spans="1:9" ht="9.75" customHeight="1">
      <c r="A16" s="3">
        <v>35</v>
      </c>
      <c r="B16" s="5" t="s">
        <v>36</v>
      </c>
      <c r="C16" s="3">
        <v>40</v>
      </c>
      <c r="D16" s="9"/>
      <c r="E16" s="26">
        <f t="shared" si="0"/>
        <v>2357</v>
      </c>
      <c r="F16" s="26">
        <f t="shared" si="1"/>
        <v>858</v>
      </c>
      <c r="G16" s="26">
        <f t="shared" si="2"/>
        <v>1126</v>
      </c>
      <c r="H16" s="26">
        <f t="shared" si="3"/>
        <v>16</v>
      </c>
      <c r="I16" s="26">
        <f t="shared" si="4"/>
        <v>357</v>
      </c>
    </row>
    <row r="17" spans="1:9" ht="9.75" customHeight="1">
      <c r="A17" s="3">
        <v>40</v>
      </c>
      <c r="B17" s="5" t="s">
        <v>36</v>
      </c>
      <c r="C17" s="3">
        <v>45</v>
      </c>
      <c r="D17" s="9"/>
      <c r="E17" s="26">
        <f t="shared" si="0"/>
        <v>1828</v>
      </c>
      <c r="F17" s="26">
        <f t="shared" si="1"/>
        <v>418</v>
      </c>
      <c r="G17" s="26">
        <f t="shared" si="2"/>
        <v>956</v>
      </c>
      <c r="H17" s="26">
        <f t="shared" si="3"/>
        <v>23</v>
      </c>
      <c r="I17" s="26">
        <f t="shared" si="4"/>
        <v>431</v>
      </c>
    </row>
    <row r="18" spans="1:9" ht="9.75" customHeight="1">
      <c r="A18" s="3">
        <v>45</v>
      </c>
      <c r="B18" s="5" t="s">
        <v>36</v>
      </c>
      <c r="C18" s="3">
        <v>50</v>
      </c>
      <c r="D18" s="9"/>
      <c r="E18" s="26">
        <f t="shared" si="0"/>
        <v>1212</v>
      </c>
      <c r="F18" s="26">
        <f t="shared" si="1"/>
        <v>171</v>
      </c>
      <c r="G18" s="26">
        <f t="shared" si="2"/>
        <v>667</v>
      </c>
      <c r="H18" s="26">
        <f t="shared" si="3"/>
        <v>26</v>
      </c>
      <c r="I18" s="26">
        <f t="shared" si="4"/>
        <v>348</v>
      </c>
    </row>
    <row r="19" spans="1:9" ht="9.75" customHeight="1">
      <c r="A19" s="3">
        <v>50</v>
      </c>
      <c r="B19" s="5" t="s">
        <v>36</v>
      </c>
      <c r="C19" s="3">
        <v>55</v>
      </c>
      <c r="D19" s="9"/>
      <c r="E19" s="26">
        <f t="shared" si="0"/>
        <v>927</v>
      </c>
      <c r="F19" s="26">
        <f t="shared" si="1"/>
        <v>86</v>
      </c>
      <c r="G19" s="26">
        <f t="shared" si="2"/>
        <v>575</v>
      </c>
      <c r="H19" s="26">
        <f t="shared" si="3"/>
        <v>32</v>
      </c>
      <c r="I19" s="26">
        <f t="shared" si="4"/>
        <v>234</v>
      </c>
    </row>
    <row r="20" spans="1:9" ht="9.75" customHeight="1">
      <c r="A20" s="3">
        <v>55</v>
      </c>
      <c r="B20" s="5" t="s">
        <v>36</v>
      </c>
      <c r="C20" s="3">
        <v>60</v>
      </c>
      <c r="D20" s="9"/>
      <c r="E20" s="26">
        <f t="shared" si="0"/>
        <v>545</v>
      </c>
      <c r="F20" s="26">
        <f t="shared" si="1"/>
        <v>39</v>
      </c>
      <c r="G20" s="26">
        <f t="shared" si="2"/>
        <v>342</v>
      </c>
      <c r="H20" s="26">
        <f t="shared" si="3"/>
        <v>39</v>
      </c>
      <c r="I20" s="26">
        <f t="shared" si="4"/>
        <v>125</v>
      </c>
    </row>
    <row r="21" spans="1:9" ht="9.75" customHeight="1">
      <c r="A21" s="3">
        <v>60</v>
      </c>
      <c r="B21" s="5" t="s">
        <v>36</v>
      </c>
      <c r="C21" s="3">
        <v>65</v>
      </c>
      <c r="D21" s="9"/>
      <c r="E21" s="26">
        <f t="shared" si="0"/>
        <v>722</v>
      </c>
      <c r="F21" s="26">
        <f t="shared" si="1"/>
        <v>41</v>
      </c>
      <c r="G21" s="26">
        <f t="shared" si="2"/>
        <v>474</v>
      </c>
      <c r="H21" s="26">
        <f t="shared" si="3"/>
        <v>83</v>
      </c>
      <c r="I21" s="26">
        <f t="shared" si="4"/>
        <v>124</v>
      </c>
    </row>
    <row r="22" spans="1:9" ht="9.75" customHeight="1">
      <c r="A22" s="3">
        <v>65</v>
      </c>
      <c r="B22" s="5" t="s">
        <v>36</v>
      </c>
      <c r="C22" s="3">
        <v>70</v>
      </c>
      <c r="D22" s="9"/>
      <c r="E22" s="26">
        <f t="shared" si="0"/>
        <v>534</v>
      </c>
      <c r="F22" s="26">
        <f t="shared" si="1"/>
        <v>32</v>
      </c>
      <c r="G22" s="26">
        <f t="shared" si="2"/>
        <v>325</v>
      </c>
      <c r="H22" s="26">
        <f t="shared" si="3"/>
        <v>104</v>
      </c>
      <c r="I22" s="26">
        <f t="shared" si="4"/>
        <v>73</v>
      </c>
    </row>
    <row r="23" spans="1:9" ht="9.75" customHeight="1">
      <c r="A23" s="3">
        <v>70</v>
      </c>
      <c r="B23" s="5" t="s">
        <v>36</v>
      </c>
      <c r="C23" s="3">
        <v>75</v>
      </c>
      <c r="D23" s="9"/>
      <c r="E23" s="26">
        <f t="shared" si="0"/>
        <v>342</v>
      </c>
      <c r="F23" s="26">
        <f t="shared" si="1"/>
        <v>20</v>
      </c>
      <c r="G23" s="26">
        <f t="shared" si="2"/>
        <v>168</v>
      </c>
      <c r="H23" s="26">
        <f t="shared" si="3"/>
        <v>114</v>
      </c>
      <c r="I23" s="26">
        <f t="shared" si="4"/>
        <v>40</v>
      </c>
    </row>
    <row r="24" spans="1:9" ht="9.75" customHeight="1">
      <c r="A24" s="3">
        <v>75</v>
      </c>
      <c r="B24" s="5" t="s">
        <v>36</v>
      </c>
      <c r="C24" s="3">
        <v>80</v>
      </c>
      <c r="D24" s="9"/>
      <c r="E24" s="26">
        <f t="shared" si="0"/>
        <v>355</v>
      </c>
      <c r="F24" s="26">
        <f t="shared" si="1"/>
        <v>22</v>
      </c>
      <c r="G24" s="26">
        <f t="shared" si="2"/>
        <v>115</v>
      </c>
      <c r="H24" s="26">
        <f t="shared" si="3"/>
        <v>189</v>
      </c>
      <c r="I24" s="26">
        <f t="shared" si="4"/>
        <v>29</v>
      </c>
    </row>
    <row r="25" spans="1:9" ht="9.75" customHeight="1">
      <c r="A25" s="3">
        <v>80</v>
      </c>
      <c r="B25" s="5" t="s">
        <v>36</v>
      </c>
      <c r="C25" s="3">
        <v>85</v>
      </c>
      <c r="D25" s="9"/>
      <c r="E25" s="26">
        <f t="shared" si="0"/>
        <v>358</v>
      </c>
      <c r="F25" s="26">
        <f t="shared" si="1"/>
        <v>30</v>
      </c>
      <c r="G25" s="26">
        <f t="shared" si="2"/>
        <v>66</v>
      </c>
      <c r="H25" s="26">
        <f t="shared" si="3"/>
        <v>251</v>
      </c>
      <c r="I25" s="26">
        <f t="shared" si="4"/>
        <v>11</v>
      </c>
    </row>
    <row r="26" spans="1:9" ht="9.75" customHeight="1">
      <c r="A26" s="3">
        <v>85</v>
      </c>
      <c r="B26" s="5" t="s">
        <v>36</v>
      </c>
      <c r="C26" s="3">
        <v>90</v>
      </c>
      <c r="D26" s="9"/>
      <c r="E26" s="26">
        <f t="shared" si="0"/>
        <v>163</v>
      </c>
      <c r="F26" s="26">
        <f t="shared" si="1"/>
        <v>9</v>
      </c>
      <c r="G26" s="26">
        <f t="shared" si="2"/>
        <v>22</v>
      </c>
      <c r="H26" s="26">
        <f t="shared" si="3"/>
        <v>122</v>
      </c>
      <c r="I26" s="26">
        <v>10</v>
      </c>
    </row>
    <row r="27" spans="1:9" ht="9.75" customHeight="1">
      <c r="A27" s="3">
        <v>90</v>
      </c>
      <c r="B27" s="6" t="s">
        <v>75</v>
      </c>
      <c r="D27" s="9"/>
      <c r="E27" s="26">
        <f t="shared" si="0"/>
        <v>132</v>
      </c>
      <c r="F27" s="26">
        <f t="shared" si="1"/>
        <v>7</v>
      </c>
      <c r="G27" s="26">
        <v>7</v>
      </c>
      <c r="H27" s="26">
        <f t="shared" si="3"/>
        <v>110</v>
      </c>
      <c r="I27" s="26">
        <f t="shared" si="4"/>
        <v>8</v>
      </c>
    </row>
    <row r="28" spans="2:9" ht="7.5" customHeight="1">
      <c r="B28" s="34"/>
      <c r="D28" s="9"/>
      <c r="E28" s="26">
        <f t="shared" si="0"/>
        <v>0</v>
      </c>
      <c r="F28"/>
      <c r="G28" s="26"/>
      <c r="H28" s="26"/>
      <c r="I28" s="26"/>
    </row>
    <row r="29" spans="1:9" ht="11.25" customHeight="1">
      <c r="A29" s="11" t="s">
        <v>67</v>
      </c>
      <c r="B29" s="34"/>
      <c r="D29" s="9"/>
      <c r="E29" s="71">
        <f>SUM(E9:E28)</f>
        <v>33571</v>
      </c>
      <c r="F29" s="71">
        <f>SUM(F9:F27)</f>
        <v>22198</v>
      </c>
      <c r="G29" s="71">
        <f>SUM(G9:G27)</f>
        <v>8071</v>
      </c>
      <c r="H29" s="71">
        <f>SUM(H9:H27)</f>
        <v>1121</v>
      </c>
      <c r="I29" s="71">
        <f>SUM(I9:I27)</f>
        <v>2181</v>
      </c>
    </row>
    <row r="30" ht="7.5" customHeight="1">
      <c r="E30" s="26">
        <f>E54+E78</f>
        <v>0</v>
      </c>
    </row>
    <row r="31" spans="1:9" ht="11.25" customHeight="1">
      <c r="A31" s="13" t="s">
        <v>21</v>
      </c>
      <c r="B31" s="10"/>
      <c r="C31" s="10"/>
      <c r="D31" s="10"/>
      <c r="E31" s="10"/>
      <c r="F31" s="10"/>
      <c r="G31" s="10"/>
      <c r="H31" s="10"/>
      <c r="I31" s="10"/>
    </row>
    <row r="32" ht="7.5" customHeight="1"/>
    <row r="33" spans="2:9" ht="9.75" customHeight="1">
      <c r="B33" s="34" t="s">
        <v>74</v>
      </c>
      <c r="C33" s="3">
        <v>5</v>
      </c>
      <c r="D33" s="9"/>
      <c r="E33" s="26">
        <f aca="true" t="shared" si="5" ref="E33:E52">SUM(F33:I33)</f>
        <v>922</v>
      </c>
      <c r="F33" s="26">
        <v>922</v>
      </c>
      <c r="G33" s="26" t="s">
        <v>36</v>
      </c>
      <c r="H33" s="26" t="s">
        <v>36</v>
      </c>
      <c r="I33" s="26" t="s">
        <v>36</v>
      </c>
    </row>
    <row r="34" spans="1:9" ht="9.75" customHeight="1">
      <c r="A34" s="3">
        <v>5</v>
      </c>
      <c r="B34" s="5" t="s">
        <v>36</v>
      </c>
      <c r="C34" s="3">
        <v>10</v>
      </c>
      <c r="D34" s="9"/>
      <c r="E34" s="26">
        <f t="shared" si="5"/>
        <v>599</v>
      </c>
      <c r="F34" s="26">
        <v>599</v>
      </c>
      <c r="G34" s="26" t="s">
        <v>36</v>
      </c>
      <c r="H34" s="26" t="s">
        <v>36</v>
      </c>
      <c r="I34" s="26" t="s">
        <v>36</v>
      </c>
    </row>
    <row r="35" spans="1:9" ht="9.75" customHeight="1">
      <c r="A35" s="3">
        <v>10</v>
      </c>
      <c r="B35" s="5" t="s">
        <v>36</v>
      </c>
      <c r="C35" s="3">
        <v>15</v>
      </c>
      <c r="D35" s="9"/>
      <c r="E35" s="26">
        <f t="shared" si="5"/>
        <v>528</v>
      </c>
      <c r="F35" s="26">
        <v>528</v>
      </c>
      <c r="G35" s="26" t="s">
        <v>36</v>
      </c>
      <c r="H35" s="26" t="s">
        <v>36</v>
      </c>
      <c r="I35" s="26" t="s">
        <v>36</v>
      </c>
    </row>
    <row r="36" spans="1:9" ht="9.75" customHeight="1">
      <c r="A36" s="3">
        <v>15</v>
      </c>
      <c r="B36" s="5" t="s">
        <v>36</v>
      </c>
      <c r="C36" s="3">
        <v>20</v>
      </c>
      <c r="D36" s="9"/>
      <c r="E36" s="26">
        <f t="shared" si="5"/>
        <v>1144</v>
      </c>
      <c r="F36" s="26">
        <v>1141</v>
      </c>
      <c r="G36" s="26">
        <v>3</v>
      </c>
      <c r="H36" s="26" t="s">
        <v>36</v>
      </c>
      <c r="I36" s="26" t="s">
        <v>36</v>
      </c>
    </row>
    <row r="37" spans="1:9" ht="9.75" customHeight="1">
      <c r="A37" s="3">
        <v>20</v>
      </c>
      <c r="B37" s="5" t="s">
        <v>36</v>
      </c>
      <c r="C37" s="3">
        <v>25</v>
      </c>
      <c r="D37" s="9"/>
      <c r="E37" s="26">
        <f t="shared" si="5"/>
        <v>4055</v>
      </c>
      <c r="F37" s="26">
        <v>3857</v>
      </c>
      <c r="G37" s="26">
        <v>192</v>
      </c>
      <c r="H37" s="26" t="s">
        <v>36</v>
      </c>
      <c r="I37" s="26">
        <v>6</v>
      </c>
    </row>
    <row r="38" spans="1:9" ht="9.75" customHeight="1">
      <c r="A38" s="3">
        <v>25</v>
      </c>
      <c r="B38" s="5" t="s">
        <v>36</v>
      </c>
      <c r="C38" s="3">
        <v>30</v>
      </c>
      <c r="D38" s="9"/>
      <c r="E38" s="26">
        <f t="shared" si="5"/>
        <v>3101</v>
      </c>
      <c r="F38" s="26">
        <v>2501</v>
      </c>
      <c r="G38" s="26">
        <v>546</v>
      </c>
      <c r="H38" s="26">
        <v>2</v>
      </c>
      <c r="I38" s="26">
        <v>52</v>
      </c>
    </row>
    <row r="39" spans="1:9" ht="9.75" customHeight="1">
      <c r="A39" s="3">
        <v>30</v>
      </c>
      <c r="B39" s="5" t="s">
        <v>36</v>
      </c>
      <c r="C39" s="3">
        <v>35</v>
      </c>
      <c r="D39" s="9"/>
      <c r="E39" s="26">
        <f t="shared" si="5"/>
        <v>2066</v>
      </c>
      <c r="F39" s="26">
        <v>1218</v>
      </c>
      <c r="G39" s="26">
        <v>740</v>
      </c>
      <c r="H39" s="26">
        <v>1</v>
      </c>
      <c r="I39" s="26">
        <v>107</v>
      </c>
    </row>
    <row r="40" spans="1:9" ht="9.75" customHeight="1">
      <c r="A40" s="3">
        <v>35</v>
      </c>
      <c r="B40" s="5" t="s">
        <v>36</v>
      </c>
      <c r="C40" s="3">
        <v>40</v>
      </c>
      <c r="D40" s="9"/>
      <c r="E40" s="26">
        <f t="shared" si="5"/>
        <v>1463</v>
      </c>
      <c r="F40" s="26">
        <v>642</v>
      </c>
      <c r="G40" s="26">
        <v>622</v>
      </c>
      <c r="H40" s="26">
        <v>2</v>
      </c>
      <c r="I40" s="26">
        <v>197</v>
      </c>
    </row>
    <row r="41" spans="1:9" ht="9.75" customHeight="1">
      <c r="A41" s="3">
        <v>40</v>
      </c>
      <c r="B41" s="5" t="s">
        <v>36</v>
      </c>
      <c r="C41" s="3">
        <v>45</v>
      </c>
      <c r="D41" s="9"/>
      <c r="E41" s="26">
        <f t="shared" si="5"/>
        <v>1163</v>
      </c>
      <c r="F41" s="26">
        <v>325</v>
      </c>
      <c r="G41" s="26">
        <v>554</v>
      </c>
      <c r="H41" s="26">
        <v>3</v>
      </c>
      <c r="I41" s="26">
        <v>281</v>
      </c>
    </row>
    <row r="42" spans="1:9" ht="9.75" customHeight="1">
      <c r="A42" s="3">
        <v>45</v>
      </c>
      <c r="B42" s="5" t="s">
        <v>36</v>
      </c>
      <c r="C42" s="3">
        <v>50</v>
      </c>
      <c r="D42" s="9"/>
      <c r="E42" s="26">
        <f t="shared" si="5"/>
        <v>720</v>
      </c>
      <c r="F42" s="26">
        <v>129</v>
      </c>
      <c r="G42" s="26">
        <v>363</v>
      </c>
      <c r="H42" s="26">
        <v>9</v>
      </c>
      <c r="I42" s="26">
        <v>219</v>
      </c>
    </row>
    <row r="43" spans="1:9" ht="9.75" customHeight="1">
      <c r="A43" s="3">
        <v>50</v>
      </c>
      <c r="B43" s="5" t="s">
        <v>36</v>
      </c>
      <c r="C43" s="3">
        <v>55</v>
      </c>
      <c r="D43" s="9"/>
      <c r="E43" s="26">
        <f t="shared" si="5"/>
        <v>547</v>
      </c>
      <c r="F43" s="26">
        <v>71</v>
      </c>
      <c r="G43" s="26">
        <v>330</v>
      </c>
      <c r="H43" s="26">
        <v>10</v>
      </c>
      <c r="I43" s="26">
        <v>136</v>
      </c>
    </row>
    <row r="44" spans="1:9" ht="9.75" customHeight="1">
      <c r="A44" s="3">
        <v>55</v>
      </c>
      <c r="B44" s="5" t="s">
        <v>36</v>
      </c>
      <c r="C44" s="3">
        <v>60</v>
      </c>
      <c r="D44" s="9"/>
      <c r="E44" s="26">
        <f t="shared" si="5"/>
        <v>290</v>
      </c>
      <c r="F44" s="26">
        <v>27</v>
      </c>
      <c r="G44" s="26">
        <v>184</v>
      </c>
      <c r="H44" s="26">
        <v>10</v>
      </c>
      <c r="I44" s="26">
        <v>69</v>
      </c>
    </row>
    <row r="45" spans="1:9" ht="9.75" customHeight="1">
      <c r="A45" s="3">
        <v>60</v>
      </c>
      <c r="B45" s="5" t="s">
        <v>36</v>
      </c>
      <c r="C45" s="3">
        <v>65</v>
      </c>
      <c r="D45" s="9"/>
      <c r="E45" s="26">
        <f t="shared" si="5"/>
        <v>368</v>
      </c>
      <c r="F45" s="26">
        <v>24</v>
      </c>
      <c r="G45" s="26">
        <v>262</v>
      </c>
      <c r="H45" s="26">
        <v>19</v>
      </c>
      <c r="I45" s="26">
        <v>63</v>
      </c>
    </row>
    <row r="46" spans="1:9" ht="9.75" customHeight="1">
      <c r="A46" s="3">
        <v>65</v>
      </c>
      <c r="B46" s="5" t="s">
        <v>36</v>
      </c>
      <c r="C46" s="3">
        <v>70</v>
      </c>
      <c r="D46" s="9"/>
      <c r="E46" s="26">
        <f t="shared" si="5"/>
        <v>253</v>
      </c>
      <c r="F46" s="26">
        <v>16</v>
      </c>
      <c r="G46" s="26">
        <v>175</v>
      </c>
      <c r="H46" s="26">
        <v>24</v>
      </c>
      <c r="I46" s="26">
        <v>38</v>
      </c>
    </row>
    <row r="47" spans="1:9" ht="9.75" customHeight="1">
      <c r="A47" s="3">
        <v>70</v>
      </c>
      <c r="B47" s="5" t="s">
        <v>36</v>
      </c>
      <c r="C47" s="3">
        <v>75</v>
      </c>
      <c r="D47" s="9"/>
      <c r="E47" s="26">
        <f t="shared" si="5"/>
        <v>158</v>
      </c>
      <c r="F47" s="26">
        <v>8</v>
      </c>
      <c r="G47" s="26">
        <v>107</v>
      </c>
      <c r="H47" s="26">
        <v>24</v>
      </c>
      <c r="I47" s="26">
        <v>19</v>
      </c>
    </row>
    <row r="48" spans="1:9" ht="9.75" customHeight="1">
      <c r="A48" s="3">
        <v>75</v>
      </c>
      <c r="B48" s="5" t="s">
        <v>36</v>
      </c>
      <c r="C48" s="3">
        <v>80</v>
      </c>
      <c r="D48" s="9"/>
      <c r="E48" s="26">
        <f t="shared" si="5"/>
        <v>113</v>
      </c>
      <c r="F48" s="26">
        <v>6</v>
      </c>
      <c r="G48" s="26">
        <v>63</v>
      </c>
      <c r="H48" s="26">
        <v>36</v>
      </c>
      <c r="I48" s="26">
        <v>8</v>
      </c>
    </row>
    <row r="49" spans="1:9" ht="9.75" customHeight="1">
      <c r="A49" s="3">
        <v>80</v>
      </c>
      <c r="B49" s="5" t="s">
        <v>36</v>
      </c>
      <c r="C49" s="3">
        <v>85</v>
      </c>
      <c r="D49" s="9"/>
      <c r="E49" s="26">
        <f t="shared" si="5"/>
        <v>87</v>
      </c>
      <c r="F49" s="26">
        <v>2</v>
      </c>
      <c r="G49" s="26">
        <v>43</v>
      </c>
      <c r="H49" s="26">
        <v>41</v>
      </c>
      <c r="I49" s="26">
        <v>1</v>
      </c>
    </row>
    <row r="50" spans="1:9" ht="9.75" customHeight="1">
      <c r="A50" s="3">
        <v>85</v>
      </c>
      <c r="B50" s="5" t="s">
        <v>36</v>
      </c>
      <c r="C50" s="3">
        <v>90</v>
      </c>
      <c r="D50" s="9"/>
      <c r="E50" s="26">
        <f t="shared" si="5"/>
        <v>29</v>
      </c>
      <c r="F50" s="26">
        <v>1</v>
      </c>
      <c r="G50" s="26">
        <v>10</v>
      </c>
      <c r="H50" s="26">
        <v>18</v>
      </c>
      <c r="I50" s="26" t="s">
        <v>36</v>
      </c>
    </row>
    <row r="51" spans="1:9" ht="9.75" customHeight="1">
      <c r="A51" s="3">
        <v>90</v>
      </c>
      <c r="B51" s="6" t="s">
        <v>75</v>
      </c>
      <c r="D51" s="9"/>
      <c r="E51" s="26">
        <f t="shared" si="5"/>
        <v>32</v>
      </c>
      <c r="F51" s="26">
        <v>1</v>
      </c>
      <c r="G51" s="26">
        <v>7</v>
      </c>
      <c r="H51" s="26">
        <v>23</v>
      </c>
      <c r="I51" s="26">
        <v>1</v>
      </c>
    </row>
    <row r="52" spans="2:9" ht="7.5" customHeight="1">
      <c r="B52" s="34"/>
      <c r="D52" s="9"/>
      <c r="E52" s="26">
        <f t="shared" si="5"/>
        <v>0</v>
      </c>
      <c r="F52" s="26"/>
      <c r="G52" s="26"/>
      <c r="H52" s="26"/>
      <c r="I52" s="26"/>
    </row>
    <row r="53" spans="1:9" ht="9.75" customHeight="1">
      <c r="A53" s="11" t="s">
        <v>76</v>
      </c>
      <c r="B53" s="34"/>
      <c r="D53" s="9"/>
      <c r="E53" s="71">
        <f>SUM(E33:E51)</f>
        <v>17638</v>
      </c>
      <c r="F53" s="71">
        <f>SUM(F33:F51)</f>
        <v>12018</v>
      </c>
      <c r="G53" s="71">
        <f>SUM(G33:G52)</f>
        <v>4201</v>
      </c>
      <c r="H53" s="71">
        <f>SUM(H33:H51)</f>
        <v>222</v>
      </c>
      <c r="I53" s="71">
        <f>SUM(I33:I51)</f>
        <v>1197</v>
      </c>
    </row>
    <row r="54" ht="7.5" customHeight="1"/>
    <row r="55" spans="1:9" ht="11.25" customHeight="1">
      <c r="A55" s="13" t="s">
        <v>22</v>
      </c>
      <c r="B55" s="10"/>
      <c r="C55" s="10"/>
      <c r="D55" s="10"/>
      <c r="E55" s="10"/>
      <c r="F55" s="10"/>
      <c r="G55" s="10"/>
      <c r="H55" s="10"/>
      <c r="I55" s="10"/>
    </row>
    <row r="56" ht="7.5" customHeight="1"/>
    <row r="57" spans="2:9" ht="9.75" customHeight="1">
      <c r="B57" s="34" t="s">
        <v>74</v>
      </c>
      <c r="C57" s="3">
        <v>5</v>
      </c>
      <c r="D57" s="9"/>
      <c r="E57" s="26">
        <f aca="true" t="shared" si="6" ref="E57:E77">SUM(F57:I57)</f>
        <v>807</v>
      </c>
      <c r="F57" s="26">
        <v>807</v>
      </c>
      <c r="G57" s="26" t="s">
        <v>36</v>
      </c>
      <c r="H57" s="26" t="s">
        <v>36</v>
      </c>
      <c r="I57" s="26" t="s">
        <v>36</v>
      </c>
    </row>
    <row r="58" spans="1:9" ht="9.75" customHeight="1">
      <c r="A58" s="3">
        <v>5</v>
      </c>
      <c r="B58" s="5" t="s">
        <v>36</v>
      </c>
      <c r="C58" s="3">
        <v>10</v>
      </c>
      <c r="D58" s="9"/>
      <c r="E58" s="26">
        <f t="shared" si="6"/>
        <v>532</v>
      </c>
      <c r="F58" s="26">
        <v>532</v>
      </c>
      <c r="G58" s="26" t="s">
        <v>36</v>
      </c>
      <c r="H58" s="26" t="s">
        <v>36</v>
      </c>
      <c r="I58" s="26" t="s">
        <v>36</v>
      </c>
    </row>
    <row r="59" spans="1:9" ht="9.75" customHeight="1">
      <c r="A59" s="3">
        <v>10</v>
      </c>
      <c r="B59" s="5" t="s">
        <v>36</v>
      </c>
      <c r="C59" s="3">
        <v>15</v>
      </c>
      <c r="D59" s="9"/>
      <c r="E59" s="26">
        <f t="shared" si="6"/>
        <v>498</v>
      </c>
      <c r="F59" s="26">
        <v>498</v>
      </c>
      <c r="G59" s="26" t="s">
        <v>36</v>
      </c>
      <c r="H59" s="26" t="s">
        <v>36</v>
      </c>
      <c r="I59" s="26" t="s">
        <v>36</v>
      </c>
    </row>
    <row r="60" spans="1:9" ht="9.75" customHeight="1">
      <c r="A60" s="3">
        <v>15</v>
      </c>
      <c r="B60" s="5" t="s">
        <v>36</v>
      </c>
      <c r="C60" s="3">
        <v>20</v>
      </c>
      <c r="D60" s="9"/>
      <c r="E60" s="26">
        <f t="shared" si="6"/>
        <v>1313</v>
      </c>
      <c r="F60" s="26">
        <v>1281</v>
      </c>
      <c r="G60" s="26">
        <v>32</v>
      </c>
      <c r="H60" s="26" t="s">
        <v>36</v>
      </c>
      <c r="I60" s="26" t="s">
        <v>36</v>
      </c>
    </row>
    <row r="61" spans="1:9" ht="9.75" customHeight="1">
      <c r="A61" s="3">
        <v>20</v>
      </c>
      <c r="B61" s="5" t="s">
        <v>36</v>
      </c>
      <c r="C61" s="3">
        <v>25</v>
      </c>
      <c r="D61" s="9"/>
      <c r="E61" s="26">
        <f t="shared" si="6"/>
        <v>4624</v>
      </c>
      <c r="F61" s="26">
        <v>4198</v>
      </c>
      <c r="G61" s="26">
        <v>411</v>
      </c>
      <c r="H61" s="26" t="s">
        <v>36</v>
      </c>
      <c r="I61" s="26">
        <v>15</v>
      </c>
    </row>
    <row r="62" spans="1:9" ht="9.75" customHeight="1">
      <c r="A62" s="3">
        <v>25</v>
      </c>
      <c r="B62" s="5" t="s">
        <v>36</v>
      </c>
      <c r="C62" s="3">
        <v>30</v>
      </c>
      <c r="D62" s="9"/>
      <c r="E62" s="26">
        <f t="shared" si="6"/>
        <v>2561</v>
      </c>
      <c r="F62" s="26">
        <v>1789</v>
      </c>
      <c r="G62" s="26">
        <v>688</v>
      </c>
      <c r="H62" s="26">
        <v>3</v>
      </c>
      <c r="I62" s="26">
        <v>81</v>
      </c>
    </row>
    <row r="63" spans="1:9" ht="9.75" customHeight="1">
      <c r="A63" s="3">
        <v>30</v>
      </c>
      <c r="B63" s="5" t="s">
        <v>36</v>
      </c>
      <c r="C63" s="3">
        <v>35</v>
      </c>
      <c r="D63" s="9"/>
      <c r="E63" s="26">
        <f t="shared" si="6"/>
        <v>1346</v>
      </c>
      <c r="F63" s="26">
        <v>594</v>
      </c>
      <c r="G63" s="26">
        <v>616</v>
      </c>
      <c r="H63" s="26">
        <v>6</v>
      </c>
      <c r="I63" s="26">
        <v>130</v>
      </c>
    </row>
    <row r="64" spans="1:9" ht="9.75" customHeight="1">
      <c r="A64" s="3">
        <v>35</v>
      </c>
      <c r="B64" s="5" t="s">
        <v>36</v>
      </c>
      <c r="C64" s="3">
        <v>40</v>
      </c>
      <c r="D64" s="9"/>
      <c r="E64" s="26">
        <f t="shared" si="6"/>
        <v>894</v>
      </c>
      <c r="F64" s="26">
        <v>216</v>
      </c>
      <c r="G64" s="26">
        <v>504</v>
      </c>
      <c r="H64" s="26">
        <v>14</v>
      </c>
      <c r="I64" s="26">
        <v>160</v>
      </c>
    </row>
    <row r="65" spans="1:9" ht="9.75" customHeight="1">
      <c r="A65" s="3">
        <v>40</v>
      </c>
      <c r="B65" s="5" t="s">
        <v>36</v>
      </c>
      <c r="C65" s="3">
        <v>45</v>
      </c>
      <c r="D65" s="9"/>
      <c r="E65" s="26">
        <f t="shared" si="6"/>
        <v>665</v>
      </c>
      <c r="F65" s="26">
        <v>93</v>
      </c>
      <c r="G65" s="26">
        <v>402</v>
      </c>
      <c r="H65" s="26">
        <v>20</v>
      </c>
      <c r="I65" s="26">
        <v>150</v>
      </c>
    </row>
    <row r="66" spans="1:9" ht="9.75" customHeight="1">
      <c r="A66" s="3">
        <v>45</v>
      </c>
      <c r="B66" s="5" t="s">
        <v>36</v>
      </c>
      <c r="C66" s="3">
        <v>50</v>
      </c>
      <c r="D66" s="9"/>
      <c r="E66" s="26">
        <f t="shared" si="6"/>
        <v>492</v>
      </c>
      <c r="F66" s="26">
        <v>42</v>
      </c>
      <c r="G66" s="26">
        <v>304</v>
      </c>
      <c r="H66" s="26">
        <v>17</v>
      </c>
      <c r="I66" s="26">
        <v>129</v>
      </c>
    </row>
    <row r="67" spans="1:9" ht="9.75" customHeight="1">
      <c r="A67" s="3">
        <v>50</v>
      </c>
      <c r="B67" s="5" t="s">
        <v>36</v>
      </c>
      <c r="C67" s="3">
        <v>55</v>
      </c>
      <c r="D67" s="9"/>
      <c r="E67" s="26">
        <f t="shared" si="6"/>
        <v>380</v>
      </c>
      <c r="F67" s="26">
        <v>15</v>
      </c>
      <c r="G67" s="26">
        <v>245</v>
      </c>
      <c r="H67" s="26">
        <v>22</v>
      </c>
      <c r="I67" s="26">
        <v>98</v>
      </c>
    </row>
    <row r="68" spans="1:9" ht="9.75" customHeight="1">
      <c r="A68" s="3">
        <v>55</v>
      </c>
      <c r="B68" s="5" t="s">
        <v>36</v>
      </c>
      <c r="C68" s="3">
        <v>60</v>
      </c>
      <c r="D68" s="9"/>
      <c r="E68" s="26">
        <f t="shared" si="6"/>
        <v>255</v>
      </c>
      <c r="F68" s="26">
        <v>12</v>
      </c>
      <c r="G68" s="26">
        <v>158</v>
      </c>
      <c r="H68" s="26">
        <v>29</v>
      </c>
      <c r="I68" s="26">
        <v>56</v>
      </c>
    </row>
    <row r="69" spans="1:9" ht="9.75" customHeight="1">
      <c r="A69" s="3">
        <v>60</v>
      </c>
      <c r="B69" s="5" t="s">
        <v>36</v>
      </c>
      <c r="C69" s="3">
        <v>65</v>
      </c>
      <c r="D69" s="9"/>
      <c r="E69" s="26">
        <f t="shared" si="6"/>
        <v>354</v>
      </c>
      <c r="F69" s="26">
        <v>17</v>
      </c>
      <c r="G69" s="26">
        <v>212</v>
      </c>
      <c r="H69" s="26">
        <v>64</v>
      </c>
      <c r="I69" s="26">
        <v>61</v>
      </c>
    </row>
    <row r="70" spans="1:9" ht="9.75" customHeight="1">
      <c r="A70" s="3">
        <v>65</v>
      </c>
      <c r="B70" s="5" t="s">
        <v>36</v>
      </c>
      <c r="C70" s="3">
        <v>70</v>
      </c>
      <c r="D70" s="9"/>
      <c r="E70" s="26">
        <f t="shared" si="6"/>
        <v>281</v>
      </c>
      <c r="F70" s="26">
        <v>16</v>
      </c>
      <c r="G70" s="26">
        <v>150</v>
      </c>
      <c r="H70" s="26">
        <v>80</v>
      </c>
      <c r="I70" s="26">
        <v>35</v>
      </c>
    </row>
    <row r="71" spans="1:9" ht="9.75" customHeight="1">
      <c r="A71" s="3">
        <v>70</v>
      </c>
      <c r="B71" s="5" t="s">
        <v>36</v>
      </c>
      <c r="C71" s="3">
        <v>75</v>
      </c>
      <c r="D71" s="9"/>
      <c r="E71" s="26">
        <f t="shared" si="6"/>
        <v>184</v>
      </c>
      <c r="F71" s="26">
        <v>12</v>
      </c>
      <c r="G71" s="26">
        <v>61</v>
      </c>
      <c r="H71" s="26">
        <v>90</v>
      </c>
      <c r="I71" s="26">
        <v>21</v>
      </c>
    </row>
    <row r="72" spans="1:9" ht="9.75" customHeight="1">
      <c r="A72" s="3">
        <v>75</v>
      </c>
      <c r="B72" s="5" t="s">
        <v>36</v>
      </c>
      <c r="C72" s="3">
        <v>80</v>
      </c>
      <c r="D72" s="9"/>
      <c r="E72" s="26">
        <f t="shared" si="6"/>
        <v>242</v>
      </c>
      <c r="F72" s="26">
        <v>16</v>
      </c>
      <c r="G72" s="26">
        <v>52</v>
      </c>
      <c r="H72" s="26">
        <v>153</v>
      </c>
      <c r="I72" s="26">
        <v>21</v>
      </c>
    </row>
    <row r="73" spans="1:9" ht="9.75" customHeight="1">
      <c r="A73" s="3">
        <v>80</v>
      </c>
      <c r="B73" s="5" t="s">
        <v>36</v>
      </c>
      <c r="C73" s="3">
        <v>85</v>
      </c>
      <c r="D73" s="9"/>
      <c r="E73" s="26">
        <f t="shared" si="6"/>
        <v>271</v>
      </c>
      <c r="F73" s="26">
        <v>28</v>
      </c>
      <c r="G73" s="26">
        <v>23</v>
      </c>
      <c r="H73" s="26">
        <v>210</v>
      </c>
      <c r="I73" s="26">
        <v>10</v>
      </c>
    </row>
    <row r="74" spans="1:9" ht="9.75" customHeight="1">
      <c r="A74" s="3">
        <v>85</v>
      </c>
      <c r="B74" s="5" t="s">
        <v>36</v>
      </c>
      <c r="C74" s="3">
        <v>90</v>
      </c>
      <c r="D74" s="9"/>
      <c r="E74" s="26">
        <f t="shared" si="6"/>
        <v>134</v>
      </c>
      <c r="F74" s="26">
        <v>8</v>
      </c>
      <c r="G74" s="26">
        <v>12</v>
      </c>
      <c r="H74" s="26">
        <v>104</v>
      </c>
      <c r="I74" s="26">
        <v>10</v>
      </c>
    </row>
    <row r="75" spans="1:9" ht="9.75" customHeight="1">
      <c r="A75" s="3">
        <v>90</v>
      </c>
      <c r="B75" s="6" t="s">
        <v>75</v>
      </c>
      <c r="D75" s="9"/>
      <c r="E75" s="26">
        <f t="shared" si="6"/>
        <v>100</v>
      </c>
      <c r="F75" s="26">
        <v>6</v>
      </c>
      <c r="G75" s="26" t="s">
        <v>36</v>
      </c>
      <c r="H75" s="26">
        <v>87</v>
      </c>
      <c r="I75" s="26">
        <v>7</v>
      </c>
    </row>
    <row r="76" spans="4:9" ht="7.5" customHeight="1">
      <c r="D76" s="9"/>
      <c r="E76" s="26">
        <f t="shared" si="6"/>
        <v>0</v>
      </c>
      <c r="F76" s="26"/>
      <c r="G76" s="26"/>
      <c r="H76" s="26"/>
      <c r="I76" s="26"/>
    </row>
    <row r="77" spans="1:9" ht="9.75" customHeight="1">
      <c r="A77" s="11" t="s">
        <v>76</v>
      </c>
      <c r="D77" s="9"/>
      <c r="E77" s="71">
        <f t="shared" si="6"/>
        <v>15933</v>
      </c>
      <c r="F77" s="71">
        <f>SUM(F57:F75)</f>
        <v>10180</v>
      </c>
      <c r="G77" s="71">
        <f>SUM(G57:G75)</f>
        <v>3870</v>
      </c>
      <c r="H77" s="71">
        <f>SUM(H57:H75)</f>
        <v>899</v>
      </c>
      <c r="I77" s="71">
        <f>SUM(I57:I75)</f>
        <v>984</v>
      </c>
    </row>
    <row r="78" spans="5:9" ht="12.75">
      <c r="E78"/>
      <c r="F78"/>
      <c r="G78"/>
      <c r="H78"/>
      <c r="I78"/>
    </row>
    <row r="79" spans="5:9" ht="12.75">
      <c r="E79"/>
      <c r="F79"/>
      <c r="G79"/>
      <c r="H79"/>
      <c r="I79"/>
    </row>
    <row r="80" spans="5:9" ht="12.75">
      <c r="E80"/>
      <c r="F80"/>
      <c r="G80"/>
      <c r="H80"/>
      <c r="I80"/>
    </row>
    <row r="81" spans="5:9" ht="12.75">
      <c r="E81"/>
      <c r="F81"/>
      <c r="G81"/>
      <c r="H81"/>
      <c r="I81"/>
    </row>
    <row r="82" spans="5:9" ht="12.75">
      <c r="E82"/>
      <c r="F82"/>
      <c r="G82"/>
      <c r="H82"/>
      <c r="I82"/>
    </row>
    <row r="83" spans="5:9" ht="12.75">
      <c r="E83"/>
      <c r="F83"/>
      <c r="G83"/>
      <c r="H83"/>
      <c r="I83"/>
    </row>
    <row r="84" spans="5:9" ht="12.75">
      <c r="E84"/>
      <c r="F84"/>
      <c r="G84"/>
      <c r="H84"/>
      <c r="I84"/>
    </row>
    <row r="85" spans="5:9" ht="12.75">
      <c r="E85"/>
      <c r="F85"/>
      <c r="G85"/>
      <c r="H85"/>
      <c r="I85"/>
    </row>
  </sheetData>
  <mergeCells count="1">
    <mergeCell ref="F3:I4"/>
  </mergeCells>
  <printOptions horizontalCentered="1"/>
  <pageMargins left="0.7874015748031497" right="0.7874015748031497" top="0.7874015748031497" bottom="0.1968503937007874" header="0.5118110236220472" footer="0.5118110236220472"/>
  <pageSetup horizontalDpi="600" verticalDpi="600" orientation="portrait" paperSize="9" r:id="rId1"/>
  <headerFooter alignWithMargins="0">
    <oddHeader>&amp;C&amp;8- 8 -</oddHeader>
  </headerFooter>
</worksheet>
</file>

<file path=xl/worksheets/sheet7.xml><?xml version="1.0" encoding="utf-8"?>
<worksheet xmlns="http://schemas.openxmlformats.org/spreadsheetml/2006/main" xmlns:r="http://schemas.openxmlformats.org/officeDocument/2006/relationships">
  <dimension ref="A1:J78"/>
  <sheetViews>
    <sheetView workbookViewId="0" topLeftCell="A1">
      <pane ySplit="5" topLeftCell="BM6" activePane="bottomLeft" state="frozen"/>
      <selection pane="topLeft" activeCell="W5" sqref="W5"/>
      <selection pane="bottomLeft" activeCell="W5" sqref="W5"/>
    </sheetView>
  </sheetViews>
  <sheetFormatPr defaultColWidth="11.421875" defaultRowHeight="12.75"/>
  <cols>
    <col min="1" max="1" width="3.00390625" style="3" customWidth="1"/>
    <col min="2" max="2" width="5.140625" style="3" customWidth="1"/>
    <col min="3" max="4" width="2.57421875" style="3" customWidth="1"/>
    <col min="5" max="5" width="16.140625" style="3" customWidth="1"/>
    <col min="6" max="9" width="11.421875" style="3" customWidth="1"/>
  </cols>
  <sheetData>
    <row r="1" spans="1:9" ht="12.75">
      <c r="A1" s="13" t="s">
        <v>343</v>
      </c>
      <c r="B1" s="10"/>
      <c r="C1" s="10"/>
      <c r="D1" s="10"/>
      <c r="E1" s="10"/>
      <c r="F1" s="10"/>
      <c r="G1" s="10"/>
      <c r="H1" s="10"/>
      <c r="I1" s="10"/>
    </row>
    <row r="3" spans="1:9" ht="12.75">
      <c r="A3" s="15" t="s">
        <v>66</v>
      </c>
      <c r="B3" s="15"/>
      <c r="C3" s="15"/>
      <c r="D3" s="15"/>
      <c r="E3" s="54"/>
      <c r="F3" s="302" t="s">
        <v>164</v>
      </c>
      <c r="G3" s="303"/>
      <c r="H3" s="303"/>
      <c r="I3" s="303"/>
    </row>
    <row r="4" spans="1:9" ht="12.75" customHeight="1">
      <c r="A4" s="10" t="s">
        <v>68</v>
      </c>
      <c r="B4" s="10"/>
      <c r="C4" s="10"/>
      <c r="D4" s="10"/>
      <c r="E4" s="52" t="s">
        <v>67</v>
      </c>
      <c r="F4" s="300"/>
      <c r="G4" s="304"/>
      <c r="H4" s="304"/>
      <c r="I4" s="304"/>
    </row>
    <row r="5" spans="1:9" ht="12.75" customHeight="1">
      <c r="A5" s="20" t="s">
        <v>69</v>
      </c>
      <c r="B5" s="20"/>
      <c r="C5" s="20"/>
      <c r="D5" s="20"/>
      <c r="E5" s="55"/>
      <c r="F5" s="59" t="s">
        <v>70</v>
      </c>
      <c r="G5" s="59" t="s">
        <v>71</v>
      </c>
      <c r="H5" s="59" t="s">
        <v>72</v>
      </c>
      <c r="I5" s="62" t="s">
        <v>73</v>
      </c>
    </row>
    <row r="6" spans="1:9" ht="7.5" customHeight="1">
      <c r="A6" s="22"/>
      <c r="B6" s="22"/>
      <c r="C6" s="22"/>
      <c r="D6" s="22"/>
      <c r="E6" s="8"/>
      <c r="F6" s="8"/>
      <c r="G6" s="8"/>
      <c r="H6" s="8"/>
      <c r="I6" s="8"/>
    </row>
    <row r="7" spans="1:9" ht="12.75">
      <c r="A7" s="35" t="s">
        <v>67</v>
      </c>
      <c r="B7" s="35"/>
      <c r="C7" s="35"/>
      <c r="D7" s="35"/>
      <c r="E7" s="35"/>
      <c r="F7" s="35"/>
      <c r="G7" s="35"/>
      <c r="H7" s="35"/>
      <c r="I7" s="35"/>
    </row>
    <row r="8" ht="7.5" customHeight="1">
      <c r="D8" s="2"/>
    </row>
    <row r="9" spans="2:9" ht="9.75" customHeight="1">
      <c r="B9" s="34" t="s">
        <v>74</v>
      </c>
      <c r="C9" s="3">
        <v>5</v>
      </c>
      <c r="D9" s="9"/>
      <c r="E9" s="26">
        <f aca="true" t="shared" si="0" ref="E9:F23">E33+E57</f>
        <v>1885</v>
      </c>
      <c r="F9" s="26">
        <f t="shared" si="0"/>
        <v>1885</v>
      </c>
      <c r="G9" s="26" t="s">
        <v>36</v>
      </c>
      <c r="H9" s="26" t="s">
        <v>36</v>
      </c>
      <c r="I9" s="26" t="s">
        <v>36</v>
      </c>
    </row>
    <row r="10" spans="1:9" ht="9.75" customHeight="1">
      <c r="A10" s="3">
        <v>5</v>
      </c>
      <c r="B10" s="5" t="s">
        <v>36</v>
      </c>
      <c r="C10" s="3">
        <v>10</v>
      </c>
      <c r="D10" s="9"/>
      <c r="E10" s="26">
        <f t="shared" si="0"/>
        <v>1312</v>
      </c>
      <c r="F10" s="26">
        <f t="shared" si="0"/>
        <v>1312</v>
      </c>
      <c r="G10" s="26" t="s">
        <v>36</v>
      </c>
      <c r="H10" s="26" t="s">
        <v>36</v>
      </c>
      <c r="I10" s="26" t="s">
        <v>36</v>
      </c>
    </row>
    <row r="11" spans="1:9" ht="9.75" customHeight="1">
      <c r="A11" s="3">
        <v>10</v>
      </c>
      <c r="B11" s="5" t="s">
        <v>36</v>
      </c>
      <c r="C11" s="3">
        <v>15</v>
      </c>
      <c r="D11" s="9"/>
      <c r="E11" s="26">
        <f t="shared" si="0"/>
        <v>1283</v>
      </c>
      <c r="F11" s="26">
        <f t="shared" si="0"/>
        <v>1283</v>
      </c>
      <c r="G11" s="26" t="s">
        <v>36</v>
      </c>
      <c r="H11" s="26" t="s">
        <v>36</v>
      </c>
      <c r="I11" s="26" t="s">
        <v>36</v>
      </c>
    </row>
    <row r="12" spans="1:9" ht="9.75" customHeight="1">
      <c r="A12" s="3">
        <v>15</v>
      </c>
      <c r="B12" s="5" t="s">
        <v>36</v>
      </c>
      <c r="C12" s="3">
        <v>20</v>
      </c>
      <c r="D12" s="9"/>
      <c r="E12" s="26">
        <f t="shared" si="0"/>
        <v>4060</v>
      </c>
      <c r="F12" s="26">
        <f t="shared" si="0"/>
        <v>4023</v>
      </c>
      <c r="G12" s="26">
        <f aca="true" t="shared" si="1" ref="G12:G27">G36+G60</f>
        <v>35</v>
      </c>
      <c r="H12" s="26" t="s">
        <v>36</v>
      </c>
      <c r="I12" s="26">
        <v>2</v>
      </c>
    </row>
    <row r="13" spans="1:9" ht="9.75" customHeight="1">
      <c r="A13" s="3">
        <v>20</v>
      </c>
      <c r="B13" s="5" t="s">
        <v>36</v>
      </c>
      <c r="C13" s="3">
        <v>25</v>
      </c>
      <c r="D13" s="9"/>
      <c r="E13" s="26">
        <f t="shared" si="0"/>
        <v>11282</v>
      </c>
      <c r="F13" s="26">
        <f t="shared" si="0"/>
        <v>10712</v>
      </c>
      <c r="G13" s="26">
        <f t="shared" si="1"/>
        <v>547</v>
      </c>
      <c r="H13" s="26" t="s">
        <v>36</v>
      </c>
      <c r="I13" s="26">
        <f>I37+I61</f>
        <v>23</v>
      </c>
    </row>
    <row r="14" spans="1:9" ht="9.75" customHeight="1">
      <c r="A14" s="3">
        <v>25</v>
      </c>
      <c r="B14" s="5" t="s">
        <v>36</v>
      </c>
      <c r="C14" s="3">
        <v>30</v>
      </c>
      <c r="D14" s="9"/>
      <c r="E14" s="26">
        <f t="shared" si="0"/>
        <v>7674</v>
      </c>
      <c r="F14" s="26">
        <f t="shared" si="0"/>
        <v>6250</v>
      </c>
      <c r="G14" s="26">
        <f t="shared" si="1"/>
        <v>1292</v>
      </c>
      <c r="H14" s="26">
        <f aca="true" t="shared" si="2" ref="H14:H27">H38+H62</f>
        <v>5</v>
      </c>
      <c r="I14" s="26">
        <f aca="true" t="shared" si="3" ref="I14:I27">I38+I62</f>
        <v>127</v>
      </c>
    </row>
    <row r="15" spans="1:9" ht="9.75" customHeight="1">
      <c r="A15" s="3">
        <v>30</v>
      </c>
      <c r="B15" s="5" t="s">
        <v>36</v>
      </c>
      <c r="C15" s="3">
        <v>35</v>
      </c>
      <c r="D15" s="9"/>
      <c r="E15" s="26">
        <f t="shared" si="0"/>
        <v>4312</v>
      </c>
      <c r="F15" s="26">
        <f t="shared" si="0"/>
        <v>2472</v>
      </c>
      <c r="G15" s="26">
        <f t="shared" si="1"/>
        <v>1547</v>
      </c>
      <c r="H15" s="26">
        <f t="shared" si="2"/>
        <v>11</v>
      </c>
      <c r="I15" s="26">
        <f t="shared" si="3"/>
        <v>282</v>
      </c>
    </row>
    <row r="16" spans="1:9" ht="9.75" customHeight="1">
      <c r="A16" s="3">
        <v>35</v>
      </c>
      <c r="B16" s="5" t="s">
        <v>36</v>
      </c>
      <c r="C16" s="3">
        <v>40</v>
      </c>
      <c r="D16" s="9"/>
      <c r="E16" s="26">
        <f t="shared" si="0"/>
        <v>2992</v>
      </c>
      <c r="F16" s="26">
        <f t="shared" si="0"/>
        <v>1047</v>
      </c>
      <c r="G16" s="26">
        <f t="shared" si="1"/>
        <v>1465</v>
      </c>
      <c r="H16" s="26">
        <f t="shared" si="2"/>
        <v>20</v>
      </c>
      <c r="I16" s="26">
        <f t="shared" si="3"/>
        <v>460</v>
      </c>
    </row>
    <row r="17" spans="1:9" ht="9.75" customHeight="1">
      <c r="A17" s="3">
        <v>40</v>
      </c>
      <c r="B17" s="5" t="s">
        <v>36</v>
      </c>
      <c r="C17" s="3">
        <v>45</v>
      </c>
      <c r="D17" s="9"/>
      <c r="E17" s="26">
        <f t="shared" si="0"/>
        <v>2468</v>
      </c>
      <c r="F17" s="26">
        <f t="shared" si="0"/>
        <v>459</v>
      </c>
      <c r="G17" s="26">
        <f t="shared" si="1"/>
        <v>1424</v>
      </c>
      <c r="H17" s="26">
        <f t="shared" si="2"/>
        <v>38</v>
      </c>
      <c r="I17" s="26">
        <f t="shared" si="3"/>
        <v>547</v>
      </c>
    </row>
    <row r="18" spans="1:9" ht="9.75" customHeight="1">
      <c r="A18" s="3">
        <v>45</v>
      </c>
      <c r="B18" s="5" t="s">
        <v>36</v>
      </c>
      <c r="C18" s="3">
        <v>50</v>
      </c>
      <c r="D18" s="9"/>
      <c r="E18" s="26">
        <f t="shared" si="0"/>
        <v>1682</v>
      </c>
      <c r="F18" s="26">
        <f t="shared" si="0"/>
        <v>204</v>
      </c>
      <c r="G18" s="26">
        <f t="shared" si="1"/>
        <v>973</v>
      </c>
      <c r="H18" s="26">
        <f t="shared" si="2"/>
        <v>43</v>
      </c>
      <c r="I18" s="26">
        <f t="shared" si="3"/>
        <v>462</v>
      </c>
    </row>
    <row r="19" spans="1:9" ht="9.75" customHeight="1">
      <c r="A19" s="3">
        <v>50</v>
      </c>
      <c r="B19" s="5" t="s">
        <v>36</v>
      </c>
      <c r="C19" s="3">
        <v>55</v>
      </c>
      <c r="D19" s="9"/>
      <c r="E19" s="26">
        <f t="shared" si="0"/>
        <v>1059</v>
      </c>
      <c r="F19" s="26">
        <f t="shared" si="0"/>
        <v>91</v>
      </c>
      <c r="G19" s="26">
        <f t="shared" si="1"/>
        <v>671</v>
      </c>
      <c r="H19" s="26">
        <f t="shared" si="2"/>
        <v>56</v>
      </c>
      <c r="I19" s="26">
        <f t="shared" si="3"/>
        <v>241</v>
      </c>
    </row>
    <row r="20" spans="1:9" ht="9.75" customHeight="1">
      <c r="A20" s="3">
        <v>55</v>
      </c>
      <c r="B20" s="5" t="s">
        <v>36</v>
      </c>
      <c r="C20" s="3">
        <v>60</v>
      </c>
      <c r="D20" s="9"/>
      <c r="E20" s="26">
        <f t="shared" si="0"/>
        <v>625</v>
      </c>
      <c r="F20" s="26">
        <f t="shared" si="0"/>
        <v>36</v>
      </c>
      <c r="G20" s="26">
        <f t="shared" si="1"/>
        <v>383</v>
      </c>
      <c r="H20" s="26">
        <f t="shared" si="2"/>
        <v>51</v>
      </c>
      <c r="I20" s="26">
        <f t="shared" si="3"/>
        <v>155</v>
      </c>
    </row>
    <row r="21" spans="1:9" ht="9.75" customHeight="1">
      <c r="A21" s="3">
        <v>60</v>
      </c>
      <c r="B21" s="5" t="s">
        <v>36</v>
      </c>
      <c r="C21" s="3">
        <v>65</v>
      </c>
      <c r="D21" s="9"/>
      <c r="E21" s="26">
        <f t="shared" si="0"/>
        <v>648</v>
      </c>
      <c r="F21" s="26">
        <f t="shared" si="0"/>
        <v>27</v>
      </c>
      <c r="G21" s="26">
        <f t="shared" si="1"/>
        <v>415</v>
      </c>
      <c r="H21" s="26">
        <f t="shared" si="2"/>
        <v>92</v>
      </c>
      <c r="I21" s="26">
        <f t="shared" si="3"/>
        <v>114</v>
      </c>
    </row>
    <row r="22" spans="1:9" ht="9.75" customHeight="1">
      <c r="A22" s="3">
        <v>65</v>
      </c>
      <c r="B22" s="5" t="s">
        <v>36</v>
      </c>
      <c r="C22" s="3">
        <v>70</v>
      </c>
      <c r="D22" s="9"/>
      <c r="E22" s="26">
        <f t="shared" si="0"/>
        <v>494</v>
      </c>
      <c r="F22" s="26">
        <f t="shared" si="0"/>
        <v>19</v>
      </c>
      <c r="G22" s="26">
        <f t="shared" si="1"/>
        <v>287</v>
      </c>
      <c r="H22" s="26">
        <f t="shared" si="2"/>
        <v>119</v>
      </c>
      <c r="I22" s="26">
        <f t="shared" si="3"/>
        <v>69</v>
      </c>
    </row>
    <row r="23" spans="1:9" ht="9.75" customHeight="1">
      <c r="A23" s="3">
        <v>70</v>
      </c>
      <c r="B23" s="5" t="s">
        <v>36</v>
      </c>
      <c r="C23" s="3">
        <v>75</v>
      </c>
      <c r="D23" s="9"/>
      <c r="E23" s="26">
        <f t="shared" si="0"/>
        <v>353</v>
      </c>
      <c r="F23" s="26">
        <f t="shared" si="0"/>
        <v>17</v>
      </c>
      <c r="G23" s="26">
        <f t="shared" si="1"/>
        <v>183</v>
      </c>
      <c r="H23" s="26">
        <f t="shared" si="2"/>
        <v>121</v>
      </c>
      <c r="I23" s="26">
        <f t="shared" si="3"/>
        <v>32</v>
      </c>
    </row>
    <row r="24" spans="1:9" ht="9.75" customHeight="1">
      <c r="A24" s="3">
        <v>75</v>
      </c>
      <c r="B24" s="5" t="s">
        <v>36</v>
      </c>
      <c r="C24" s="3">
        <v>80</v>
      </c>
      <c r="D24" s="9"/>
      <c r="E24" s="26">
        <f>E48+E72</f>
        <v>328</v>
      </c>
      <c r="F24" s="26">
        <v>22</v>
      </c>
      <c r="G24" s="26">
        <f t="shared" si="1"/>
        <v>114</v>
      </c>
      <c r="H24" s="26">
        <f t="shared" si="2"/>
        <v>167</v>
      </c>
      <c r="I24" s="26">
        <f t="shared" si="3"/>
        <v>25</v>
      </c>
    </row>
    <row r="25" spans="1:9" ht="9.75" customHeight="1">
      <c r="A25" s="3">
        <v>80</v>
      </c>
      <c r="B25" s="5" t="s">
        <v>36</v>
      </c>
      <c r="C25" s="3">
        <v>85</v>
      </c>
      <c r="D25" s="9"/>
      <c r="E25" s="26">
        <f>E49+E73</f>
        <v>313</v>
      </c>
      <c r="F25" s="26">
        <v>18</v>
      </c>
      <c r="G25" s="26">
        <f t="shared" si="1"/>
        <v>54</v>
      </c>
      <c r="H25" s="26">
        <f t="shared" si="2"/>
        <v>219</v>
      </c>
      <c r="I25" s="26">
        <f t="shared" si="3"/>
        <v>22</v>
      </c>
    </row>
    <row r="26" spans="1:9" ht="9.75" customHeight="1">
      <c r="A26" s="3">
        <v>85</v>
      </c>
      <c r="B26" s="5" t="s">
        <v>36</v>
      </c>
      <c r="C26" s="3">
        <v>90</v>
      </c>
      <c r="D26" s="9"/>
      <c r="E26" s="26">
        <f>E50+E74</f>
        <v>153</v>
      </c>
      <c r="F26" s="26">
        <f>F50+F74</f>
        <v>11</v>
      </c>
      <c r="G26" s="26">
        <f t="shared" si="1"/>
        <v>13</v>
      </c>
      <c r="H26" s="26">
        <f t="shared" si="2"/>
        <v>120</v>
      </c>
      <c r="I26" s="26">
        <f t="shared" si="3"/>
        <v>9</v>
      </c>
    </row>
    <row r="27" spans="1:9" ht="9.75" customHeight="1">
      <c r="A27" s="3">
        <v>90</v>
      </c>
      <c r="B27" s="6" t="s">
        <v>75</v>
      </c>
      <c r="D27" s="9"/>
      <c r="E27" s="26">
        <f>E51+E75</f>
        <v>129</v>
      </c>
      <c r="F27" s="26">
        <f>F51+F75</f>
        <v>7</v>
      </c>
      <c r="G27" s="26">
        <f t="shared" si="1"/>
        <v>11</v>
      </c>
      <c r="H27" s="26">
        <f t="shared" si="2"/>
        <v>103</v>
      </c>
      <c r="I27" s="26">
        <f t="shared" si="3"/>
        <v>8</v>
      </c>
    </row>
    <row r="28" spans="2:9" ht="7.5" customHeight="1">
      <c r="B28" s="34"/>
      <c r="D28" s="9"/>
      <c r="E28" s="26"/>
      <c r="F28" s="26"/>
      <c r="G28" s="26"/>
      <c r="H28" s="26"/>
      <c r="I28" s="26"/>
    </row>
    <row r="29" spans="1:9" ht="11.25" customHeight="1">
      <c r="A29" s="11" t="s">
        <v>67</v>
      </c>
      <c r="B29" s="34"/>
      <c r="D29" s="9"/>
      <c r="E29" s="71">
        <f>SUM(E9:E27)</f>
        <v>43052</v>
      </c>
      <c r="F29" s="71">
        <f>SUM(F9:F27)</f>
        <v>29895</v>
      </c>
      <c r="G29" s="71">
        <f>SUM(G9:G27)</f>
        <v>9414</v>
      </c>
      <c r="H29" s="71">
        <f>SUM(H9:H27)</f>
        <v>1165</v>
      </c>
      <c r="I29" s="71">
        <f>SUM(I9:I27)</f>
        <v>2578</v>
      </c>
    </row>
    <row r="30" ht="7.5" customHeight="1"/>
    <row r="31" spans="1:9" ht="11.25" customHeight="1">
      <c r="A31" s="274" t="s">
        <v>21</v>
      </c>
      <c r="B31" s="274"/>
      <c r="C31" s="274"/>
      <c r="D31" s="274"/>
      <c r="E31" s="274"/>
      <c r="F31" s="274"/>
      <c r="G31" s="274"/>
      <c r="H31" s="274"/>
      <c r="I31" s="274"/>
    </row>
    <row r="32" ht="7.5" customHeight="1"/>
    <row r="33" spans="2:9" ht="9.75" customHeight="1">
      <c r="B33" s="34" t="s">
        <v>74</v>
      </c>
      <c r="C33" s="3">
        <v>5</v>
      </c>
      <c r="D33" s="9"/>
      <c r="E33" s="26">
        <f aca="true" t="shared" si="4" ref="E33:E51">SUM(F33:I33)</f>
        <v>985</v>
      </c>
      <c r="F33" s="26">
        <v>985</v>
      </c>
      <c r="G33" s="26" t="s">
        <v>36</v>
      </c>
      <c r="H33" s="26" t="s">
        <v>36</v>
      </c>
      <c r="I33" s="26" t="s">
        <v>36</v>
      </c>
    </row>
    <row r="34" spans="1:9" ht="9.75" customHeight="1">
      <c r="A34" s="3">
        <v>5</v>
      </c>
      <c r="B34" s="5" t="s">
        <v>36</v>
      </c>
      <c r="C34" s="3">
        <v>10</v>
      </c>
      <c r="D34" s="9"/>
      <c r="E34" s="26">
        <f t="shared" si="4"/>
        <v>677</v>
      </c>
      <c r="F34" s="26">
        <v>677</v>
      </c>
      <c r="G34" s="26" t="s">
        <v>36</v>
      </c>
      <c r="H34" s="26" t="s">
        <v>36</v>
      </c>
      <c r="I34" s="26" t="s">
        <v>36</v>
      </c>
    </row>
    <row r="35" spans="1:9" ht="9.75" customHeight="1">
      <c r="A35" s="3">
        <v>10</v>
      </c>
      <c r="B35" s="5" t="s">
        <v>36</v>
      </c>
      <c r="C35" s="3">
        <v>15</v>
      </c>
      <c r="D35" s="9"/>
      <c r="E35" s="26">
        <f t="shared" si="4"/>
        <v>647</v>
      </c>
      <c r="F35" s="26">
        <v>647</v>
      </c>
      <c r="G35" s="26" t="s">
        <v>36</v>
      </c>
      <c r="H35" s="26" t="s">
        <v>36</v>
      </c>
      <c r="I35" s="26" t="s">
        <v>36</v>
      </c>
    </row>
    <row r="36" spans="1:9" ht="9.75" customHeight="1">
      <c r="A36" s="3">
        <v>15</v>
      </c>
      <c r="B36" s="5" t="s">
        <v>36</v>
      </c>
      <c r="C36" s="3">
        <v>20</v>
      </c>
      <c r="D36" s="9"/>
      <c r="E36" s="26">
        <f t="shared" si="4"/>
        <v>1586</v>
      </c>
      <c r="F36" s="26">
        <v>1581</v>
      </c>
      <c r="G36" s="26">
        <v>5</v>
      </c>
      <c r="H36" s="26" t="s">
        <v>36</v>
      </c>
      <c r="I36" s="26" t="s">
        <v>36</v>
      </c>
    </row>
    <row r="37" spans="1:10" ht="9.75" customHeight="1">
      <c r="A37" s="3">
        <v>20</v>
      </c>
      <c r="B37" s="5" t="s">
        <v>36</v>
      </c>
      <c r="C37" s="3">
        <v>25</v>
      </c>
      <c r="D37" s="9"/>
      <c r="E37" s="26">
        <f t="shared" si="4"/>
        <v>4993</v>
      </c>
      <c r="F37" s="26">
        <v>4797</v>
      </c>
      <c r="G37" s="26">
        <v>189</v>
      </c>
      <c r="H37" s="26" t="s">
        <v>36</v>
      </c>
      <c r="I37" s="26">
        <v>7</v>
      </c>
      <c r="J37" s="88"/>
    </row>
    <row r="38" spans="1:10" ht="9.75" customHeight="1">
      <c r="A38" s="3">
        <v>25</v>
      </c>
      <c r="B38" s="5" t="s">
        <v>36</v>
      </c>
      <c r="C38" s="3">
        <v>30</v>
      </c>
      <c r="D38" s="9"/>
      <c r="E38" s="26">
        <f t="shared" si="4"/>
        <v>4157</v>
      </c>
      <c r="F38" s="26">
        <v>3501</v>
      </c>
      <c r="G38" s="26">
        <v>607</v>
      </c>
      <c r="H38" s="26">
        <v>1</v>
      </c>
      <c r="I38" s="26">
        <v>48</v>
      </c>
      <c r="J38" s="88"/>
    </row>
    <row r="39" spans="1:10" ht="9.75" customHeight="1">
      <c r="A39" s="3">
        <v>30</v>
      </c>
      <c r="B39" s="5" t="s">
        <v>36</v>
      </c>
      <c r="C39" s="3">
        <v>35</v>
      </c>
      <c r="D39" s="9"/>
      <c r="E39" s="26">
        <f t="shared" si="4"/>
        <v>2596</v>
      </c>
      <c r="F39" s="26">
        <v>1656</v>
      </c>
      <c r="G39" s="26">
        <v>815</v>
      </c>
      <c r="H39" s="26">
        <v>2</v>
      </c>
      <c r="I39" s="26">
        <v>123</v>
      </c>
      <c r="J39" s="88"/>
    </row>
    <row r="40" spans="1:10" ht="9.75" customHeight="1">
      <c r="A40" s="3">
        <v>35</v>
      </c>
      <c r="B40" s="5" t="s">
        <v>36</v>
      </c>
      <c r="C40" s="3">
        <v>40</v>
      </c>
      <c r="D40" s="9"/>
      <c r="E40" s="26">
        <f t="shared" si="4"/>
        <v>1822</v>
      </c>
      <c r="F40" s="26">
        <v>779</v>
      </c>
      <c r="G40" s="26">
        <v>801</v>
      </c>
      <c r="H40" s="26">
        <v>8</v>
      </c>
      <c r="I40" s="26">
        <v>234</v>
      </c>
      <c r="J40" s="88"/>
    </row>
    <row r="41" spans="1:10" ht="9.75" customHeight="1">
      <c r="A41" s="3">
        <v>40</v>
      </c>
      <c r="B41" s="5" t="s">
        <v>36</v>
      </c>
      <c r="C41" s="3">
        <v>45</v>
      </c>
      <c r="D41" s="9"/>
      <c r="E41" s="26">
        <f t="shared" si="4"/>
        <v>1437</v>
      </c>
      <c r="F41" s="26">
        <v>354</v>
      </c>
      <c r="G41" s="26">
        <v>782</v>
      </c>
      <c r="H41" s="26">
        <v>12</v>
      </c>
      <c r="I41" s="26">
        <v>289</v>
      </c>
      <c r="J41" s="88"/>
    </row>
    <row r="42" spans="1:10" ht="9.75" customHeight="1">
      <c r="A42" s="3">
        <v>45</v>
      </c>
      <c r="B42" s="5" t="s">
        <v>36</v>
      </c>
      <c r="C42" s="3">
        <v>50</v>
      </c>
      <c r="D42" s="9"/>
      <c r="E42" s="26">
        <f t="shared" si="4"/>
        <v>932</v>
      </c>
      <c r="F42" s="26">
        <v>146</v>
      </c>
      <c r="G42" s="26">
        <v>537</v>
      </c>
      <c r="H42" s="26">
        <v>10</v>
      </c>
      <c r="I42" s="26">
        <v>239</v>
      </c>
      <c r="J42" s="88"/>
    </row>
    <row r="43" spans="1:10" ht="9.75" customHeight="1">
      <c r="A43" s="3">
        <v>50</v>
      </c>
      <c r="B43" s="5" t="s">
        <v>36</v>
      </c>
      <c r="C43" s="3">
        <v>55</v>
      </c>
      <c r="D43" s="9"/>
      <c r="E43" s="26">
        <f t="shared" si="4"/>
        <v>618</v>
      </c>
      <c r="F43" s="26">
        <v>69</v>
      </c>
      <c r="G43" s="26">
        <v>385</v>
      </c>
      <c r="H43" s="26">
        <v>15</v>
      </c>
      <c r="I43" s="26">
        <v>149</v>
      </c>
      <c r="J43" s="88"/>
    </row>
    <row r="44" spans="1:10" ht="9.75" customHeight="1">
      <c r="A44" s="3">
        <v>55</v>
      </c>
      <c r="B44" s="5" t="s">
        <v>36</v>
      </c>
      <c r="C44" s="3">
        <v>60</v>
      </c>
      <c r="D44" s="9"/>
      <c r="E44" s="26">
        <f t="shared" si="4"/>
        <v>345</v>
      </c>
      <c r="F44" s="26">
        <v>21</v>
      </c>
      <c r="G44" s="26">
        <v>219</v>
      </c>
      <c r="H44" s="26">
        <v>14</v>
      </c>
      <c r="I44" s="26">
        <v>91</v>
      </c>
      <c r="J44" s="88"/>
    </row>
    <row r="45" spans="1:10" ht="9.75" customHeight="1">
      <c r="A45" s="3">
        <v>60</v>
      </c>
      <c r="B45" s="5" t="s">
        <v>36</v>
      </c>
      <c r="C45" s="3">
        <v>65</v>
      </c>
      <c r="D45" s="9"/>
      <c r="E45" s="26">
        <f t="shared" si="4"/>
        <v>325</v>
      </c>
      <c r="F45" s="26">
        <v>16</v>
      </c>
      <c r="G45" s="26">
        <v>227</v>
      </c>
      <c r="H45" s="26">
        <v>25</v>
      </c>
      <c r="I45" s="26">
        <v>57</v>
      </c>
      <c r="J45" s="88"/>
    </row>
    <row r="46" spans="1:10" ht="9.75" customHeight="1">
      <c r="A46" s="3">
        <v>65</v>
      </c>
      <c r="B46" s="5" t="s">
        <v>36</v>
      </c>
      <c r="C46" s="3">
        <v>70</v>
      </c>
      <c r="D46" s="9"/>
      <c r="E46" s="26">
        <f t="shared" si="4"/>
        <v>214</v>
      </c>
      <c r="F46" s="26">
        <v>9</v>
      </c>
      <c r="G46" s="26">
        <v>163</v>
      </c>
      <c r="H46" s="26">
        <v>20</v>
      </c>
      <c r="I46" s="26">
        <v>22</v>
      </c>
      <c r="J46" s="88"/>
    </row>
    <row r="47" spans="1:10" ht="9.75" customHeight="1">
      <c r="A47" s="3">
        <v>70</v>
      </c>
      <c r="B47" s="5" t="s">
        <v>36</v>
      </c>
      <c r="C47" s="3">
        <v>75</v>
      </c>
      <c r="D47" s="9"/>
      <c r="E47" s="26">
        <f t="shared" si="4"/>
        <v>132</v>
      </c>
      <c r="F47" s="26">
        <v>3</v>
      </c>
      <c r="G47" s="26">
        <v>103</v>
      </c>
      <c r="H47" s="26">
        <v>20</v>
      </c>
      <c r="I47" s="26">
        <v>6</v>
      </c>
      <c r="J47" s="88"/>
    </row>
    <row r="48" spans="1:10" ht="9.75" customHeight="1">
      <c r="A48" s="3">
        <v>75</v>
      </c>
      <c r="B48" s="5" t="s">
        <v>36</v>
      </c>
      <c r="C48" s="3">
        <v>80</v>
      </c>
      <c r="D48" s="9"/>
      <c r="E48" s="26">
        <f t="shared" si="4"/>
        <v>95</v>
      </c>
      <c r="F48" s="26" t="s">
        <v>36</v>
      </c>
      <c r="G48" s="26">
        <v>61</v>
      </c>
      <c r="H48" s="26">
        <v>29</v>
      </c>
      <c r="I48" s="26">
        <v>5</v>
      </c>
      <c r="J48" s="88"/>
    </row>
    <row r="49" spans="1:10" ht="9.75" customHeight="1">
      <c r="A49" s="3">
        <v>80</v>
      </c>
      <c r="B49" s="5" t="s">
        <v>36</v>
      </c>
      <c r="C49" s="3">
        <v>85</v>
      </c>
      <c r="D49" s="9"/>
      <c r="E49" s="26">
        <f t="shared" si="4"/>
        <v>63</v>
      </c>
      <c r="F49" s="26" t="s">
        <v>36</v>
      </c>
      <c r="G49" s="26">
        <v>29</v>
      </c>
      <c r="H49" s="26">
        <v>33</v>
      </c>
      <c r="I49" s="26">
        <v>1</v>
      </c>
      <c r="J49" s="88"/>
    </row>
    <row r="50" spans="1:10" ht="9.75" customHeight="1">
      <c r="A50" s="3">
        <v>85</v>
      </c>
      <c r="B50" s="5" t="s">
        <v>36</v>
      </c>
      <c r="C50" s="3">
        <v>90</v>
      </c>
      <c r="D50" s="9"/>
      <c r="E50" s="26">
        <f t="shared" si="4"/>
        <v>29</v>
      </c>
      <c r="F50" s="26">
        <v>2</v>
      </c>
      <c r="G50" s="26">
        <v>9</v>
      </c>
      <c r="H50" s="26">
        <v>16</v>
      </c>
      <c r="I50" s="26">
        <v>2</v>
      </c>
      <c r="J50" s="88"/>
    </row>
    <row r="51" spans="1:10" ht="9.75" customHeight="1">
      <c r="A51" s="3">
        <v>90</v>
      </c>
      <c r="B51" s="6" t="s">
        <v>75</v>
      </c>
      <c r="D51" s="9"/>
      <c r="E51" s="26">
        <f t="shared" si="4"/>
        <v>32</v>
      </c>
      <c r="F51" s="26">
        <v>4</v>
      </c>
      <c r="G51" s="26">
        <v>10</v>
      </c>
      <c r="H51" s="26">
        <v>16</v>
      </c>
      <c r="I51" s="26">
        <v>2</v>
      </c>
      <c r="J51" s="88"/>
    </row>
    <row r="52" spans="2:10" ht="7.5" customHeight="1">
      <c r="B52" s="34"/>
      <c r="D52" s="9"/>
      <c r="E52" s="26"/>
      <c r="F52" s="26"/>
      <c r="G52" s="26"/>
      <c r="H52" s="26"/>
      <c r="I52" s="26"/>
      <c r="J52" s="88"/>
    </row>
    <row r="53" spans="1:10" ht="9.75" customHeight="1">
      <c r="A53" s="11" t="s">
        <v>76</v>
      </c>
      <c r="B53" s="34"/>
      <c r="D53" s="9"/>
      <c r="E53" s="71">
        <f>SUM(E31:E51)</f>
        <v>21685</v>
      </c>
      <c r="F53" s="71">
        <f>SUM(F31:F51)</f>
        <v>15247</v>
      </c>
      <c r="G53" s="71">
        <f>SUM(G31:G51)</f>
        <v>4942</v>
      </c>
      <c r="H53" s="71">
        <f>SUM(H31:H51)</f>
        <v>221</v>
      </c>
      <c r="I53" s="71">
        <f>SUM(I31:I51)</f>
        <v>1275</v>
      </c>
      <c r="J53" s="88"/>
    </row>
    <row r="54" ht="7.5" customHeight="1">
      <c r="J54" s="88"/>
    </row>
    <row r="55" spans="1:10" ht="9.75" customHeight="1">
      <c r="A55" s="274" t="s">
        <v>22</v>
      </c>
      <c r="B55" s="274"/>
      <c r="C55" s="274"/>
      <c r="D55" s="274"/>
      <c r="E55" s="274"/>
      <c r="F55" s="274"/>
      <c r="G55" s="274"/>
      <c r="H55" s="274"/>
      <c r="I55" s="274"/>
      <c r="J55" s="88"/>
    </row>
    <row r="56" ht="7.5" customHeight="1">
      <c r="J56" s="88"/>
    </row>
    <row r="57" spans="2:9" ht="9.75" customHeight="1">
      <c r="B57" s="34" t="s">
        <v>74</v>
      </c>
      <c r="C57" s="3">
        <v>5</v>
      </c>
      <c r="D57" s="9"/>
      <c r="E57" s="26">
        <f aca="true" t="shared" si="5" ref="E57:E77">SUM(F57:I57)</f>
        <v>900</v>
      </c>
      <c r="F57" s="26">
        <v>900</v>
      </c>
      <c r="G57" s="26" t="s">
        <v>36</v>
      </c>
      <c r="H57" s="26" t="s">
        <v>36</v>
      </c>
      <c r="I57" s="26" t="s">
        <v>36</v>
      </c>
    </row>
    <row r="58" spans="1:9" ht="9.75" customHeight="1">
      <c r="A58" s="3">
        <v>5</v>
      </c>
      <c r="B58" s="5" t="s">
        <v>36</v>
      </c>
      <c r="C58" s="3">
        <v>10</v>
      </c>
      <c r="D58" s="9"/>
      <c r="E58" s="26">
        <f t="shared" si="5"/>
        <v>635</v>
      </c>
      <c r="F58" s="26">
        <v>635</v>
      </c>
      <c r="G58" s="26" t="s">
        <v>36</v>
      </c>
      <c r="H58" s="26" t="s">
        <v>36</v>
      </c>
      <c r="I58" s="26" t="s">
        <v>36</v>
      </c>
    </row>
    <row r="59" spans="1:9" ht="9.75" customHeight="1">
      <c r="A59" s="3">
        <v>10</v>
      </c>
      <c r="B59" s="5" t="s">
        <v>36</v>
      </c>
      <c r="C59" s="3">
        <v>15</v>
      </c>
      <c r="D59" s="9"/>
      <c r="E59" s="26">
        <f t="shared" si="5"/>
        <v>636</v>
      </c>
      <c r="F59" s="26">
        <v>636</v>
      </c>
      <c r="G59" s="26" t="s">
        <v>36</v>
      </c>
      <c r="H59" s="26" t="s">
        <v>36</v>
      </c>
      <c r="I59" s="26" t="s">
        <v>36</v>
      </c>
    </row>
    <row r="60" spans="1:9" ht="9.75" customHeight="1">
      <c r="A60" s="3">
        <v>15</v>
      </c>
      <c r="B60" s="5" t="s">
        <v>36</v>
      </c>
      <c r="C60" s="3">
        <v>20</v>
      </c>
      <c r="D60" s="9"/>
      <c r="E60" s="26">
        <f t="shared" si="5"/>
        <v>2474</v>
      </c>
      <c r="F60" s="26">
        <v>2442</v>
      </c>
      <c r="G60" s="26">
        <v>30</v>
      </c>
      <c r="H60" s="26" t="s">
        <v>36</v>
      </c>
      <c r="I60" s="26">
        <v>2</v>
      </c>
    </row>
    <row r="61" spans="1:9" ht="9.75" customHeight="1">
      <c r="A61" s="3">
        <v>20</v>
      </c>
      <c r="B61" s="5" t="s">
        <v>36</v>
      </c>
      <c r="C61" s="3">
        <v>25</v>
      </c>
      <c r="D61" s="9"/>
      <c r="E61" s="26">
        <f t="shared" si="5"/>
        <v>6289</v>
      </c>
      <c r="F61" s="26">
        <v>5915</v>
      </c>
      <c r="G61" s="26">
        <v>358</v>
      </c>
      <c r="H61" s="26" t="s">
        <v>36</v>
      </c>
      <c r="I61" s="26">
        <v>16</v>
      </c>
    </row>
    <row r="62" spans="1:9" ht="9.75" customHeight="1">
      <c r="A62" s="3">
        <v>25</v>
      </c>
      <c r="B62" s="5" t="s">
        <v>36</v>
      </c>
      <c r="C62" s="3">
        <v>30</v>
      </c>
      <c r="D62" s="9"/>
      <c r="E62" s="26">
        <f t="shared" si="5"/>
        <v>3517</v>
      </c>
      <c r="F62" s="26">
        <v>2749</v>
      </c>
      <c r="G62" s="26">
        <v>685</v>
      </c>
      <c r="H62" s="26">
        <v>4</v>
      </c>
      <c r="I62" s="26">
        <v>79</v>
      </c>
    </row>
    <row r="63" spans="1:9" ht="9.75" customHeight="1">
      <c r="A63" s="3">
        <v>30</v>
      </c>
      <c r="B63" s="5" t="s">
        <v>36</v>
      </c>
      <c r="C63" s="3">
        <v>35</v>
      </c>
      <c r="D63" s="9"/>
      <c r="E63" s="26">
        <f t="shared" si="5"/>
        <v>1716</v>
      </c>
      <c r="F63" s="26">
        <v>816</v>
      </c>
      <c r="G63" s="26">
        <v>732</v>
      </c>
      <c r="H63" s="26">
        <v>9</v>
      </c>
      <c r="I63" s="26">
        <v>159</v>
      </c>
    </row>
    <row r="64" spans="1:9" ht="9.75" customHeight="1">
      <c r="A64" s="3">
        <v>35</v>
      </c>
      <c r="B64" s="5" t="s">
        <v>36</v>
      </c>
      <c r="C64" s="3">
        <v>40</v>
      </c>
      <c r="D64" s="9"/>
      <c r="E64" s="26">
        <f t="shared" si="5"/>
        <v>1170</v>
      </c>
      <c r="F64" s="26">
        <v>268</v>
      </c>
      <c r="G64" s="26">
        <v>664</v>
      </c>
      <c r="H64" s="26">
        <v>12</v>
      </c>
      <c r="I64" s="26">
        <v>226</v>
      </c>
    </row>
    <row r="65" spans="1:9" ht="9.75" customHeight="1">
      <c r="A65" s="3">
        <v>40</v>
      </c>
      <c r="B65" s="5" t="s">
        <v>36</v>
      </c>
      <c r="C65" s="3">
        <v>45</v>
      </c>
      <c r="D65" s="9"/>
      <c r="E65" s="26">
        <f t="shared" si="5"/>
        <v>1031</v>
      </c>
      <c r="F65" s="26">
        <v>105</v>
      </c>
      <c r="G65" s="26">
        <v>642</v>
      </c>
      <c r="H65" s="26">
        <v>26</v>
      </c>
      <c r="I65" s="26">
        <v>258</v>
      </c>
    </row>
    <row r="66" spans="1:9" ht="9.75" customHeight="1">
      <c r="A66" s="3">
        <v>45</v>
      </c>
      <c r="B66" s="5" t="s">
        <v>36</v>
      </c>
      <c r="C66" s="3">
        <v>50</v>
      </c>
      <c r="D66" s="9"/>
      <c r="E66" s="26">
        <f t="shared" si="5"/>
        <v>750</v>
      </c>
      <c r="F66" s="26">
        <v>58</v>
      </c>
      <c r="G66" s="26">
        <v>436</v>
      </c>
      <c r="H66" s="26">
        <v>33</v>
      </c>
      <c r="I66" s="26">
        <v>223</v>
      </c>
    </row>
    <row r="67" spans="1:9" ht="9.75" customHeight="1">
      <c r="A67" s="3">
        <v>50</v>
      </c>
      <c r="B67" s="5" t="s">
        <v>36</v>
      </c>
      <c r="C67" s="3">
        <v>55</v>
      </c>
      <c r="D67" s="9"/>
      <c r="E67" s="26">
        <f t="shared" si="5"/>
        <v>441</v>
      </c>
      <c r="F67" s="26">
        <v>22</v>
      </c>
      <c r="G67" s="26">
        <v>286</v>
      </c>
      <c r="H67" s="26">
        <v>41</v>
      </c>
      <c r="I67" s="26">
        <v>92</v>
      </c>
    </row>
    <row r="68" spans="1:9" ht="9.75" customHeight="1">
      <c r="A68" s="3">
        <v>55</v>
      </c>
      <c r="B68" s="5" t="s">
        <v>36</v>
      </c>
      <c r="C68" s="3">
        <v>60</v>
      </c>
      <c r="D68" s="9"/>
      <c r="E68" s="26">
        <f t="shared" si="5"/>
        <v>280</v>
      </c>
      <c r="F68" s="26">
        <v>15</v>
      </c>
      <c r="G68" s="26">
        <v>164</v>
      </c>
      <c r="H68" s="26">
        <v>37</v>
      </c>
      <c r="I68" s="26">
        <v>64</v>
      </c>
    </row>
    <row r="69" spans="1:9" ht="9.75" customHeight="1">
      <c r="A69" s="3">
        <v>60</v>
      </c>
      <c r="B69" s="5" t="s">
        <v>36</v>
      </c>
      <c r="C69" s="3">
        <v>65</v>
      </c>
      <c r="D69" s="9"/>
      <c r="E69" s="26">
        <f t="shared" si="5"/>
        <v>323</v>
      </c>
      <c r="F69" s="26">
        <v>11</v>
      </c>
      <c r="G69" s="26">
        <v>188</v>
      </c>
      <c r="H69" s="26">
        <v>67</v>
      </c>
      <c r="I69" s="26">
        <v>57</v>
      </c>
    </row>
    <row r="70" spans="1:9" ht="9.75" customHeight="1">
      <c r="A70" s="3">
        <v>65</v>
      </c>
      <c r="B70" s="5" t="s">
        <v>36</v>
      </c>
      <c r="C70" s="3">
        <v>70</v>
      </c>
      <c r="D70" s="9"/>
      <c r="E70" s="26">
        <f t="shared" si="5"/>
        <v>280</v>
      </c>
      <c r="F70" s="26">
        <v>10</v>
      </c>
      <c r="G70" s="26">
        <v>124</v>
      </c>
      <c r="H70" s="26">
        <v>99</v>
      </c>
      <c r="I70" s="26">
        <v>47</v>
      </c>
    </row>
    <row r="71" spans="1:9" ht="9.75" customHeight="1">
      <c r="A71" s="3">
        <v>70</v>
      </c>
      <c r="B71" s="5" t="s">
        <v>36</v>
      </c>
      <c r="C71" s="3">
        <v>75</v>
      </c>
      <c r="D71" s="9"/>
      <c r="E71" s="26">
        <f t="shared" si="5"/>
        <v>221</v>
      </c>
      <c r="F71" s="26">
        <v>14</v>
      </c>
      <c r="G71" s="26">
        <v>80</v>
      </c>
      <c r="H71" s="26">
        <v>101</v>
      </c>
      <c r="I71" s="26">
        <v>26</v>
      </c>
    </row>
    <row r="72" spans="1:9" ht="9.75" customHeight="1">
      <c r="A72" s="3">
        <v>75</v>
      </c>
      <c r="B72" s="5" t="s">
        <v>36</v>
      </c>
      <c r="C72" s="3">
        <v>80</v>
      </c>
      <c r="D72" s="9"/>
      <c r="E72" s="26">
        <f t="shared" si="5"/>
        <v>233</v>
      </c>
      <c r="F72" s="26">
        <v>22</v>
      </c>
      <c r="G72" s="26">
        <v>53</v>
      </c>
      <c r="H72" s="26">
        <v>138</v>
      </c>
      <c r="I72" s="26">
        <v>20</v>
      </c>
    </row>
    <row r="73" spans="1:9" ht="9.75" customHeight="1">
      <c r="A73" s="3">
        <v>80</v>
      </c>
      <c r="B73" s="5" t="s">
        <v>36</v>
      </c>
      <c r="C73" s="3">
        <v>85</v>
      </c>
      <c r="D73" s="9"/>
      <c r="E73" s="26">
        <f t="shared" si="5"/>
        <v>250</v>
      </c>
      <c r="F73" s="26">
        <v>18</v>
      </c>
      <c r="G73" s="26">
        <v>25</v>
      </c>
      <c r="H73" s="26">
        <v>186</v>
      </c>
      <c r="I73" s="26">
        <v>21</v>
      </c>
    </row>
    <row r="74" spans="1:9" ht="9.75" customHeight="1">
      <c r="A74" s="3">
        <v>85</v>
      </c>
      <c r="B74" s="5" t="s">
        <v>36</v>
      </c>
      <c r="C74" s="3">
        <v>90</v>
      </c>
      <c r="D74" s="9"/>
      <c r="E74" s="26">
        <f t="shared" si="5"/>
        <v>124</v>
      </c>
      <c r="F74" s="26">
        <v>9</v>
      </c>
      <c r="G74" s="26">
        <v>4</v>
      </c>
      <c r="H74" s="26">
        <v>104</v>
      </c>
      <c r="I74" s="26">
        <v>7</v>
      </c>
    </row>
    <row r="75" spans="1:9" ht="9.75" customHeight="1">
      <c r="A75" s="3">
        <v>90</v>
      </c>
      <c r="B75" s="6" t="s">
        <v>75</v>
      </c>
      <c r="D75" s="9"/>
      <c r="E75" s="26">
        <f t="shared" si="5"/>
        <v>97</v>
      </c>
      <c r="F75" s="26">
        <v>3</v>
      </c>
      <c r="G75" s="26">
        <v>1</v>
      </c>
      <c r="H75" s="26">
        <v>87</v>
      </c>
      <c r="I75" s="26">
        <v>6</v>
      </c>
    </row>
    <row r="76" spans="4:9" ht="7.5" customHeight="1">
      <c r="D76" s="9"/>
      <c r="E76" s="26">
        <f t="shared" si="5"/>
        <v>0</v>
      </c>
      <c r="F76" s="26"/>
      <c r="G76" s="26"/>
      <c r="H76" s="26"/>
      <c r="I76" s="26"/>
    </row>
    <row r="77" spans="1:9" ht="9.75" customHeight="1">
      <c r="A77" s="11" t="s">
        <v>76</v>
      </c>
      <c r="D77" s="9"/>
      <c r="E77" s="71">
        <f t="shared" si="5"/>
        <v>21367</v>
      </c>
      <c r="F77" s="71">
        <f>SUM(F57:F75)</f>
        <v>14648</v>
      </c>
      <c r="G77" s="71">
        <f>SUM(G57:G75)</f>
        <v>4472</v>
      </c>
      <c r="H77" s="71">
        <f>SUM(H57:H75)</f>
        <v>944</v>
      </c>
      <c r="I77" s="71">
        <f>SUM(I57:I75)</f>
        <v>1303</v>
      </c>
    </row>
    <row r="78" spans="5:9" ht="12.75">
      <c r="E78"/>
      <c r="F78"/>
      <c r="G78"/>
      <c r="H78"/>
      <c r="I78"/>
    </row>
  </sheetData>
  <mergeCells count="3">
    <mergeCell ref="A55:I55"/>
    <mergeCell ref="A31:I31"/>
    <mergeCell ref="F3:I4"/>
  </mergeCells>
  <printOptions horizontalCentered="1"/>
  <pageMargins left="0.7874015748031497" right="0.7874015748031497" top="0.7874015748031497" bottom="0.1968503937007874" header="0.5118110236220472" footer="0.5118110236220472"/>
  <pageSetup horizontalDpi="600" verticalDpi="600" orientation="portrait" paperSize="9" r:id="rId1"/>
  <headerFooter alignWithMargins="0">
    <oddHeader>&amp;C&amp;8- 9 -</oddHeader>
  </headerFooter>
</worksheet>
</file>

<file path=xl/worksheets/sheet8.xml><?xml version="1.0" encoding="utf-8"?>
<worksheet xmlns="http://schemas.openxmlformats.org/spreadsheetml/2006/main" xmlns:r="http://schemas.openxmlformats.org/officeDocument/2006/relationships">
  <dimension ref="A1:J77"/>
  <sheetViews>
    <sheetView workbookViewId="0" topLeftCell="A1">
      <pane ySplit="5" topLeftCell="BM6" activePane="bottomLeft" state="frozen"/>
      <selection pane="topLeft" activeCell="W5" sqref="W5"/>
      <selection pane="bottomLeft" activeCell="W5" sqref="W5"/>
    </sheetView>
  </sheetViews>
  <sheetFormatPr defaultColWidth="11.421875" defaultRowHeight="12.75"/>
  <cols>
    <col min="1" max="1" width="3.00390625" style="3" customWidth="1"/>
    <col min="2" max="2" width="5.140625" style="3" customWidth="1"/>
    <col min="3" max="4" width="2.57421875" style="3" customWidth="1"/>
  </cols>
  <sheetData>
    <row r="1" spans="1:10" ht="12.75">
      <c r="A1" s="274" t="s">
        <v>344</v>
      </c>
      <c r="B1" s="274"/>
      <c r="C1" s="274"/>
      <c r="D1" s="274"/>
      <c r="E1" s="274"/>
      <c r="F1" s="274"/>
      <c r="G1" s="274"/>
      <c r="H1" s="274"/>
      <c r="I1" s="274"/>
      <c r="J1" s="274"/>
    </row>
    <row r="3" spans="1:10" ht="12.75">
      <c r="A3" s="15" t="s">
        <v>66</v>
      </c>
      <c r="B3" s="15"/>
      <c r="C3" s="15"/>
      <c r="D3" s="15"/>
      <c r="E3" s="308" t="s">
        <v>67</v>
      </c>
      <c r="F3" s="309"/>
      <c r="G3" s="305" t="s">
        <v>161</v>
      </c>
      <c r="H3" s="306"/>
      <c r="I3" s="306"/>
      <c r="J3" s="306"/>
    </row>
    <row r="4" spans="1:10" ht="12.75">
      <c r="A4" s="275" t="s">
        <v>68</v>
      </c>
      <c r="B4" s="275"/>
      <c r="C4" s="275"/>
      <c r="D4" s="276"/>
      <c r="E4" s="310"/>
      <c r="F4" s="311"/>
      <c r="G4" s="117" t="s">
        <v>108</v>
      </c>
      <c r="H4" s="119"/>
      <c r="I4" s="307" t="s">
        <v>109</v>
      </c>
      <c r="J4" s="307"/>
    </row>
    <row r="5" spans="1:10" ht="12.75">
      <c r="A5" s="275" t="s">
        <v>69</v>
      </c>
      <c r="B5" s="275"/>
      <c r="C5" s="275"/>
      <c r="D5" s="276"/>
      <c r="E5" s="64" t="s">
        <v>2</v>
      </c>
      <c r="F5" s="62" t="s">
        <v>3</v>
      </c>
      <c r="G5" s="59" t="s">
        <v>2</v>
      </c>
      <c r="H5" s="62" t="s">
        <v>3</v>
      </c>
      <c r="I5" s="59" t="s">
        <v>2</v>
      </c>
      <c r="J5" s="62" t="s">
        <v>3</v>
      </c>
    </row>
    <row r="6" spans="1:4" ht="7.5" customHeight="1">
      <c r="A6" s="15"/>
      <c r="B6" s="15"/>
      <c r="C6" s="15"/>
      <c r="D6" s="15"/>
    </row>
    <row r="7" spans="1:10" ht="12.75">
      <c r="A7" s="312" t="s">
        <v>67</v>
      </c>
      <c r="B7" s="312"/>
      <c r="C7" s="312"/>
      <c r="D7" s="312"/>
      <c r="E7" s="312"/>
      <c r="F7" s="312"/>
      <c r="G7" s="312"/>
      <c r="H7" s="312"/>
      <c r="I7" s="312"/>
      <c r="J7" s="312"/>
    </row>
    <row r="8" spans="4:10" ht="7.5" customHeight="1">
      <c r="D8" s="2"/>
      <c r="I8" s="26"/>
      <c r="J8" s="26"/>
    </row>
    <row r="9" spans="2:10" ht="9.75" customHeight="1">
      <c r="B9" s="34" t="s">
        <v>74</v>
      </c>
      <c r="C9" s="3">
        <v>5</v>
      </c>
      <c r="D9" s="9"/>
      <c r="E9" s="26">
        <v>1729</v>
      </c>
      <c r="F9" s="26">
        <v>1885</v>
      </c>
      <c r="G9" s="26">
        <v>1500</v>
      </c>
      <c r="H9" s="26">
        <v>1690</v>
      </c>
      <c r="I9" s="26">
        <v>229</v>
      </c>
      <c r="J9" s="26">
        <v>195</v>
      </c>
    </row>
    <row r="10" spans="1:10" ht="9.75" customHeight="1">
      <c r="A10" s="3">
        <v>5</v>
      </c>
      <c r="B10" s="5" t="s">
        <v>36</v>
      </c>
      <c r="C10" s="3">
        <v>10</v>
      </c>
      <c r="D10" s="9"/>
      <c r="E10" s="26">
        <v>1131</v>
      </c>
      <c r="F10" s="26">
        <v>1312</v>
      </c>
      <c r="G10" s="26">
        <v>925</v>
      </c>
      <c r="H10" s="26">
        <v>1117</v>
      </c>
      <c r="I10" s="26">
        <v>206</v>
      </c>
      <c r="J10" s="26">
        <v>195</v>
      </c>
    </row>
    <row r="11" spans="1:10" ht="9.75" customHeight="1">
      <c r="A11" s="3">
        <v>10</v>
      </c>
      <c r="B11" s="5" t="s">
        <v>36</v>
      </c>
      <c r="C11" s="3">
        <v>15</v>
      </c>
      <c r="D11" s="9"/>
      <c r="E11" s="26">
        <v>1026</v>
      </c>
      <c r="F11" s="26">
        <v>1283</v>
      </c>
      <c r="G11" s="26">
        <v>828</v>
      </c>
      <c r="H11" s="26">
        <v>1112</v>
      </c>
      <c r="I11" s="26">
        <v>198</v>
      </c>
      <c r="J11" s="26">
        <v>171</v>
      </c>
    </row>
    <row r="12" spans="1:10" ht="9.75" customHeight="1">
      <c r="A12" s="3">
        <v>15</v>
      </c>
      <c r="B12" s="5" t="s">
        <v>36</v>
      </c>
      <c r="C12" s="3">
        <v>20</v>
      </c>
      <c r="D12" s="9"/>
      <c r="E12" s="26">
        <v>2457</v>
      </c>
      <c r="F12" s="26">
        <v>4060</v>
      </c>
      <c r="G12" s="26">
        <v>1871</v>
      </c>
      <c r="H12" s="26">
        <v>3611</v>
      </c>
      <c r="I12" s="26">
        <v>586</v>
      </c>
      <c r="J12" s="26">
        <v>449</v>
      </c>
    </row>
    <row r="13" spans="1:10" ht="9.75" customHeight="1">
      <c r="A13" s="3">
        <v>20</v>
      </c>
      <c r="B13" s="5" t="s">
        <v>36</v>
      </c>
      <c r="C13" s="3">
        <v>25</v>
      </c>
      <c r="D13" s="9"/>
      <c r="E13" s="26">
        <v>8679</v>
      </c>
      <c r="F13" s="26">
        <v>11282</v>
      </c>
      <c r="G13" s="26">
        <v>6536</v>
      </c>
      <c r="H13" s="26">
        <v>9768</v>
      </c>
      <c r="I13" s="26">
        <v>2143</v>
      </c>
      <c r="J13" s="26">
        <v>1514</v>
      </c>
    </row>
    <row r="14" spans="1:10" ht="9.75" customHeight="1">
      <c r="A14" s="3">
        <v>25</v>
      </c>
      <c r="B14" s="5" t="s">
        <v>36</v>
      </c>
      <c r="C14" s="3">
        <v>30</v>
      </c>
      <c r="D14" s="9"/>
      <c r="E14" s="26">
        <v>5662</v>
      </c>
      <c r="F14" s="26">
        <v>7674</v>
      </c>
      <c r="G14" s="26">
        <v>4056</v>
      </c>
      <c r="H14" s="26">
        <v>6267</v>
      </c>
      <c r="I14" s="26">
        <v>1606</v>
      </c>
      <c r="J14" s="26">
        <v>1407</v>
      </c>
    </row>
    <row r="15" spans="1:10" ht="9.75" customHeight="1">
      <c r="A15" s="3">
        <v>30</v>
      </c>
      <c r="B15" s="5" t="s">
        <v>36</v>
      </c>
      <c r="C15" s="3">
        <v>35</v>
      </c>
      <c r="D15" s="9"/>
      <c r="E15" s="26">
        <v>3412</v>
      </c>
      <c r="F15" s="26">
        <v>4312</v>
      </c>
      <c r="G15" s="26">
        <v>2424</v>
      </c>
      <c r="H15" s="26">
        <v>3246</v>
      </c>
      <c r="I15" s="26">
        <v>988</v>
      </c>
      <c r="J15" s="26">
        <v>1066</v>
      </c>
    </row>
    <row r="16" spans="1:10" ht="9.75" customHeight="1">
      <c r="A16" s="3">
        <v>35</v>
      </c>
      <c r="B16" s="5" t="s">
        <v>36</v>
      </c>
      <c r="C16" s="3">
        <v>40</v>
      </c>
      <c r="D16" s="9"/>
      <c r="E16" s="26">
        <v>2357</v>
      </c>
      <c r="F16" s="26">
        <v>2992</v>
      </c>
      <c r="G16" s="26">
        <v>1690</v>
      </c>
      <c r="H16" s="26">
        <v>2338</v>
      </c>
      <c r="I16" s="26">
        <v>667</v>
      </c>
      <c r="J16" s="26">
        <v>654</v>
      </c>
    </row>
    <row r="17" spans="1:10" ht="9.75" customHeight="1">
      <c r="A17" s="3">
        <v>40</v>
      </c>
      <c r="B17" s="5" t="s">
        <v>36</v>
      </c>
      <c r="C17" s="3">
        <v>45</v>
      </c>
      <c r="D17" s="9"/>
      <c r="E17" s="26">
        <v>1828</v>
      </c>
      <c r="F17" s="26">
        <v>2468</v>
      </c>
      <c r="G17" s="26">
        <v>1371</v>
      </c>
      <c r="H17" s="26">
        <v>1970</v>
      </c>
      <c r="I17" s="26">
        <v>457</v>
      </c>
      <c r="J17" s="26">
        <v>498</v>
      </c>
    </row>
    <row r="18" spans="1:10" ht="9.75" customHeight="1">
      <c r="A18" s="3">
        <v>45</v>
      </c>
      <c r="B18" s="5" t="s">
        <v>36</v>
      </c>
      <c r="C18" s="3">
        <v>50</v>
      </c>
      <c r="D18" s="9"/>
      <c r="E18" s="26">
        <v>1212</v>
      </c>
      <c r="F18" s="26">
        <v>1682</v>
      </c>
      <c r="G18" s="26">
        <v>963</v>
      </c>
      <c r="H18" s="26">
        <v>1418</v>
      </c>
      <c r="I18" s="26">
        <v>249</v>
      </c>
      <c r="J18" s="26">
        <v>264</v>
      </c>
    </row>
    <row r="19" spans="1:10" ht="9.75" customHeight="1">
      <c r="A19" s="3">
        <v>50</v>
      </c>
      <c r="B19" s="5" t="s">
        <v>36</v>
      </c>
      <c r="C19" s="3">
        <v>55</v>
      </c>
      <c r="D19" s="9"/>
      <c r="E19" s="26">
        <v>927</v>
      </c>
      <c r="F19" s="26">
        <v>1059</v>
      </c>
      <c r="G19" s="26">
        <v>765</v>
      </c>
      <c r="H19" s="26">
        <v>909</v>
      </c>
      <c r="I19" s="26">
        <v>162</v>
      </c>
      <c r="J19" s="26">
        <v>150</v>
      </c>
    </row>
    <row r="20" spans="1:10" ht="9.75" customHeight="1">
      <c r="A20" s="3">
        <v>55</v>
      </c>
      <c r="B20" s="5" t="s">
        <v>36</v>
      </c>
      <c r="C20" s="3">
        <v>60</v>
      </c>
      <c r="D20" s="9"/>
      <c r="E20" s="26">
        <v>545</v>
      </c>
      <c r="F20" s="26">
        <v>625</v>
      </c>
      <c r="G20" s="26">
        <v>458</v>
      </c>
      <c r="H20" s="26">
        <v>538</v>
      </c>
      <c r="I20" s="26">
        <v>87</v>
      </c>
      <c r="J20" s="26">
        <v>87</v>
      </c>
    </row>
    <row r="21" spans="1:10" ht="9.75" customHeight="1">
      <c r="A21" s="3">
        <v>60</v>
      </c>
      <c r="B21" s="5" t="s">
        <v>36</v>
      </c>
      <c r="C21" s="3">
        <v>65</v>
      </c>
      <c r="D21" s="9"/>
      <c r="E21" s="26">
        <v>722</v>
      </c>
      <c r="F21" s="26">
        <v>648</v>
      </c>
      <c r="G21" s="26">
        <v>679</v>
      </c>
      <c r="H21" s="26">
        <v>607</v>
      </c>
      <c r="I21" s="26">
        <v>43</v>
      </c>
      <c r="J21" s="26">
        <v>41</v>
      </c>
    </row>
    <row r="22" spans="1:10" ht="9.75" customHeight="1">
      <c r="A22" s="3">
        <v>65</v>
      </c>
      <c r="B22" s="5" t="s">
        <v>36</v>
      </c>
      <c r="C22" s="3">
        <v>70</v>
      </c>
      <c r="D22" s="9"/>
      <c r="E22" s="26">
        <v>534</v>
      </c>
      <c r="F22" s="26">
        <v>494</v>
      </c>
      <c r="G22" s="26">
        <v>502</v>
      </c>
      <c r="H22" s="26">
        <v>467</v>
      </c>
      <c r="I22" s="26">
        <v>32</v>
      </c>
      <c r="J22" s="26">
        <v>27</v>
      </c>
    </row>
    <row r="23" spans="1:10" ht="9.75" customHeight="1">
      <c r="A23" s="3">
        <v>70</v>
      </c>
      <c r="B23" s="5" t="s">
        <v>36</v>
      </c>
      <c r="C23" s="3">
        <v>75</v>
      </c>
      <c r="D23" s="9"/>
      <c r="E23" s="26">
        <v>342</v>
      </c>
      <c r="F23" s="26">
        <v>353</v>
      </c>
      <c r="G23" s="26">
        <v>326</v>
      </c>
      <c r="H23" s="26">
        <v>331</v>
      </c>
      <c r="I23" s="26">
        <v>16</v>
      </c>
      <c r="J23" s="26">
        <v>22</v>
      </c>
    </row>
    <row r="24" spans="1:10" ht="9.75" customHeight="1">
      <c r="A24" s="3">
        <v>75</v>
      </c>
      <c r="B24" s="5" t="s">
        <v>36</v>
      </c>
      <c r="C24" s="3">
        <v>80</v>
      </c>
      <c r="D24" s="9"/>
      <c r="E24" s="26">
        <v>355</v>
      </c>
      <c r="F24" s="26">
        <v>328</v>
      </c>
      <c r="G24" s="26">
        <v>348</v>
      </c>
      <c r="H24" s="26">
        <v>319</v>
      </c>
      <c r="I24" s="26">
        <v>7</v>
      </c>
      <c r="J24" s="26">
        <v>9</v>
      </c>
    </row>
    <row r="25" spans="1:10" ht="9.75" customHeight="1">
      <c r="A25" s="3">
        <v>80</v>
      </c>
      <c r="B25" s="5" t="s">
        <v>36</v>
      </c>
      <c r="C25" s="3">
        <v>85</v>
      </c>
      <c r="D25" s="9"/>
      <c r="E25" s="26">
        <v>358</v>
      </c>
      <c r="F25" s="26">
        <v>313</v>
      </c>
      <c r="G25" s="26">
        <v>349</v>
      </c>
      <c r="H25" s="26">
        <v>312</v>
      </c>
      <c r="I25" s="26">
        <v>9</v>
      </c>
      <c r="J25" s="26">
        <v>1</v>
      </c>
    </row>
    <row r="26" spans="1:10" ht="9.75" customHeight="1">
      <c r="A26" s="3">
        <v>85</v>
      </c>
      <c r="B26" s="5" t="s">
        <v>36</v>
      </c>
      <c r="C26" s="3">
        <v>90</v>
      </c>
      <c r="D26" s="9"/>
      <c r="E26" s="26">
        <v>163</v>
      </c>
      <c r="F26" s="26">
        <v>153</v>
      </c>
      <c r="G26" s="26">
        <v>160</v>
      </c>
      <c r="H26" s="26">
        <v>150</v>
      </c>
      <c r="I26" s="26">
        <v>3</v>
      </c>
      <c r="J26" s="26">
        <v>3</v>
      </c>
    </row>
    <row r="27" spans="1:10" ht="9.75" customHeight="1">
      <c r="A27" s="3">
        <v>90</v>
      </c>
      <c r="B27" s="6" t="s">
        <v>75</v>
      </c>
      <c r="D27" s="9"/>
      <c r="E27" s="26">
        <v>132</v>
      </c>
      <c r="F27" s="26">
        <v>129</v>
      </c>
      <c r="G27" s="26">
        <v>130</v>
      </c>
      <c r="H27" s="26">
        <v>128</v>
      </c>
      <c r="I27" s="26">
        <v>2</v>
      </c>
      <c r="J27" s="26">
        <v>1</v>
      </c>
    </row>
    <row r="28" spans="2:10" ht="7.5" customHeight="1">
      <c r="B28" s="34"/>
      <c r="D28" s="9"/>
      <c r="E28" s="26"/>
      <c r="F28" s="26"/>
      <c r="G28" s="26"/>
      <c r="H28" s="26"/>
      <c r="I28" s="26"/>
      <c r="J28" s="26"/>
    </row>
    <row r="29" spans="1:10" ht="10.5" customHeight="1">
      <c r="A29" s="11" t="s">
        <v>67</v>
      </c>
      <c r="B29" s="34"/>
      <c r="D29" s="9"/>
      <c r="E29" s="71">
        <f aca="true" t="shared" si="0" ref="E29:J29">SUM(E9:E28)</f>
        <v>33571</v>
      </c>
      <c r="F29" s="71">
        <f t="shared" si="0"/>
        <v>43052</v>
      </c>
      <c r="G29" s="71">
        <f t="shared" si="0"/>
        <v>25881</v>
      </c>
      <c r="H29" s="71">
        <f t="shared" si="0"/>
        <v>36298</v>
      </c>
      <c r="I29" s="71">
        <f t="shared" si="0"/>
        <v>7690</v>
      </c>
      <c r="J29" s="71">
        <f t="shared" si="0"/>
        <v>6754</v>
      </c>
    </row>
    <row r="30" ht="7.5" customHeight="1"/>
    <row r="31" spans="1:10" ht="9.75" customHeight="1">
      <c r="A31" s="274" t="s">
        <v>21</v>
      </c>
      <c r="B31" s="274"/>
      <c r="C31" s="274"/>
      <c r="D31" s="274"/>
      <c r="E31" s="274"/>
      <c r="F31" s="274"/>
      <c r="G31" s="274"/>
      <c r="H31" s="274"/>
      <c r="I31" s="274"/>
      <c r="J31" s="274"/>
    </row>
    <row r="32" ht="7.5" customHeight="1"/>
    <row r="33" spans="2:10" ht="9.75" customHeight="1">
      <c r="B33" s="34" t="s">
        <v>74</v>
      </c>
      <c r="C33" s="3">
        <v>5</v>
      </c>
      <c r="D33" s="9"/>
      <c r="E33" s="26">
        <v>922</v>
      </c>
      <c r="F33" s="26">
        <v>985</v>
      </c>
      <c r="G33" s="26">
        <v>809</v>
      </c>
      <c r="H33" s="26">
        <v>885</v>
      </c>
      <c r="I33" s="26">
        <v>113</v>
      </c>
      <c r="J33" s="26">
        <v>100</v>
      </c>
    </row>
    <row r="34" spans="1:10" ht="9.75" customHeight="1">
      <c r="A34" s="3">
        <v>5</v>
      </c>
      <c r="B34" s="5" t="s">
        <v>36</v>
      </c>
      <c r="C34" s="3">
        <v>10</v>
      </c>
      <c r="D34" s="9"/>
      <c r="E34" s="26">
        <v>599</v>
      </c>
      <c r="F34" s="26">
        <v>677</v>
      </c>
      <c r="G34" s="26">
        <v>496</v>
      </c>
      <c r="H34" s="26">
        <v>571</v>
      </c>
      <c r="I34" s="26">
        <v>103</v>
      </c>
      <c r="J34" s="26">
        <v>106</v>
      </c>
    </row>
    <row r="35" spans="1:10" ht="9.75" customHeight="1">
      <c r="A35" s="3">
        <v>10</v>
      </c>
      <c r="B35" s="5" t="s">
        <v>36</v>
      </c>
      <c r="C35" s="3">
        <v>15</v>
      </c>
      <c r="D35" s="9"/>
      <c r="E35" s="26">
        <v>528</v>
      </c>
      <c r="F35" s="26">
        <v>647</v>
      </c>
      <c r="G35" s="26">
        <v>423</v>
      </c>
      <c r="H35" s="26">
        <v>559</v>
      </c>
      <c r="I35" s="26">
        <v>105</v>
      </c>
      <c r="J35" s="26">
        <v>88</v>
      </c>
    </row>
    <row r="36" spans="1:10" ht="9.75" customHeight="1">
      <c r="A36" s="3">
        <v>15</v>
      </c>
      <c r="B36" s="5" t="s">
        <v>36</v>
      </c>
      <c r="C36" s="3">
        <v>20</v>
      </c>
      <c r="D36" s="9"/>
      <c r="E36" s="26">
        <v>1144</v>
      </c>
      <c r="F36" s="26">
        <v>1586</v>
      </c>
      <c r="G36" s="26">
        <v>771</v>
      </c>
      <c r="H36" s="26">
        <v>1279</v>
      </c>
      <c r="I36" s="26">
        <v>373</v>
      </c>
      <c r="J36" s="26">
        <v>307</v>
      </c>
    </row>
    <row r="37" spans="1:10" ht="9.75" customHeight="1">
      <c r="A37" s="3">
        <v>20</v>
      </c>
      <c r="B37" s="5" t="s">
        <v>36</v>
      </c>
      <c r="C37" s="3">
        <v>25</v>
      </c>
      <c r="D37" s="9"/>
      <c r="E37" s="26">
        <v>4055</v>
      </c>
      <c r="F37" s="26">
        <v>4993</v>
      </c>
      <c r="G37" s="26">
        <v>2931</v>
      </c>
      <c r="H37" s="26">
        <v>4119</v>
      </c>
      <c r="I37" s="26">
        <v>1124</v>
      </c>
      <c r="J37" s="26">
        <v>874</v>
      </c>
    </row>
    <row r="38" spans="1:10" ht="9.75" customHeight="1">
      <c r="A38" s="3">
        <v>25</v>
      </c>
      <c r="B38" s="5" t="s">
        <v>36</v>
      </c>
      <c r="C38" s="3">
        <v>30</v>
      </c>
      <c r="D38" s="9"/>
      <c r="E38" s="26">
        <v>3101</v>
      </c>
      <c r="F38" s="26">
        <v>4157</v>
      </c>
      <c r="G38" s="26">
        <v>2111</v>
      </c>
      <c r="H38" s="26">
        <v>3210</v>
      </c>
      <c r="I38" s="26">
        <v>990</v>
      </c>
      <c r="J38" s="26">
        <v>947</v>
      </c>
    </row>
    <row r="39" spans="1:10" ht="9.75" customHeight="1">
      <c r="A39" s="3">
        <v>30</v>
      </c>
      <c r="B39" s="5" t="s">
        <v>36</v>
      </c>
      <c r="C39" s="3">
        <v>35</v>
      </c>
      <c r="D39" s="9"/>
      <c r="E39" s="26">
        <v>2066</v>
      </c>
      <c r="F39" s="26">
        <v>2596</v>
      </c>
      <c r="G39" s="26">
        <v>1415</v>
      </c>
      <c r="H39" s="26">
        <v>1855</v>
      </c>
      <c r="I39" s="26">
        <v>651</v>
      </c>
      <c r="J39" s="26">
        <v>741</v>
      </c>
    </row>
    <row r="40" spans="1:10" ht="9.75" customHeight="1">
      <c r="A40" s="3">
        <v>35</v>
      </c>
      <c r="B40" s="5" t="s">
        <v>36</v>
      </c>
      <c r="C40" s="3">
        <v>40</v>
      </c>
      <c r="D40" s="9"/>
      <c r="E40" s="26">
        <v>1463</v>
      </c>
      <c r="F40" s="26">
        <v>1822</v>
      </c>
      <c r="G40" s="26">
        <v>1032</v>
      </c>
      <c r="H40" s="26">
        <v>1344</v>
      </c>
      <c r="I40" s="26">
        <v>431</v>
      </c>
      <c r="J40" s="26">
        <v>478</v>
      </c>
    </row>
    <row r="41" spans="1:10" ht="9.75" customHeight="1">
      <c r="A41" s="3">
        <v>40</v>
      </c>
      <c r="B41" s="5" t="s">
        <v>36</v>
      </c>
      <c r="C41" s="3">
        <v>45</v>
      </c>
      <c r="D41" s="9"/>
      <c r="E41" s="26">
        <v>1163</v>
      </c>
      <c r="F41" s="26">
        <v>1437</v>
      </c>
      <c r="G41" s="26">
        <v>852</v>
      </c>
      <c r="H41" s="26">
        <v>1077</v>
      </c>
      <c r="I41" s="26">
        <v>311</v>
      </c>
      <c r="J41" s="26">
        <v>360</v>
      </c>
    </row>
    <row r="42" spans="1:10" ht="9.75" customHeight="1">
      <c r="A42" s="3">
        <v>45</v>
      </c>
      <c r="B42" s="5" t="s">
        <v>36</v>
      </c>
      <c r="C42" s="3">
        <v>50</v>
      </c>
      <c r="D42" s="9"/>
      <c r="E42" s="26">
        <v>720</v>
      </c>
      <c r="F42" s="26">
        <v>932</v>
      </c>
      <c r="G42" s="26">
        <v>574</v>
      </c>
      <c r="H42" s="26">
        <v>745</v>
      </c>
      <c r="I42" s="26">
        <v>146</v>
      </c>
      <c r="J42" s="26">
        <v>187</v>
      </c>
    </row>
    <row r="43" spans="1:10" ht="9.75" customHeight="1">
      <c r="A43" s="3">
        <v>50</v>
      </c>
      <c r="B43" s="5" t="s">
        <v>36</v>
      </c>
      <c r="C43" s="3">
        <v>55</v>
      </c>
      <c r="D43" s="9"/>
      <c r="E43" s="26">
        <v>547</v>
      </c>
      <c r="F43" s="26">
        <v>618</v>
      </c>
      <c r="G43" s="26">
        <v>447</v>
      </c>
      <c r="H43" s="26">
        <v>506</v>
      </c>
      <c r="I43" s="26">
        <v>100</v>
      </c>
      <c r="J43" s="26">
        <v>112</v>
      </c>
    </row>
    <row r="44" spans="1:10" ht="9.75" customHeight="1">
      <c r="A44" s="3">
        <v>55</v>
      </c>
      <c r="B44" s="5" t="s">
        <v>36</v>
      </c>
      <c r="C44" s="3">
        <v>60</v>
      </c>
      <c r="D44" s="9"/>
      <c r="E44" s="26">
        <v>290</v>
      </c>
      <c r="F44" s="26">
        <v>345</v>
      </c>
      <c r="G44" s="26">
        <v>240</v>
      </c>
      <c r="H44" s="26">
        <v>292</v>
      </c>
      <c r="I44" s="26">
        <v>50</v>
      </c>
      <c r="J44" s="26">
        <v>53</v>
      </c>
    </row>
    <row r="45" spans="1:10" ht="9.75" customHeight="1">
      <c r="A45" s="3">
        <v>60</v>
      </c>
      <c r="B45" s="5" t="s">
        <v>36</v>
      </c>
      <c r="C45" s="3">
        <v>65</v>
      </c>
      <c r="D45" s="9"/>
      <c r="E45" s="26">
        <v>368</v>
      </c>
      <c r="F45" s="26">
        <v>325</v>
      </c>
      <c r="G45" s="26">
        <v>345</v>
      </c>
      <c r="H45" s="26">
        <v>298</v>
      </c>
      <c r="I45" s="26">
        <v>23</v>
      </c>
      <c r="J45" s="26">
        <v>27</v>
      </c>
    </row>
    <row r="46" spans="1:10" ht="9.75" customHeight="1">
      <c r="A46" s="3">
        <v>65</v>
      </c>
      <c r="B46" s="5" t="s">
        <v>36</v>
      </c>
      <c r="C46" s="3">
        <v>70</v>
      </c>
      <c r="D46" s="9"/>
      <c r="E46" s="26">
        <v>253</v>
      </c>
      <c r="F46" s="26">
        <v>214</v>
      </c>
      <c r="G46" s="26">
        <v>235</v>
      </c>
      <c r="H46" s="26">
        <v>199</v>
      </c>
      <c r="I46" s="26">
        <v>18</v>
      </c>
      <c r="J46" s="26">
        <v>15</v>
      </c>
    </row>
    <row r="47" spans="1:10" ht="9.75" customHeight="1">
      <c r="A47" s="3">
        <v>70</v>
      </c>
      <c r="B47" s="5" t="s">
        <v>36</v>
      </c>
      <c r="C47" s="3">
        <v>75</v>
      </c>
      <c r="D47" s="9"/>
      <c r="E47" s="26">
        <v>158</v>
      </c>
      <c r="F47" s="26">
        <v>132</v>
      </c>
      <c r="G47" s="26">
        <v>150</v>
      </c>
      <c r="H47" s="26">
        <v>120</v>
      </c>
      <c r="I47" s="26">
        <v>8</v>
      </c>
      <c r="J47" s="26">
        <v>12</v>
      </c>
    </row>
    <row r="48" spans="1:10" ht="9.75" customHeight="1">
      <c r="A48" s="3">
        <v>75</v>
      </c>
      <c r="B48" s="5" t="s">
        <v>36</v>
      </c>
      <c r="C48" s="3">
        <v>80</v>
      </c>
      <c r="D48" s="9"/>
      <c r="E48" s="26">
        <v>113</v>
      </c>
      <c r="F48" s="26">
        <v>95</v>
      </c>
      <c r="G48" s="26">
        <v>110</v>
      </c>
      <c r="H48" s="26">
        <v>92</v>
      </c>
      <c r="I48" s="26">
        <v>3</v>
      </c>
      <c r="J48" s="26">
        <v>3</v>
      </c>
    </row>
    <row r="49" spans="1:10" ht="9.75" customHeight="1">
      <c r="A49" s="3">
        <v>80</v>
      </c>
      <c r="B49" s="5" t="s">
        <v>36</v>
      </c>
      <c r="C49" s="3">
        <v>85</v>
      </c>
      <c r="D49" s="9"/>
      <c r="E49" s="26">
        <v>87</v>
      </c>
      <c r="F49" s="26">
        <v>63</v>
      </c>
      <c r="G49" s="26">
        <v>84</v>
      </c>
      <c r="H49" s="26">
        <v>62</v>
      </c>
      <c r="I49" s="26">
        <v>3</v>
      </c>
      <c r="J49" s="26">
        <v>1</v>
      </c>
    </row>
    <row r="50" spans="1:10" ht="9.75" customHeight="1">
      <c r="A50" s="3">
        <v>85</v>
      </c>
      <c r="B50" s="5" t="s">
        <v>36</v>
      </c>
      <c r="C50" s="3">
        <v>90</v>
      </c>
      <c r="D50" s="9"/>
      <c r="E50" s="26">
        <v>29</v>
      </c>
      <c r="F50" s="26">
        <v>29</v>
      </c>
      <c r="G50" s="26">
        <v>29</v>
      </c>
      <c r="H50" s="26">
        <v>27</v>
      </c>
      <c r="I50" s="26" t="s">
        <v>36</v>
      </c>
      <c r="J50" s="26">
        <v>2</v>
      </c>
    </row>
    <row r="51" spans="1:10" ht="9.75" customHeight="1">
      <c r="A51" s="3">
        <v>90</v>
      </c>
      <c r="B51" s="6" t="s">
        <v>75</v>
      </c>
      <c r="D51" s="9"/>
      <c r="E51" s="26">
        <v>32</v>
      </c>
      <c r="F51" s="26">
        <v>32</v>
      </c>
      <c r="G51" s="26">
        <v>32</v>
      </c>
      <c r="H51" s="26">
        <v>31</v>
      </c>
      <c r="I51" s="26" t="s">
        <v>36</v>
      </c>
      <c r="J51" s="26">
        <v>1</v>
      </c>
    </row>
    <row r="52" spans="2:10" ht="7.5" customHeight="1">
      <c r="B52" s="34"/>
      <c r="D52" s="9"/>
      <c r="E52" s="26"/>
      <c r="F52" s="26"/>
      <c r="G52" s="26"/>
      <c r="H52" s="26"/>
      <c r="I52" s="26"/>
      <c r="J52" s="26"/>
    </row>
    <row r="53" spans="1:10" ht="9.75" customHeight="1">
      <c r="A53" s="11" t="s">
        <v>76</v>
      </c>
      <c r="B53" s="34"/>
      <c r="D53" s="9"/>
      <c r="E53" s="71">
        <f aca="true" t="shared" si="1" ref="E53:J53">SUM(E33:E52)</f>
        <v>17638</v>
      </c>
      <c r="F53" s="71">
        <f t="shared" si="1"/>
        <v>21685</v>
      </c>
      <c r="G53" s="71">
        <f t="shared" si="1"/>
        <v>13086</v>
      </c>
      <c r="H53" s="71">
        <f t="shared" si="1"/>
        <v>17271</v>
      </c>
      <c r="I53" s="71">
        <f t="shared" si="1"/>
        <v>4552</v>
      </c>
      <c r="J53" s="71">
        <f t="shared" si="1"/>
        <v>4414</v>
      </c>
    </row>
    <row r="54" ht="7.5" customHeight="1"/>
    <row r="55" spans="1:10" ht="9.75" customHeight="1">
      <c r="A55" s="274" t="s">
        <v>22</v>
      </c>
      <c r="B55" s="274"/>
      <c r="C55" s="274"/>
      <c r="D55" s="274"/>
      <c r="E55" s="274"/>
      <c r="F55" s="274"/>
      <c r="G55" s="274"/>
      <c r="H55" s="274"/>
      <c r="I55" s="274"/>
      <c r="J55" s="274"/>
    </row>
    <row r="56" ht="7.5" customHeight="1"/>
    <row r="57" spans="2:10" ht="9.75" customHeight="1">
      <c r="B57" s="34" t="s">
        <v>74</v>
      </c>
      <c r="C57" s="3">
        <v>5</v>
      </c>
      <c r="D57" s="9"/>
      <c r="E57" s="26">
        <v>807</v>
      </c>
      <c r="F57" s="26">
        <v>900</v>
      </c>
      <c r="G57" s="26">
        <v>691</v>
      </c>
      <c r="H57" s="26">
        <v>805</v>
      </c>
      <c r="I57" s="26">
        <v>116</v>
      </c>
      <c r="J57" s="26">
        <v>95</v>
      </c>
    </row>
    <row r="58" spans="1:10" ht="9.75" customHeight="1">
      <c r="A58" s="3">
        <v>5</v>
      </c>
      <c r="B58" s="5" t="s">
        <v>36</v>
      </c>
      <c r="C58" s="3">
        <v>10</v>
      </c>
      <c r="D58" s="9"/>
      <c r="E58" s="26">
        <v>532</v>
      </c>
      <c r="F58" s="26">
        <v>635</v>
      </c>
      <c r="G58" s="26">
        <v>429</v>
      </c>
      <c r="H58" s="26">
        <v>546</v>
      </c>
      <c r="I58" s="26">
        <v>103</v>
      </c>
      <c r="J58" s="26">
        <v>89</v>
      </c>
    </row>
    <row r="59" spans="1:10" ht="9.75" customHeight="1">
      <c r="A59" s="3">
        <v>10</v>
      </c>
      <c r="B59" s="5" t="s">
        <v>36</v>
      </c>
      <c r="C59" s="3">
        <v>15</v>
      </c>
      <c r="D59" s="9"/>
      <c r="E59" s="26">
        <v>498</v>
      </c>
      <c r="F59" s="26">
        <v>636</v>
      </c>
      <c r="G59" s="26">
        <v>405</v>
      </c>
      <c r="H59" s="26">
        <v>553</v>
      </c>
      <c r="I59" s="26">
        <v>93</v>
      </c>
      <c r="J59" s="26">
        <v>83</v>
      </c>
    </row>
    <row r="60" spans="1:10" ht="9.75" customHeight="1">
      <c r="A60" s="3">
        <v>15</v>
      </c>
      <c r="B60" s="5" t="s">
        <v>36</v>
      </c>
      <c r="C60" s="3">
        <v>20</v>
      </c>
      <c r="D60" s="9"/>
      <c r="E60" s="26">
        <v>1313</v>
      </c>
      <c r="F60" s="26">
        <v>2474</v>
      </c>
      <c r="G60" s="26">
        <v>1100</v>
      </c>
      <c r="H60" s="26">
        <v>2332</v>
      </c>
      <c r="I60" s="26">
        <v>213</v>
      </c>
      <c r="J60" s="26">
        <v>142</v>
      </c>
    </row>
    <row r="61" spans="1:10" ht="9.75" customHeight="1">
      <c r="A61" s="3">
        <v>20</v>
      </c>
      <c r="B61" s="5" t="s">
        <v>36</v>
      </c>
      <c r="C61" s="3">
        <v>25</v>
      </c>
      <c r="D61" s="9"/>
      <c r="E61" s="26">
        <v>4624</v>
      </c>
      <c r="F61" s="26">
        <v>6289</v>
      </c>
      <c r="G61" s="26">
        <v>3605</v>
      </c>
      <c r="H61" s="26">
        <v>5649</v>
      </c>
      <c r="I61" s="26">
        <v>1019</v>
      </c>
      <c r="J61" s="26">
        <v>640</v>
      </c>
    </row>
    <row r="62" spans="1:10" ht="9.75" customHeight="1">
      <c r="A62" s="3">
        <v>25</v>
      </c>
      <c r="B62" s="5" t="s">
        <v>36</v>
      </c>
      <c r="C62" s="3">
        <v>30</v>
      </c>
      <c r="D62" s="9"/>
      <c r="E62" s="26">
        <v>2561</v>
      </c>
      <c r="F62" s="26">
        <v>3517</v>
      </c>
      <c r="G62" s="26">
        <v>1945</v>
      </c>
      <c r="H62" s="26">
        <v>3057</v>
      </c>
      <c r="I62" s="26">
        <v>616</v>
      </c>
      <c r="J62" s="26">
        <v>460</v>
      </c>
    </row>
    <row r="63" spans="1:10" ht="9.75" customHeight="1">
      <c r="A63" s="3">
        <v>30</v>
      </c>
      <c r="B63" s="5" t="s">
        <v>36</v>
      </c>
      <c r="C63" s="3">
        <v>35</v>
      </c>
      <c r="D63" s="9"/>
      <c r="E63" s="26">
        <v>1346</v>
      </c>
      <c r="F63" s="26">
        <v>1716</v>
      </c>
      <c r="G63" s="26">
        <v>1009</v>
      </c>
      <c r="H63" s="26">
        <v>1391</v>
      </c>
      <c r="I63" s="26">
        <v>337</v>
      </c>
      <c r="J63" s="26">
        <v>325</v>
      </c>
    </row>
    <row r="64" spans="1:10" ht="9.75" customHeight="1">
      <c r="A64" s="3">
        <v>35</v>
      </c>
      <c r="B64" s="5" t="s">
        <v>36</v>
      </c>
      <c r="C64" s="3">
        <v>40</v>
      </c>
      <c r="D64" s="9"/>
      <c r="E64" s="26">
        <v>894</v>
      </c>
      <c r="F64" s="26">
        <v>1170</v>
      </c>
      <c r="G64" s="26">
        <v>658</v>
      </c>
      <c r="H64" s="26">
        <v>994</v>
      </c>
      <c r="I64" s="26">
        <v>236</v>
      </c>
      <c r="J64" s="26">
        <v>176</v>
      </c>
    </row>
    <row r="65" spans="1:10" ht="9.75" customHeight="1">
      <c r="A65" s="3">
        <v>40</v>
      </c>
      <c r="B65" s="5" t="s">
        <v>36</v>
      </c>
      <c r="C65" s="3">
        <v>45</v>
      </c>
      <c r="D65" s="9"/>
      <c r="E65" s="26">
        <v>665</v>
      </c>
      <c r="F65" s="26">
        <v>1031</v>
      </c>
      <c r="G65" s="26">
        <v>519</v>
      </c>
      <c r="H65" s="26">
        <v>893</v>
      </c>
      <c r="I65" s="26">
        <v>146</v>
      </c>
      <c r="J65" s="26">
        <v>138</v>
      </c>
    </row>
    <row r="66" spans="1:10" ht="9.75" customHeight="1">
      <c r="A66" s="3">
        <v>45</v>
      </c>
      <c r="B66" s="5" t="s">
        <v>36</v>
      </c>
      <c r="C66" s="3">
        <v>50</v>
      </c>
      <c r="D66" s="9"/>
      <c r="E66" s="26">
        <v>492</v>
      </c>
      <c r="F66" s="26">
        <v>750</v>
      </c>
      <c r="G66" s="26">
        <v>389</v>
      </c>
      <c r="H66" s="26">
        <v>673</v>
      </c>
      <c r="I66" s="26">
        <v>103</v>
      </c>
      <c r="J66" s="26">
        <v>77</v>
      </c>
    </row>
    <row r="67" spans="1:10" ht="9.75" customHeight="1">
      <c r="A67" s="3">
        <v>50</v>
      </c>
      <c r="B67" s="5" t="s">
        <v>36</v>
      </c>
      <c r="C67" s="3">
        <v>55</v>
      </c>
      <c r="D67" s="9"/>
      <c r="E67" s="26">
        <v>380</v>
      </c>
      <c r="F67" s="26">
        <v>441</v>
      </c>
      <c r="G67" s="26">
        <v>318</v>
      </c>
      <c r="H67" s="26">
        <v>403</v>
      </c>
      <c r="I67" s="26">
        <v>62</v>
      </c>
      <c r="J67" s="26">
        <v>38</v>
      </c>
    </row>
    <row r="68" spans="1:10" ht="9.75" customHeight="1">
      <c r="A68" s="3">
        <v>55</v>
      </c>
      <c r="B68" s="5" t="s">
        <v>36</v>
      </c>
      <c r="C68" s="3">
        <v>60</v>
      </c>
      <c r="D68" s="9"/>
      <c r="E68" s="26">
        <v>255</v>
      </c>
      <c r="F68" s="26">
        <v>280</v>
      </c>
      <c r="G68" s="26">
        <v>218</v>
      </c>
      <c r="H68" s="26">
        <v>246</v>
      </c>
      <c r="I68" s="26">
        <v>37</v>
      </c>
      <c r="J68" s="26">
        <v>34</v>
      </c>
    </row>
    <row r="69" spans="1:10" ht="9.75" customHeight="1">
      <c r="A69" s="3">
        <v>60</v>
      </c>
      <c r="B69" s="5" t="s">
        <v>36</v>
      </c>
      <c r="C69" s="3">
        <v>65</v>
      </c>
      <c r="D69" s="9"/>
      <c r="E69" s="26">
        <v>354</v>
      </c>
      <c r="F69" s="26">
        <v>323</v>
      </c>
      <c r="G69" s="26">
        <v>334</v>
      </c>
      <c r="H69" s="26">
        <v>309</v>
      </c>
      <c r="I69" s="26">
        <v>20</v>
      </c>
      <c r="J69" s="26">
        <v>14</v>
      </c>
    </row>
    <row r="70" spans="1:10" ht="9.75" customHeight="1">
      <c r="A70" s="3">
        <v>65</v>
      </c>
      <c r="B70" s="5" t="s">
        <v>36</v>
      </c>
      <c r="C70" s="3">
        <v>70</v>
      </c>
      <c r="D70" s="9"/>
      <c r="E70" s="26">
        <v>281</v>
      </c>
      <c r="F70" s="26">
        <v>280</v>
      </c>
      <c r="G70" s="26">
        <v>267</v>
      </c>
      <c r="H70" s="26">
        <v>268</v>
      </c>
      <c r="I70" s="26">
        <v>14</v>
      </c>
      <c r="J70" s="26">
        <v>12</v>
      </c>
    </row>
    <row r="71" spans="1:10" ht="9.75" customHeight="1">
      <c r="A71" s="3">
        <v>70</v>
      </c>
      <c r="B71" s="5" t="s">
        <v>36</v>
      </c>
      <c r="C71" s="3">
        <v>75</v>
      </c>
      <c r="D71" s="9"/>
      <c r="E71" s="26">
        <v>184</v>
      </c>
      <c r="F71" s="26">
        <v>221</v>
      </c>
      <c r="G71" s="26">
        <v>176</v>
      </c>
      <c r="H71" s="26">
        <v>211</v>
      </c>
      <c r="I71" s="26">
        <v>8</v>
      </c>
      <c r="J71" s="26">
        <v>10</v>
      </c>
    </row>
    <row r="72" spans="1:10" ht="9.75" customHeight="1">
      <c r="A72" s="3">
        <v>75</v>
      </c>
      <c r="B72" s="5" t="s">
        <v>36</v>
      </c>
      <c r="C72" s="3">
        <v>80</v>
      </c>
      <c r="D72" s="9"/>
      <c r="E72" s="26">
        <v>242</v>
      </c>
      <c r="F72" s="26">
        <v>233</v>
      </c>
      <c r="G72" s="26">
        <v>238</v>
      </c>
      <c r="H72" s="26">
        <v>227</v>
      </c>
      <c r="I72" s="26">
        <v>4</v>
      </c>
      <c r="J72" s="26">
        <v>6</v>
      </c>
    </row>
    <row r="73" spans="1:10" ht="9.75" customHeight="1">
      <c r="A73" s="3">
        <v>80</v>
      </c>
      <c r="B73" s="5" t="s">
        <v>36</v>
      </c>
      <c r="C73" s="3">
        <v>85</v>
      </c>
      <c r="D73" s="9"/>
      <c r="E73" s="26">
        <v>271</v>
      </c>
      <c r="F73" s="26">
        <v>250</v>
      </c>
      <c r="G73" s="26">
        <v>265</v>
      </c>
      <c r="H73" s="26">
        <v>250</v>
      </c>
      <c r="I73" s="26">
        <v>6</v>
      </c>
      <c r="J73" s="26" t="s">
        <v>36</v>
      </c>
    </row>
    <row r="74" spans="1:10" ht="9.75" customHeight="1">
      <c r="A74" s="3">
        <v>85</v>
      </c>
      <c r="B74" s="5" t="s">
        <v>36</v>
      </c>
      <c r="C74" s="3">
        <v>90</v>
      </c>
      <c r="D74" s="9"/>
      <c r="E74" s="26">
        <v>134</v>
      </c>
      <c r="F74" s="26">
        <v>124</v>
      </c>
      <c r="G74" s="26">
        <v>131</v>
      </c>
      <c r="H74" s="26">
        <v>123</v>
      </c>
      <c r="I74" s="26">
        <v>3</v>
      </c>
      <c r="J74" s="26">
        <v>1</v>
      </c>
    </row>
    <row r="75" spans="1:10" ht="9.75" customHeight="1">
      <c r="A75" s="3">
        <v>90</v>
      </c>
      <c r="B75" s="6" t="s">
        <v>75</v>
      </c>
      <c r="D75" s="9"/>
      <c r="E75" s="26">
        <v>100</v>
      </c>
      <c r="F75" s="26">
        <v>97</v>
      </c>
      <c r="G75" s="26">
        <v>98</v>
      </c>
      <c r="H75" s="26">
        <v>97</v>
      </c>
      <c r="I75" s="26">
        <v>2</v>
      </c>
      <c r="J75" s="26" t="s">
        <v>36</v>
      </c>
    </row>
    <row r="76" spans="4:10" ht="7.5" customHeight="1">
      <c r="D76" s="9"/>
      <c r="E76" s="26"/>
      <c r="F76" s="26"/>
      <c r="G76" s="26"/>
      <c r="H76" s="26"/>
      <c r="I76" s="26"/>
      <c r="J76" s="26"/>
    </row>
    <row r="77" spans="1:10" ht="9.75" customHeight="1">
      <c r="A77" s="11" t="s">
        <v>76</v>
      </c>
      <c r="D77" s="9"/>
      <c r="E77" s="71">
        <f aca="true" t="shared" si="2" ref="E77:J77">SUM(E57:E76)</f>
        <v>15933</v>
      </c>
      <c r="F77" s="71">
        <f t="shared" si="2"/>
        <v>21367</v>
      </c>
      <c r="G77" s="71">
        <f t="shared" si="2"/>
        <v>12795</v>
      </c>
      <c r="H77" s="71">
        <f t="shared" si="2"/>
        <v>19027</v>
      </c>
      <c r="I77" s="71">
        <f t="shared" si="2"/>
        <v>3138</v>
      </c>
      <c r="J77" s="71">
        <f t="shared" si="2"/>
        <v>2340</v>
      </c>
    </row>
  </sheetData>
  <mergeCells count="10">
    <mergeCell ref="A1:J1"/>
    <mergeCell ref="A4:D4"/>
    <mergeCell ref="A5:D5"/>
    <mergeCell ref="A7:J7"/>
    <mergeCell ref="A31:J31"/>
    <mergeCell ref="A55:J55"/>
    <mergeCell ref="G3:J3"/>
    <mergeCell ref="G4:H4"/>
    <mergeCell ref="I4:J4"/>
    <mergeCell ref="E3:F4"/>
  </mergeCells>
  <printOptions horizontalCentered="1"/>
  <pageMargins left="0.7874015748031497" right="0.7874015748031497" top="0.7874015748031497" bottom="0.1968503937007874" header="0.5118110236220472" footer="0.5118110236220472"/>
  <pageSetup horizontalDpi="600" verticalDpi="600" orientation="portrait" paperSize="9" r:id="rId2"/>
  <headerFooter alignWithMargins="0">
    <oddHeader>&amp;C&amp;8- 10 -</oddHeader>
  </headerFooter>
  <drawing r:id="rId1"/>
</worksheet>
</file>

<file path=xl/worksheets/sheet9.xml><?xml version="1.0" encoding="utf-8"?>
<worksheet xmlns="http://schemas.openxmlformats.org/spreadsheetml/2006/main" xmlns:r="http://schemas.openxmlformats.org/officeDocument/2006/relationships">
  <dimension ref="A1:Z71"/>
  <sheetViews>
    <sheetView workbookViewId="0" topLeftCell="A1">
      <selection activeCell="AA30" sqref="AA30"/>
    </sheetView>
  </sheetViews>
  <sheetFormatPr defaultColWidth="11.421875" defaultRowHeight="12.75"/>
  <cols>
    <col min="1" max="1" width="9.7109375" style="3" customWidth="1"/>
    <col min="2" max="6" width="3.140625" style="0" customWidth="1"/>
    <col min="7" max="7" width="1.1484375" style="0" customWidth="1"/>
    <col min="8" max="8" width="5.7109375" style="0" bestFit="1" customWidth="1"/>
    <col min="9" max="18" width="3.140625" style="0" customWidth="1"/>
    <col min="19" max="19" width="0.85546875" style="0" customWidth="1"/>
    <col min="20" max="20" width="4.8515625" style="0" bestFit="1" customWidth="1"/>
    <col min="21" max="22" width="3.140625" style="0" customWidth="1"/>
    <col min="23" max="23" width="0.71875" style="0" customWidth="1"/>
    <col min="24" max="24" width="6.57421875" style="0" bestFit="1" customWidth="1"/>
    <col min="25" max="26" width="3.140625" style="0" customWidth="1"/>
  </cols>
  <sheetData>
    <row r="1" spans="1:25" ht="12.75">
      <c r="A1" s="316" t="s">
        <v>346</v>
      </c>
      <c r="B1" s="316"/>
      <c r="C1" s="316"/>
      <c r="D1" s="316"/>
      <c r="E1" s="316"/>
      <c r="F1" s="316"/>
      <c r="G1" s="316"/>
      <c r="H1" s="316"/>
      <c r="I1" s="316"/>
      <c r="J1" s="316"/>
      <c r="K1" s="316"/>
      <c r="L1" s="316"/>
      <c r="M1" s="316"/>
      <c r="N1" s="316"/>
      <c r="O1" s="316"/>
      <c r="P1" s="316"/>
      <c r="Q1" s="316"/>
      <c r="R1" s="316"/>
      <c r="S1" s="316"/>
      <c r="T1" s="316"/>
      <c r="U1" s="316"/>
      <c r="V1" s="316"/>
      <c r="W1" s="316"/>
      <c r="X1" s="316"/>
      <c r="Y1" s="316"/>
    </row>
    <row r="2" ht="10.5" customHeight="1"/>
    <row r="3" spans="1:25" ht="12.75">
      <c r="A3" s="7"/>
      <c r="B3" s="120" t="s">
        <v>1</v>
      </c>
      <c r="C3" s="121"/>
      <c r="D3" s="121"/>
      <c r="E3" s="121"/>
      <c r="F3" s="121"/>
      <c r="G3" s="121"/>
      <c r="H3" s="121"/>
      <c r="I3" s="121"/>
      <c r="J3" s="121"/>
      <c r="K3" s="121"/>
      <c r="L3" s="121"/>
      <c r="M3" s="121"/>
      <c r="N3" s="121"/>
      <c r="O3" s="121"/>
      <c r="P3" s="121"/>
      <c r="Q3" s="121"/>
      <c r="R3" s="121"/>
      <c r="S3" s="121"/>
      <c r="T3" s="121"/>
      <c r="U3" s="121"/>
      <c r="V3" s="121"/>
      <c r="W3" s="121"/>
      <c r="X3" s="121"/>
      <c r="Y3" s="121"/>
    </row>
    <row r="4" spans="2:26" ht="12.75">
      <c r="B4" s="322" t="s">
        <v>2</v>
      </c>
      <c r="C4" s="263"/>
      <c r="D4" s="263"/>
      <c r="E4" s="263"/>
      <c r="F4" s="263"/>
      <c r="G4" s="263"/>
      <c r="H4" s="263"/>
      <c r="I4" s="263"/>
      <c r="J4" s="262" t="s">
        <v>3</v>
      </c>
      <c r="K4" s="263"/>
      <c r="L4" s="263"/>
      <c r="M4" s="263"/>
      <c r="N4" s="263"/>
      <c r="O4" s="263"/>
      <c r="P4" s="263"/>
      <c r="Q4" s="264"/>
      <c r="R4" s="263" t="s">
        <v>322</v>
      </c>
      <c r="S4" s="263"/>
      <c r="T4" s="263"/>
      <c r="U4" s="263"/>
      <c r="V4" s="263"/>
      <c r="W4" s="263"/>
      <c r="X4" s="263"/>
      <c r="Y4" s="263"/>
      <c r="Z4" s="67"/>
    </row>
    <row r="5" spans="1:26" ht="12.75">
      <c r="A5" s="5" t="s">
        <v>77</v>
      </c>
      <c r="B5" s="324"/>
      <c r="C5" s="320"/>
      <c r="D5" s="320"/>
      <c r="E5" s="320"/>
      <c r="F5" s="320"/>
      <c r="G5" s="320"/>
      <c r="H5" s="320"/>
      <c r="I5" s="320"/>
      <c r="J5" s="319"/>
      <c r="K5" s="320"/>
      <c r="L5" s="320"/>
      <c r="M5" s="320"/>
      <c r="N5" s="320"/>
      <c r="O5" s="320"/>
      <c r="P5" s="320"/>
      <c r="Q5" s="321"/>
      <c r="R5" s="320"/>
      <c r="S5" s="320"/>
      <c r="T5" s="320"/>
      <c r="U5" s="320"/>
      <c r="V5" s="320"/>
      <c r="W5" s="320"/>
      <c r="X5" s="320"/>
      <c r="Y5" s="320"/>
      <c r="Z5" s="67"/>
    </row>
    <row r="6" spans="2:26" ht="12.75">
      <c r="B6" s="322" t="s">
        <v>20</v>
      </c>
      <c r="C6" s="263"/>
      <c r="D6" s="263"/>
      <c r="E6" s="263"/>
      <c r="F6" s="262" t="s">
        <v>323</v>
      </c>
      <c r="G6" s="263"/>
      <c r="H6" s="263"/>
      <c r="I6" s="264"/>
      <c r="J6" s="263" t="s">
        <v>20</v>
      </c>
      <c r="K6" s="263"/>
      <c r="L6" s="263"/>
      <c r="M6" s="263"/>
      <c r="N6" s="262" t="s">
        <v>324</v>
      </c>
      <c r="O6" s="263"/>
      <c r="P6" s="263"/>
      <c r="Q6" s="264"/>
      <c r="R6" s="262" t="s">
        <v>20</v>
      </c>
      <c r="S6" s="263"/>
      <c r="T6" s="263"/>
      <c r="U6" s="264"/>
      <c r="V6" s="263" t="s">
        <v>325</v>
      </c>
      <c r="W6" s="263"/>
      <c r="X6" s="263"/>
      <c r="Y6" s="263"/>
      <c r="Z6" s="67"/>
    </row>
    <row r="7" spans="1:26" ht="12.75">
      <c r="A7" s="18"/>
      <c r="B7" s="323"/>
      <c r="C7" s="269"/>
      <c r="D7" s="269"/>
      <c r="E7" s="269"/>
      <c r="F7" s="268"/>
      <c r="G7" s="269"/>
      <c r="H7" s="269"/>
      <c r="I7" s="270"/>
      <c r="J7" s="269"/>
      <c r="K7" s="269"/>
      <c r="L7" s="269"/>
      <c r="M7" s="269"/>
      <c r="N7" s="268"/>
      <c r="O7" s="269"/>
      <c r="P7" s="269"/>
      <c r="Q7" s="270"/>
      <c r="R7" s="268"/>
      <c r="S7" s="269"/>
      <c r="T7" s="269"/>
      <c r="U7" s="270"/>
      <c r="V7" s="269"/>
      <c r="W7" s="269"/>
      <c r="X7" s="269"/>
      <c r="Y7" s="269"/>
      <c r="Z7" s="67"/>
    </row>
    <row r="8" ht="9.75" customHeight="1">
      <c r="A8" s="9"/>
    </row>
    <row r="9" spans="1:25" ht="9.75" customHeight="1">
      <c r="A9" s="9" t="s">
        <v>78</v>
      </c>
      <c r="B9" s="97"/>
      <c r="C9" s="97"/>
      <c r="D9" s="97" t="s">
        <v>385</v>
      </c>
      <c r="E9" s="97"/>
      <c r="F9" s="97"/>
      <c r="G9" s="97"/>
      <c r="H9" s="97" t="s">
        <v>411</v>
      </c>
      <c r="I9" s="97"/>
      <c r="J9" s="97"/>
      <c r="K9" s="97"/>
      <c r="L9" s="97" t="s">
        <v>397</v>
      </c>
      <c r="M9" s="97"/>
      <c r="N9" s="97"/>
      <c r="O9" s="97"/>
      <c r="P9" s="97" t="s">
        <v>425</v>
      </c>
      <c r="Q9" s="97"/>
      <c r="R9" s="97" t="s">
        <v>36</v>
      </c>
      <c r="S9" s="97"/>
      <c r="T9" s="97" t="s">
        <v>409</v>
      </c>
      <c r="U9" s="97"/>
      <c r="V9" s="97" t="s">
        <v>36</v>
      </c>
      <c r="W9" s="97"/>
      <c r="X9" s="97" t="s">
        <v>436</v>
      </c>
      <c r="Y9" s="97"/>
    </row>
    <row r="10" spans="1:25" ht="9.75" customHeight="1">
      <c r="A10" s="9"/>
      <c r="B10" s="97"/>
      <c r="C10" s="97"/>
      <c r="D10" s="97"/>
      <c r="E10" s="97"/>
      <c r="F10" s="97"/>
      <c r="G10" s="97"/>
      <c r="H10" s="97"/>
      <c r="I10" s="97"/>
      <c r="J10" s="97"/>
      <c r="K10" s="97"/>
      <c r="L10" s="97"/>
      <c r="M10" s="97"/>
      <c r="N10" s="97"/>
      <c r="O10" s="97"/>
      <c r="P10" s="97"/>
      <c r="Q10" s="97"/>
      <c r="R10" s="97"/>
      <c r="S10" s="97"/>
      <c r="T10" s="97"/>
      <c r="U10" s="97"/>
      <c r="V10" s="97"/>
      <c r="W10" s="97"/>
      <c r="X10" s="97"/>
      <c r="Y10" s="97"/>
    </row>
    <row r="11" spans="1:25" ht="10.5" customHeight="1">
      <c r="A11" s="9" t="s">
        <v>79</v>
      </c>
      <c r="B11" s="97"/>
      <c r="C11" s="97"/>
      <c r="D11" s="97" t="s">
        <v>386</v>
      </c>
      <c r="E11" s="97"/>
      <c r="F11" s="97"/>
      <c r="G11" s="97"/>
      <c r="H11" s="97">
        <v>956</v>
      </c>
      <c r="I11" s="97"/>
      <c r="J11" s="97"/>
      <c r="K11" s="97"/>
      <c r="L11" s="97" t="s">
        <v>398</v>
      </c>
      <c r="M11" s="97"/>
      <c r="N11" s="97"/>
      <c r="O11" s="97"/>
      <c r="P11" s="97" t="s">
        <v>426</v>
      </c>
      <c r="Q11" s="97"/>
      <c r="R11" s="97" t="s">
        <v>36</v>
      </c>
      <c r="S11" s="97"/>
      <c r="T11" s="97">
        <v>809</v>
      </c>
      <c r="U11" s="97"/>
      <c r="V11" s="97" t="s">
        <v>36</v>
      </c>
      <c r="W11" s="97"/>
      <c r="X11" s="97">
        <v>797</v>
      </c>
      <c r="Y11" s="97"/>
    </row>
    <row r="12" spans="1:25" ht="9.75" customHeight="1">
      <c r="A12" s="9"/>
      <c r="B12" s="97"/>
      <c r="C12" s="97"/>
      <c r="D12" s="97"/>
      <c r="E12" s="97"/>
      <c r="F12" s="97"/>
      <c r="G12" s="97"/>
      <c r="H12" s="97"/>
      <c r="I12" s="97"/>
      <c r="J12" s="97"/>
      <c r="K12" s="97"/>
      <c r="L12" s="97"/>
      <c r="M12" s="97"/>
      <c r="N12" s="97"/>
      <c r="O12" s="97"/>
      <c r="P12" s="97"/>
      <c r="Q12" s="97"/>
      <c r="R12" s="97"/>
      <c r="S12" s="97"/>
      <c r="T12" s="97"/>
      <c r="U12" s="97"/>
      <c r="V12" s="97"/>
      <c r="W12" s="97"/>
      <c r="X12" s="97"/>
      <c r="Y12" s="97"/>
    </row>
    <row r="13" spans="1:25" ht="9.75" customHeight="1">
      <c r="A13" s="9" t="s">
        <v>80</v>
      </c>
      <c r="B13" s="97"/>
      <c r="C13" s="97"/>
      <c r="D13" s="97" t="s">
        <v>387</v>
      </c>
      <c r="E13" s="97"/>
      <c r="F13" s="97"/>
      <c r="G13" s="97"/>
      <c r="H13" s="97" t="s">
        <v>414</v>
      </c>
      <c r="I13" s="97"/>
      <c r="J13" s="97"/>
      <c r="K13" s="97"/>
      <c r="L13" s="97" t="s">
        <v>399</v>
      </c>
      <c r="M13" s="97"/>
      <c r="N13" s="97"/>
      <c r="O13" s="97"/>
      <c r="P13" s="97" t="s">
        <v>427</v>
      </c>
      <c r="Q13" s="97"/>
      <c r="R13" s="97" t="s">
        <v>36</v>
      </c>
      <c r="S13" s="97"/>
      <c r="T13" s="97">
        <v>385</v>
      </c>
      <c r="U13" s="97"/>
      <c r="V13" s="97" t="s">
        <v>36</v>
      </c>
      <c r="W13" s="97"/>
      <c r="X13" s="97">
        <v>521</v>
      </c>
      <c r="Y13" s="97"/>
    </row>
    <row r="14" spans="1:25" ht="9.75" customHeight="1">
      <c r="A14" s="9"/>
      <c r="B14" s="97"/>
      <c r="C14" s="97"/>
      <c r="D14" s="97"/>
      <c r="E14" s="97"/>
      <c r="F14" s="97"/>
      <c r="G14" s="97"/>
      <c r="H14" s="97"/>
      <c r="I14" s="97"/>
      <c r="J14" s="97"/>
      <c r="K14" s="97"/>
      <c r="L14" s="97"/>
      <c r="M14" s="97"/>
      <c r="N14" s="97"/>
      <c r="O14" s="97"/>
      <c r="P14" s="97"/>
      <c r="Q14" s="97"/>
      <c r="R14" s="97"/>
      <c r="S14" s="97"/>
      <c r="T14" s="97"/>
      <c r="U14" s="97"/>
      <c r="V14" s="97"/>
      <c r="W14" s="97"/>
      <c r="X14" s="97"/>
      <c r="Y14" s="97"/>
    </row>
    <row r="15" spans="1:25" ht="9.75" customHeight="1">
      <c r="A15" s="9" t="s">
        <v>81</v>
      </c>
      <c r="B15" s="97"/>
      <c r="C15" s="97"/>
      <c r="D15" s="97" t="s">
        <v>388</v>
      </c>
      <c r="E15" s="97"/>
      <c r="F15" s="97"/>
      <c r="G15" s="97"/>
      <c r="H15" s="97" t="s">
        <v>415</v>
      </c>
      <c r="I15" s="97"/>
      <c r="J15" s="97"/>
      <c r="K15" s="97"/>
      <c r="L15" s="97" t="s">
        <v>400</v>
      </c>
      <c r="M15" s="97"/>
      <c r="N15" s="97"/>
      <c r="O15" s="97"/>
      <c r="P15" s="97" t="s">
        <v>428</v>
      </c>
      <c r="Q15" s="97"/>
      <c r="R15" s="97" t="s">
        <v>36</v>
      </c>
      <c r="S15" s="97"/>
      <c r="T15" s="97">
        <v>364</v>
      </c>
      <c r="U15" s="97"/>
      <c r="V15" s="97" t="s">
        <v>36</v>
      </c>
      <c r="W15" s="97"/>
      <c r="X15" s="97">
        <v>624</v>
      </c>
      <c r="Y15" s="97"/>
    </row>
    <row r="16" spans="1:25" ht="9.75" customHeight="1">
      <c r="A16" s="9"/>
      <c r="B16" s="97"/>
      <c r="C16" s="97"/>
      <c r="D16" s="97"/>
      <c r="E16" s="97"/>
      <c r="F16" s="97"/>
      <c r="G16" s="97"/>
      <c r="H16" s="97"/>
      <c r="I16" s="97"/>
      <c r="J16" s="97"/>
      <c r="K16" s="97"/>
      <c r="L16" s="97"/>
      <c r="M16" s="97"/>
      <c r="N16" s="97"/>
      <c r="O16" s="97"/>
      <c r="P16" s="97"/>
      <c r="Q16" s="97"/>
      <c r="R16" s="97"/>
      <c r="S16" s="97"/>
      <c r="T16" s="97"/>
      <c r="U16" s="97"/>
      <c r="V16" s="97"/>
      <c r="W16" s="97"/>
      <c r="X16" s="97"/>
      <c r="Y16" s="97"/>
    </row>
    <row r="17" spans="1:25" ht="9.75" customHeight="1">
      <c r="A17" s="9" t="s">
        <v>82</v>
      </c>
      <c r="B17" s="97"/>
      <c r="C17" s="97"/>
      <c r="D17" s="97" t="s">
        <v>389</v>
      </c>
      <c r="E17" s="97"/>
      <c r="F17" s="97"/>
      <c r="G17" s="97"/>
      <c r="H17" s="97" t="s">
        <v>416</v>
      </c>
      <c r="I17" s="97"/>
      <c r="J17" s="97"/>
      <c r="K17" s="97"/>
      <c r="L17" s="97" t="s">
        <v>401</v>
      </c>
      <c r="M17" s="97"/>
      <c r="N17" s="97"/>
      <c r="O17" s="97"/>
      <c r="P17" s="97" t="s">
        <v>429</v>
      </c>
      <c r="Q17" s="97"/>
      <c r="R17" s="97" t="s">
        <v>36</v>
      </c>
      <c r="S17" s="97"/>
      <c r="T17" s="97">
        <v>530</v>
      </c>
      <c r="U17" s="97"/>
      <c r="V17" s="97" t="s">
        <v>36</v>
      </c>
      <c r="W17" s="97"/>
      <c r="X17" s="97">
        <v>572</v>
      </c>
      <c r="Y17" s="97"/>
    </row>
    <row r="18" spans="1:25" ht="9.75" customHeight="1">
      <c r="A18" s="9"/>
      <c r="B18" s="97"/>
      <c r="C18" s="97"/>
      <c r="D18" s="97"/>
      <c r="E18" s="97"/>
      <c r="F18" s="97"/>
      <c r="G18" s="97"/>
      <c r="H18" s="97"/>
      <c r="I18" s="97"/>
      <c r="J18" s="97"/>
      <c r="K18" s="97"/>
      <c r="L18" s="97"/>
      <c r="M18" s="97"/>
      <c r="N18" s="97"/>
      <c r="O18" s="97"/>
      <c r="P18" s="97"/>
      <c r="Q18" s="97"/>
      <c r="R18" s="97"/>
      <c r="S18" s="97"/>
      <c r="T18" s="97"/>
      <c r="U18" s="97"/>
      <c r="V18" s="97"/>
      <c r="W18" s="97"/>
      <c r="X18" s="97"/>
      <c r="Y18" s="97"/>
    </row>
    <row r="19" spans="1:25" ht="9.75" customHeight="1">
      <c r="A19" s="9" t="s">
        <v>83</v>
      </c>
      <c r="B19" s="97"/>
      <c r="C19" s="97"/>
      <c r="D19" s="97" t="s">
        <v>390</v>
      </c>
      <c r="E19" s="97"/>
      <c r="F19" s="97"/>
      <c r="G19" s="97"/>
      <c r="H19" s="97" t="s">
        <v>417</v>
      </c>
      <c r="I19" s="97"/>
      <c r="J19" s="97"/>
      <c r="K19" s="97"/>
      <c r="L19" s="97" t="s">
        <v>402</v>
      </c>
      <c r="M19" s="97"/>
      <c r="N19" s="97"/>
      <c r="O19" s="97"/>
      <c r="P19" s="97" t="s">
        <v>426</v>
      </c>
      <c r="Q19" s="97"/>
      <c r="R19" s="97" t="s">
        <v>36</v>
      </c>
      <c r="S19" s="97"/>
      <c r="T19" s="97">
        <v>264</v>
      </c>
      <c r="U19" s="97"/>
      <c r="V19" s="97" t="s">
        <v>36</v>
      </c>
      <c r="W19" s="97"/>
      <c r="X19" s="97">
        <v>385</v>
      </c>
      <c r="Y19" s="97"/>
    </row>
    <row r="20" spans="1:25" ht="9.75" customHeight="1">
      <c r="A20" s="9"/>
      <c r="B20" s="97"/>
      <c r="C20" s="97"/>
      <c r="D20" s="97"/>
      <c r="E20" s="97"/>
      <c r="F20" s="97"/>
      <c r="G20" s="97"/>
      <c r="H20" s="97"/>
      <c r="I20" s="97"/>
      <c r="J20" s="97"/>
      <c r="K20" s="97"/>
      <c r="L20" s="97"/>
      <c r="M20" s="97"/>
      <c r="N20" s="97"/>
      <c r="O20" s="97"/>
      <c r="P20" s="97"/>
      <c r="Q20" s="97"/>
      <c r="R20" s="97"/>
      <c r="S20" s="97"/>
      <c r="T20" s="97"/>
      <c r="U20" s="97"/>
      <c r="V20" s="97"/>
      <c r="W20" s="97"/>
      <c r="X20" s="97"/>
      <c r="Y20" s="97"/>
    </row>
    <row r="21" spans="1:25" ht="9.75" customHeight="1">
      <c r="A21" s="9" t="s">
        <v>84</v>
      </c>
      <c r="B21" s="97"/>
      <c r="C21" s="97"/>
      <c r="D21" s="97" t="s">
        <v>391</v>
      </c>
      <c r="E21" s="97"/>
      <c r="F21" s="97"/>
      <c r="G21" s="97"/>
      <c r="H21" s="97" t="s">
        <v>418</v>
      </c>
      <c r="I21" s="97"/>
      <c r="J21" s="97"/>
      <c r="K21" s="97"/>
      <c r="L21" s="97" t="s">
        <v>403</v>
      </c>
      <c r="M21" s="97"/>
      <c r="N21" s="97"/>
      <c r="O21" s="97"/>
      <c r="P21" s="97" t="s">
        <v>430</v>
      </c>
      <c r="Q21" s="97"/>
      <c r="R21" s="97" t="s">
        <v>36</v>
      </c>
      <c r="S21" s="97"/>
      <c r="T21" s="97" t="s">
        <v>410</v>
      </c>
      <c r="U21" s="97"/>
      <c r="V21" s="97" t="s">
        <v>36</v>
      </c>
      <c r="W21" s="97"/>
      <c r="X21" s="97" t="s">
        <v>437</v>
      </c>
      <c r="Y21" s="97"/>
    </row>
    <row r="22" spans="1:25" ht="9.75" customHeight="1">
      <c r="A22" s="9"/>
      <c r="B22" s="97"/>
      <c r="C22" s="97"/>
      <c r="D22" s="97"/>
      <c r="E22" s="97"/>
      <c r="F22" s="97"/>
      <c r="G22" s="97"/>
      <c r="H22" s="97"/>
      <c r="I22" s="97"/>
      <c r="J22" s="97"/>
      <c r="K22" s="97"/>
      <c r="L22" s="97"/>
      <c r="M22" s="97"/>
      <c r="N22" s="97"/>
      <c r="O22" s="97"/>
      <c r="P22" s="97"/>
      <c r="Q22" s="97"/>
      <c r="R22" s="97"/>
      <c r="S22" s="97"/>
      <c r="T22" s="97"/>
      <c r="U22" s="97"/>
      <c r="V22" s="97"/>
      <c r="W22" s="97"/>
      <c r="X22" s="97"/>
      <c r="Y22" s="97"/>
    </row>
    <row r="23" spans="1:25" ht="9.75" customHeight="1">
      <c r="A23" s="9" t="s">
        <v>85</v>
      </c>
      <c r="B23" s="97"/>
      <c r="C23" s="97"/>
      <c r="D23" s="97" t="s">
        <v>392</v>
      </c>
      <c r="E23" s="97"/>
      <c r="F23" s="97"/>
      <c r="G23" s="97"/>
      <c r="H23" s="97" t="s">
        <v>419</v>
      </c>
      <c r="I23" s="97"/>
      <c r="J23" s="97"/>
      <c r="K23" s="97"/>
      <c r="L23" s="97" t="s">
        <v>404</v>
      </c>
      <c r="M23" s="97"/>
      <c r="N23" s="97"/>
      <c r="O23" s="97"/>
      <c r="P23" s="97" t="s">
        <v>431</v>
      </c>
      <c r="Q23" s="97"/>
      <c r="R23" s="97" t="s">
        <v>36</v>
      </c>
      <c r="S23" s="97"/>
      <c r="T23" s="97" t="s">
        <v>411</v>
      </c>
      <c r="U23" s="97"/>
      <c r="V23" s="97" t="s">
        <v>36</v>
      </c>
      <c r="W23" s="97"/>
      <c r="X23" s="97" t="s">
        <v>438</v>
      </c>
      <c r="Y23" s="97"/>
    </row>
    <row r="24" spans="1:25" ht="9.75" customHeight="1">
      <c r="A24" s="9"/>
      <c r="B24" s="97"/>
      <c r="C24" s="97"/>
      <c r="D24" s="97"/>
      <c r="E24" s="97"/>
      <c r="F24" s="97"/>
      <c r="G24" s="97"/>
      <c r="H24" s="97"/>
      <c r="I24" s="97"/>
      <c r="J24" s="97"/>
      <c r="K24" s="97"/>
      <c r="L24" s="97"/>
      <c r="M24" s="97"/>
      <c r="N24" s="97"/>
      <c r="O24" s="97"/>
      <c r="P24" s="97"/>
      <c r="Q24" s="97"/>
      <c r="R24" s="97"/>
      <c r="S24" s="97"/>
      <c r="T24" s="97"/>
      <c r="U24" s="97"/>
      <c r="V24" s="97"/>
      <c r="W24" s="97"/>
      <c r="X24" s="97"/>
      <c r="Y24" s="97"/>
    </row>
    <row r="25" spans="1:25" ht="9.75" customHeight="1">
      <c r="A25" s="9" t="s">
        <v>86</v>
      </c>
      <c r="B25" s="97"/>
      <c r="C25" s="97"/>
      <c r="D25" s="97" t="s">
        <v>393</v>
      </c>
      <c r="E25" s="97"/>
      <c r="F25" s="97"/>
      <c r="G25" s="97"/>
      <c r="H25" s="97" t="s">
        <v>420</v>
      </c>
      <c r="I25" s="97"/>
      <c r="J25" s="97"/>
      <c r="K25" s="97"/>
      <c r="L25" s="97" t="s">
        <v>405</v>
      </c>
      <c r="M25" s="97"/>
      <c r="N25" s="97"/>
      <c r="O25" s="97"/>
      <c r="P25" s="97" t="s">
        <v>432</v>
      </c>
      <c r="Q25" s="97"/>
      <c r="R25" s="97" t="s">
        <v>36</v>
      </c>
      <c r="S25" s="97"/>
      <c r="T25" s="97" t="s">
        <v>412</v>
      </c>
      <c r="U25" s="97"/>
      <c r="V25" s="97" t="s">
        <v>36</v>
      </c>
      <c r="W25" s="97"/>
      <c r="X25" s="97" t="s">
        <v>439</v>
      </c>
      <c r="Y25" s="97"/>
    </row>
    <row r="26" spans="1:25" ht="9.75" customHeight="1">
      <c r="A26" s="9"/>
      <c r="B26" s="97"/>
      <c r="C26" s="97"/>
      <c r="D26" s="97"/>
      <c r="E26" s="97"/>
      <c r="F26" s="97"/>
      <c r="G26" s="97"/>
      <c r="H26" s="97"/>
      <c r="I26" s="97"/>
      <c r="J26" s="97"/>
      <c r="K26" s="97"/>
      <c r="L26" s="97"/>
      <c r="M26" s="97"/>
      <c r="N26" s="97"/>
      <c r="O26" s="97"/>
      <c r="P26" s="97"/>
      <c r="Q26" s="97"/>
      <c r="R26" s="97"/>
      <c r="S26" s="97"/>
      <c r="T26" s="97"/>
      <c r="U26" s="97"/>
      <c r="V26" s="97"/>
      <c r="W26" s="97"/>
      <c r="X26" s="97"/>
      <c r="Y26" s="97"/>
    </row>
    <row r="27" spans="1:25" ht="9.75" customHeight="1">
      <c r="A27" s="9" t="s">
        <v>87</v>
      </c>
      <c r="B27" s="97"/>
      <c r="C27" s="97"/>
      <c r="D27" s="97" t="s">
        <v>394</v>
      </c>
      <c r="E27" s="97"/>
      <c r="F27" s="97"/>
      <c r="G27" s="97"/>
      <c r="H27" s="97" t="s">
        <v>421</v>
      </c>
      <c r="I27" s="97"/>
      <c r="J27" s="97"/>
      <c r="K27" s="97"/>
      <c r="L27" s="97" t="s">
        <v>406</v>
      </c>
      <c r="M27" s="97"/>
      <c r="N27" s="97"/>
      <c r="O27" s="97"/>
      <c r="P27" s="97" t="s">
        <v>433</v>
      </c>
      <c r="Q27" s="97"/>
      <c r="R27" s="97" t="s">
        <v>36</v>
      </c>
      <c r="S27" s="97"/>
      <c r="T27" s="97">
        <v>571</v>
      </c>
      <c r="U27" s="97"/>
      <c r="V27" s="97" t="s">
        <v>36</v>
      </c>
      <c r="W27" s="97"/>
      <c r="X27" s="97" t="s">
        <v>440</v>
      </c>
      <c r="Y27" s="97"/>
    </row>
    <row r="28" spans="1:25" ht="9.75" customHeight="1">
      <c r="A28" s="9"/>
      <c r="B28" s="97"/>
      <c r="C28" s="97"/>
      <c r="D28" s="97"/>
      <c r="E28" s="97"/>
      <c r="F28" s="97"/>
      <c r="G28" s="97"/>
      <c r="H28" s="97"/>
      <c r="I28" s="97"/>
      <c r="J28" s="97"/>
      <c r="K28" s="97"/>
      <c r="L28" s="97"/>
      <c r="M28" s="97"/>
      <c r="N28" s="97"/>
      <c r="O28" s="97"/>
      <c r="P28" s="97"/>
      <c r="Q28" s="97"/>
      <c r="R28" s="97"/>
      <c r="S28" s="97"/>
      <c r="T28" s="97"/>
      <c r="U28" s="97"/>
      <c r="V28" s="97"/>
      <c r="W28" s="97"/>
      <c r="X28" s="97"/>
      <c r="Y28" s="97"/>
    </row>
    <row r="29" spans="1:25" ht="9.75" customHeight="1">
      <c r="A29" s="9" t="s">
        <v>88</v>
      </c>
      <c r="B29" s="97"/>
      <c r="C29" s="97"/>
      <c r="D29" s="97" t="s">
        <v>395</v>
      </c>
      <c r="E29" s="97"/>
      <c r="F29" s="97"/>
      <c r="G29" s="97"/>
      <c r="H29" s="97" t="s">
        <v>422</v>
      </c>
      <c r="I29" s="97"/>
      <c r="J29" s="97"/>
      <c r="K29" s="97"/>
      <c r="L29" s="97" t="s">
        <v>407</v>
      </c>
      <c r="M29" s="97"/>
      <c r="N29" s="97"/>
      <c r="O29" s="97"/>
      <c r="P29" s="97" t="s">
        <v>434</v>
      </c>
      <c r="Q29" s="97"/>
      <c r="R29" s="97" t="s">
        <v>36</v>
      </c>
      <c r="S29" s="97"/>
      <c r="T29" s="97">
        <v>533</v>
      </c>
      <c r="U29" s="97"/>
      <c r="V29" s="97" t="s">
        <v>36</v>
      </c>
      <c r="W29" s="97"/>
      <c r="X29" s="97">
        <v>461</v>
      </c>
      <c r="Y29" s="97"/>
    </row>
    <row r="30" spans="1:25" ht="9.75" customHeight="1">
      <c r="A30" s="36"/>
      <c r="B30" s="97"/>
      <c r="C30" s="97"/>
      <c r="D30" s="97"/>
      <c r="E30" s="97"/>
      <c r="F30" s="97"/>
      <c r="G30" s="97"/>
      <c r="H30" s="97"/>
      <c r="I30" s="97"/>
      <c r="J30" s="97"/>
      <c r="K30" s="97"/>
      <c r="L30" s="97"/>
      <c r="M30" s="97"/>
      <c r="N30" s="97"/>
      <c r="O30" s="97"/>
      <c r="P30" s="97"/>
      <c r="Q30" s="97"/>
      <c r="R30" s="97"/>
      <c r="S30" s="97"/>
      <c r="T30" s="97"/>
      <c r="U30" s="97"/>
      <c r="V30" s="97"/>
      <c r="W30" s="97"/>
      <c r="X30" s="97"/>
      <c r="Y30" s="97"/>
    </row>
    <row r="31" spans="1:25" ht="9.75" customHeight="1">
      <c r="A31" s="9" t="s">
        <v>89</v>
      </c>
      <c r="B31" s="97"/>
      <c r="C31" s="97"/>
      <c r="D31" s="97" t="s">
        <v>396</v>
      </c>
      <c r="E31" s="97"/>
      <c r="F31" s="97"/>
      <c r="G31" s="97"/>
      <c r="H31" s="97" t="s">
        <v>423</v>
      </c>
      <c r="I31" s="97"/>
      <c r="J31" s="97"/>
      <c r="K31" s="97"/>
      <c r="L31" s="97" t="s">
        <v>408</v>
      </c>
      <c r="M31" s="97"/>
      <c r="N31" s="97"/>
      <c r="O31" s="97"/>
      <c r="P31" s="97" t="s">
        <v>384</v>
      </c>
      <c r="Q31" s="97"/>
      <c r="R31" s="97" t="s">
        <v>36</v>
      </c>
      <c r="S31" s="97"/>
      <c r="T31" s="97" t="s">
        <v>413</v>
      </c>
      <c r="U31" s="97"/>
      <c r="V31" s="97" t="s">
        <v>36</v>
      </c>
      <c r="W31" s="97"/>
      <c r="X31" s="97" t="s">
        <v>441</v>
      </c>
      <c r="Y31" s="97"/>
    </row>
    <row r="32" spans="1:25" ht="4.5" customHeight="1">
      <c r="A32" s="9"/>
      <c r="B32" s="97"/>
      <c r="C32" s="97"/>
      <c r="D32" s="97"/>
      <c r="E32" s="97"/>
      <c r="F32" s="97"/>
      <c r="G32" s="97"/>
      <c r="H32" s="97"/>
      <c r="I32" s="97"/>
      <c r="J32" s="97"/>
      <c r="K32" s="97"/>
      <c r="L32" s="97"/>
      <c r="M32" s="97"/>
      <c r="N32" s="97"/>
      <c r="O32" s="97"/>
      <c r="P32" s="97"/>
      <c r="Q32" s="97"/>
      <c r="R32" s="97"/>
      <c r="S32" s="97"/>
      <c r="T32" s="97"/>
      <c r="U32" s="97"/>
      <c r="V32" s="97"/>
      <c r="W32" s="97"/>
      <c r="X32" s="97"/>
      <c r="Y32" s="97"/>
    </row>
    <row r="33" spans="1:25" ht="9.75" customHeight="1">
      <c r="A33" s="9"/>
      <c r="B33" s="97"/>
      <c r="C33" s="97"/>
      <c r="D33" s="97"/>
      <c r="E33" s="97"/>
      <c r="F33" s="97"/>
      <c r="G33" s="97"/>
      <c r="H33" s="97"/>
      <c r="I33" s="97"/>
      <c r="J33" s="97"/>
      <c r="K33" s="97"/>
      <c r="L33" s="97"/>
      <c r="M33" s="97"/>
      <c r="N33" s="97"/>
      <c r="O33" s="97"/>
      <c r="P33" s="97"/>
      <c r="Q33" s="97"/>
      <c r="R33" s="97"/>
      <c r="S33" s="97"/>
      <c r="T33" s="97"/>
      <c r="U33" s="97"/>
      <c r="V33" s="97"/>
      <c r="W33" s="97"/>
      <c r="X33" s="97"/>
      <c r="Y33" s="97"/>
    </row>
    <row r="34" spans="1:25" ht="9.75" customHeight="1">
      <c r="A34" s="37" t="s">
        <v>345</v>
      </c>
      <c r="B34" s="96"/>
      <c r="C34" s="96"/>
      <c r="D34" s="96" t="s">
        <v>351</v>
      </c>
      <c r="E34" s="96"/>
      <c r="F34" s="96"/>
      <c r="G34" s="96"/>
      <c r="H34" s="96" t="s">
        <v>424</v>
      </c>
      <c r="I34" s="96"/>
      <c r="J34" s="96"/>
      <c r="K34" s="96"/>
      <c r="L34" s="96" t="s">
        <v>354</v>
      </c>
      <c r="M34" s="96"/>
      <c r="N34" s="96"/>
      <c r="O34" s="96"/>
      <c r="P34" s="96" t="s">
        <v>435</v>
      </c>
      <c r="Q34" s="96"/>
      <c r="R34" s="96" t="s">
        <v>36</v>
      </c>
      <c r="S34" s="96"/>
      <c r="T34" s="96" t="s">
        <v>357</v>
      </c>
      <c r="U34" s="96"/>
      <c r="V34" s="96" t="s">
        <v>36</v>
      </c>
      <c r="W34" s="96"/>
      <c r="X34" s="96" t="s">
        <v>442</v>
      </c>
      <c r="Y34" s="96"/>
    </row>
    <row r="35" ht="18" customHeight="1">
      <c r="A35" s="24"/>
    </row>
    <row r="36" spans="1:25" ht="12.75">
      <c r="A36" s="275" t="s">
        <v>347</v>
      </c>
      <c r="B36" s="275"/>
      <c r="C36" s="275"/>
      <c r="D36" s="275"/>
      <c r="E36" s="275"/>
      <c r="F36" s="275"/>
      <c r="G36" s="275"/>
      <c r="H36" s="275"/>
      <c r="I36" s="275"/>
      <c r="J36" s="275"/>
      <c r="K36" s="275"/>
      <c r="L36" s="275"/>
      <c r="M36" s="275"/>
      <c r="N36" s="275"/>
      <c r="O36" s="275"/>
      <c r="P36" s="275"/>
      <c r="Q36" s="275"/>
      <c r="R36" s="275"/>
      <c r="S36" s="275"/>
      <c r="T36" s="275"/>
      <c r="U36" s="275"/>
      <c r="V36" s="275"/>
      <c r="W36" s="275"/>
      <c r="X36" s="275"/>
      <c r="Y36" s="275"/>
    </row>
    <row r="38" spans="1:25" ht="12.75">
      <c r="A38" s="33"/>
      <c r="B38" s="326" t="s">
        <v>231</v>
      </c>
      <c r="C38" s="318"/>
      <c r="D38" s="318"/>
      <c r="E38" s="318"/>
      <c r="F38" s="318"/>
      <c r="G38" s="318"/>
      <c r="H38" s="318"/>
      <c r="I38" s="318"/>
      <c r="J38" s="318"/>
      <c r="K38" s="318"/>
      <c r="L38" s="318"/>
      <c r="M38" s="318"/>
      <c r="N38" s="318"/>
      <c r="O38" s="327"/>
      <c r="P38" s="317" t="s">
        <v>232</v>
      </c>
      <c r="Q38" s="318"/>
      <c r="R38" s="318"/>
      <c r="S38" s="318"/>
      <c r="T38" s="318"/>
      <c r="U38" s="318"/>
      <c r="V38" s="318"/>
      <c r="W38" s="318"/>
      <c r="X38" s="318"/>
      <c r="Y38" s="318"/>
    </row>
    <row r="39" spans="1:25" ht="12.75">
      <c r="A39" s="9"/>
      <c r="B39" s="322" t="s">
        <v>20</v>
      </c>
      <c r="C39" s="263"/>
      <c r="D39" s="263"/>
      <c r="E39" s="263"/>
      <c r="F39" s="264"/>
      <c r="G39" s="313" t="s">
        <v>23</v>
      </c>
      <c r="H39" s="314"/>
      <c r="I39" s="314"/>
      <c r="J39" s="314"/>
      <c r="K39" s="314"/>
      <c r="L39" s="314"/>
      <c r="M39" s="314"/>
      <c r="N39" s="314"/>
      <c r="O39" s="315"/>
      <c r="P39" s="262" t="s">
        <v>2</v>
      </c>
      <c r="Q39" s="263"/>
      <c r="R39" s="263"/>
      <c r="S39" s="263"/>
      <c r="T39" s="264"/>
      <c r="U39" s="262" t="s">
        <v>3</v>
      </c>
      <c r="V39" s="263"/>
      <c r="W39" s="263"/>
      <c r="X39" s="263"/>
      <c r="Y39" s="263"/>
    </row>
    <row r="40" spans="1:25" ht="12.75">
      <c r="A40" s="39" t="s">
        <v>77</v>
      </c>
      <c r="B40" s="325"/>
      <c r="C40" s="266"/>
      <c r="D40" s="266"/>
      <c r="E40" s="266"/>
      <c r="F40" s="267"/>
      <c r="G40" s="262" t="s">
        <v>229</v>
      </c>
      <c r="H40" s="263"/>
      <c r="I40" s="263"/>
      <c r="J40" s="264"/>
      <c r="K40" s="262" t="s">
        <v>230</v>
      </c>
      <c r="L40" s="263"/>
      <c r="M40" s="263"/>
      <c r="N40" s="263"/>
      <c r="O40" s="263"/>
      <c r="P40" s="265"/>
      <c r="Q40" s="271"/>
      <c r="R40" s="271"/>
      <c r="S40" s="271"/>
      <c r="T40" s="267"/>
      <c r="U40" s="265"/>
      <c r="V40" s="271"/>
      <c r="W40" s="271"/>
      <c r="X40" s="271"/>
      <c r="Y40" s="271"/>
    </row>
    <row r="41" spans="1:25" ht="12.75">
      <c r="A41" s="9"/>
      <c r="B41" s="325"/>
      <c r="C41" s="266"/>
      <c r="D41" s="266"/>
      <c r="E41" s="266"/>
      <c r="F41" s="267"/>
      <c r="G41" s="265"/>
      <c r="H41" s="271"/>
      <c r="I41" s="271"/>
      <c r="J41" s="267"/>
      <c r="K41" s="265"/>
      <c r="L41" s="271"/>
      <c r="M41" s="271"/>
      <c r="N41" s="271"/>
      <c r="O41" s="271"/>
      <c r="P41" s="265"/>
      <c r="Q41" s="271"/>
      <c r="R41" s="271"/>
      <c r="S41" s="271"/>
      <c r="T41" s="267"/>
      <c r="U41" s="265"/>
      <c r="V41" s="271"/>
      <c r="W41" s="271"/>
      <c r="X41" s="271"/>
      <c r="Y41" s="271"/>
    </row>
    <row r="42" spans="1:25" ht="12.75">
      <c r="A42" s="90"/>
      <c r="B42" s="323"/>
      <c r="C42" s="269"/>
      <c r="D42" s="269"/>
      <c r="E42" s="269"/>
      <c r="F42" s="270"/>
      <c r="G42" s="268"/>
      <c r="H42" s="269"/>
      <c r="I42" s="269"/>
      <c r="J42" s="270"/>
      <c r="K42" s="268"/>
      <c r="L42" s="269"/>
      <c r="M42" s="269"/>
      <c r="N42" s="269"/>
      <c r="O42" s="269"/>
      <c r="P42" s="268"/>
      <c r="Q42" s="269"/>
      <c r="R42" s="269"/>
      <c r="S42" s="269"/>
      <c r="T42" s="270"/>
      <c r="U42" s="268"/>
      <c r="V42" s="269"/>
      <c r="W42" s="269"/>
      <c r="X42" s="269"/>
      <c r="Y42" s="269"/>
    </row>
    <row r="43" ht="9.75" customHeight="1">
      <c r="A43" s="33"/>
    </row>
    <row r="44" spans="1:25" ht="9.75" customHeight="1">
      <c r="A44" s="9" t="s">
        <v>78</v>
      </c>
      <c r="B44" s="97"/>
      <c r="C44" s="97"/>
      <c r="D44" s="97"/>
      <c r="E44" s="97" t="s">
        <v>479</v>
      </c>
      <c r="F44" s="97"/>
      <c r="G44" s="97"/>
      <c r="H44" s="97"/>
      <c r="I44" s="97" t="s">
        <v>491</v>
      </c>
      <c r="J44" s="97"/>
      <c r="K44" s="97"/>
      <c r="L44" s="97"/>
      <c r="M44" s="97"/>
      <c r="N44" s="97" t="s">
        <v>467</v>
      </c>
      <c r="O44" s="97"/>
      <c r="P44" s="97"/>
      <c r="Q44" s="97"/>
      <c r="R44" s="97"/>
      <c r="S44" s="97" t="s">
        <v>443</v>
      </c>
      <c r="T44" s="97"/>
      <c r="U44" s="97"/>
      <c r="V44" s="97"/>
      <c r="W44" s="97"/>
      <c r="X44" s="97" t="s">
        <v>455</v>
      </c>
      <c r="Y44" s="97"/>
    </row>
    <row r="45" spans="1:25" ht="9.75" customHeight="1">
      <c r="A45" s="9"/>
      <c r="B45" s="97"/>
      <c r="C45" s="97"/>
      <c r="D45" s="97"/>
      <c r="E45" s="97"/>
      <c r="F45" s="97"/>
      <c r="G45" s="97"/>
      <c r="H45" s="97"/>
      <c r="I45" s="97"/>
      <c r="J45" s="97"/>
      <c r="K45" s="97"/>
      <c r="L45" s="97"/>
      <c r="M45" s="97"/>
      <c r="N45" s="97"/>
      <c r="O45" s="97"/>
      <c r="P45" s="97"/>
      <c r="Q45" s="97"/>
      <c r="R45" s="97"/>
      <c r="S45" s="97"/>
      <c r="T45" s="97"/>
      <c r="U45" s="97"/>
      <c r="V45" s="97"/>
      <c r="W45" s="97"/>
      <c r="X45" s="97"/>
      <c r="Y45" s="97"/>
    </row>
    <row r="46" spans="1:25" ht="9.75" customHeight="1">
      <c r="A46" s="9" t="s">
        <v>79</v>
      </c>
      <c r="B46" s="97"/>
      <c r="C46" s="97"/>
      <c r="D46" s="97"/>
      <c r="E46" s="97" t="s">
        <v>480</v>
      </c>
      <c r="F46" s="97"/>
      <c r="G46" s="97"/>
      <c r="H46" s="97"/>
      <c r="I46" s="97" t="s">
        <v>492</v>
      </c>
      <c r="J46" s="97"/>
      <c r="K46" s="97"/>
      <c r="L46" s="97"/>
      <c r="M46" s="97"/>
      <c r="N46" s="97" t="s">
        <v>468</v>
      </c>
      <c r="O46" s="97"/>
      <c r="P46" s="97"/>
      <c r="Q46" s="97"/>
      <c r="R46" s="97"/>
      <c r="S46" s="97" t="s">
        <v>444</v>
      </c>
      <c r="T46" s="97"/>
      <c r="U46" s="97"/>
      <c r="V46" s="97"/>
      <c r="W46" s="97"/>
      <c r="X46" s="97" t="s">
        <v>456</v>
      </c>
      <c r="Y46" s="97"/>
    </row>
    <row r="47" spans="1:25" ht="9.75" customHeight="1">
      <c r="A47" s="9"/>
      <c r="B47" s="97"/>
      <c r="C47" s="97"/>
      <c r="D47" s="97"/>
      <c r="E47" s="97"/>
      <c r="F47" s="97"/>
      <c r="G47" s="97"/>
      <c r="H47" s="97"/>
      <c r="I47" s="97"/>
      <c r="J47" s="97"/>
      <c r="K47" s="97"/>
      <c r="L47" s="97"/>
      <c r="M47" s="97"/>
      <c r="N47" s="97"/>
      <c r="O47" s="97"/>
      <c r="P47" s="97"/>
      <c r="Q47" s="97"/>
      <c r="R47" s="97"/>
      <c r="S47" s="97"/>
      <c r="T47" s="97"/>
      <c r="U47" s="97"/>
      <c r="V47" s="97"/>
      <c r="W47" s="97"/>
      <c r="X47" s="97"/>
      <c r="Y47" s="97"/>
    </row>
    <row r="48" spans="1:25" ht="9.75" customHeight="1">
      <c r="A48" s="9" t="s">
        <v>80</v>
      </c>
      <c r="B48" s="97"/>
      <c r="C48" s="97"/>
      <c r="D48" s="97"/>
      <c r="E48" s="97" t="s">
        <v>481</v>
      </c>
      <c r="F48" s="97"/>
      <c r="G48" s="97"/>
      <c r="H48" s="97"/>
      <c r="I48" s="97" t="s">
        <v>493</v>
      </c>
      <c r="J48" s="97"/>
      <c r="K48" s="97"/>
      <c r="L48" s="97"/>
      <c r="M48" s="97"/>
      <c r="N48" s="97" t="s">
        <v>469</v>
      </c>
      <c r="O48" s="97"/>
      <c r="P48" s="97"/>
      <c r="Q48" s="97"/>
      <c r="R48" s="97"/>
      <c r="S48" s="97" t="s">
        <v>445</v>
      </c>
      <c r="T48" s="97"/>
      <c r="U48" s="97"/>
      <c r="V48" s="97"/>
      <c r="W48" s="97"/>
      <c r="X48" s="97" t="s">
        <v>457</v>
      </c>
      <c r="Y48" s="97"/>
    </row>
    <row r="49" spans="1:25" ht="9.75" customHeight="1">
      <c r="A49" s="9"/>
      <c r="B49" s="97"/>
      <c r="C49" s="97"/>
      <c r="D49" s="97"/>
      <c r="E49" s="97"/>
      <c r="F49" s="97"/>
      <c r="G49" s="97"/>
      <c r="H49" s="97"/>
      <c r="I49" s="97"/>
      <c r="J49" s="97"/>
      <c r="K49" s="97"/>
      <c r="L49" s="97"/>
      <c r="M49" s="97"/>
      <c r="N49" s="97"/>
      <c r="O49" s="97"/>
      <c r="P49" s="97"/>
      <c r="Q49" s="97"/>
      <c r="R49" s="97"/>
      <c r="S49" s="97"/>
      <c r="T49" s="97"/>
      <c r="U49" s="97"/>
      <c r="V49" s="97"/>
      <c r="W49" s="97"/>
      <c r="X49" s="97"/>
      <c r="Y49" s="97"/>
    </row>
    <row r="50" spans="1:25" ht="9.75" customHeight="1">
      <c r="A50" s="9" t="s">
        <v>81</v>
      </c>
      <c r="B50" s="97"/>
      <c r="C50" s="97"/>
      <c r="D50" s="97"/>
      <c r="E50" s="97" t="s">
        <v>482</v>
      </c>
      <c r="F50" s="97"/>
      <c r="G50" s="97"/>
      <c r="H50" s="97"/>
      <c r="I50" s="97" t="s">
        <v>494</v>
      </c>
      <c r="J50" s="97"/>
      <c r="K50" s="97"/>
      <c r="L50" s="97"/>
      <c r="M50" s="97"/>
      <c r="N50" s="97" t="s">
        <v>470</v>
      </c>
      <c r="O50" s="97"/>
      <c r="P50" s="97"/>
      <c r="Q50" s="97"/>
      <c r="R50" s="97"/>
      <c r="S50" s="97" t="s">
        <v>446</v>
      </c>
      <c r="T50" s="97"/>
      <c r="U50" s="97"/>
      <c r="V50" s="97"/>
      <c r="W50" s="97"/>
      <c r="X50" s="97" t="s">
        <v>458</v>
      </c>
      <c r="Y50" s="97"/>
    </row>
    <row r="51" spans="1:25" ht="9.75" customHeight="1">
      <c r="A51" s="9"/>
      <c r="B51" s="97"/>
      <c r="C51" s="97"/>
      <c r="D51" s="97"/>
      <c r="E51" s="97"/>
      <c r="F51" s="97"/>
      <c r="G51" s="97"/>
      <c r="H51" s="97"/>
      <c r="I51" s="97"/>
      <c r="J51" s="97"/>
      <c r="K51" s="97"/>
      <c r="L51" s="97"/>
      <c r="M51" s="97"/>
      <c r="N51" s="97"/>
      <c r="O51" s="97"/>
      <c r="P51" s="97"/>
      <c r="Q51" s="97"/>
      <c r="R51" s="97"/>
      <c r="S51" s="97"/>
      <c r="T51" s="97"/>
      <c r="U51" s="97"/>
      <c r="V51" s="97"/>
      <c r="W51" s="97"/>
      <c r="X51" s="97"/>
      <c r="Y51" s="97"/>
    </row>
    <row r="52" spans="1:25" ht="9.75" customHeight="1">
      <c r="A52" s="9" t="s">
        <v>82</v>
      </c>
      <c r="B52" s="97"/>
      <c r="C52" s="97"/>
      <c r="D52" s="97"/>
      <c r="E52" s="97" t="s">
        <v>483</v>
      </c>
      <c r="F52" s="97"/>
      <c r="G52" s="97"/>
      <c r="H52" s="97"/>
      <c r="I52" s="97" t="s">
        <v>495</v>
      </c>
      <c r="J52" s="97"/>
      <c r="K52" s="97"/>
      <c r="L52" s="97"/>
      <c r="M52" s="97"/>
      <c r="N52" s="97" t="s">
        <v>471</v>
      </c>
      <c r="O52" s="97"/>
      <c r="P52" s="97"/>
      <c r="Q52" s="97"/>
      <c r="R52" s="97"/>
      <c r="S52" s="97" t="s">
        <v>447</v>
      </c>
      <c r="T52" s="97"/>
      <c r="U52" s="97"/>
      <c r="V52" s="97"/>
      <c r="W52" s="97"/>
      <c r="X52" s="97" t="s">
        <v>459</v>
      </c>
      <c r="Y52" s="97"/>
    </row>
    <row r="53" spans="1:25" ht="9.75" customHeight="1">
      <c r="A53" s="9"/>
      <c r="B53" s="97"/>
      <c r="C53" s="97"/>
      <c r="D53" s="97"/>
      <c r="E53" s="97"/>
      <c r="F53" s="97"/>
      <c r="G53" s="97"/>
      <c r="H53" s="97"/>
      <c r="I53" s="97"/>
      <c r="J53" s="97"/>
      <c r="K53" s="97"/>
      <c r="L53" s="97"/>
      <c r="M53" s="97"/>
      <c r="N53" s="97"/>
      <c r="O53" s="97"/>
      <c r="P53" s="97"/>
      <c r="Q53" s="97"/>
      <c r="R53" s="97"/>
      <c r="S53" s="97"/>
      <c r="T53" s="97"/>
      <c r="U53" s="97"/>
      <c r="V53" s="97"/>
      <c r="W53" s="97"/>
      <c r="X53" s="97"/>
      <c r="Y53" s="97"/>
    </row>
    <row r="54" spans="1:25" ht="9.75" customHeight="1">
      <c r="A54" s="9" t="s">
        <v>83</v>
      </c>
      <c r="B54" s="97"/>
      <c r="C54" s="97"/>
      <c r="D54" s="97"/>
      <c r="E54" s="97" t="s">
        <v>484</v>
      </c>
      <c r="F54" s="97"/>
      <c r="G54" s="97"/>
      <c r="H54" s="97"/>
      <c r="I54" s="97" t="s">
        <v>496</v>
      </c>
      <c r="J54" s="97"/>
      <c r="K54" s="97"/>
      <c r="L54" s="97"/>
      <c r="M54" s="97"/>
      <c r="N54" s="97" t="s">
        <v>472</v>
      </c>
      <c r="O54" s="97"/>
      <c r="P54" s="97"/>
      <c r="Q54" s="97"/>
      <c r="R54" s="97"/>
      <c r="S54" s="97" t="s">
        <v>448</v>
      </c>
      <c r="T54" s="97"/>
      <c r="U54" s="97"/>
      <c r="V54" s="97"/>
      <c r="W54" s="97"/>
      <c r="X54" s="97" t="s">
        <v>460</v>
      </c>
      <c r="Y54" s="97"/>
    </row>
    <row r="55" spans="1:25" ht="9.75" customHeight="1">
      <c r="A55" s="9"/>
      <c r="B55" s="97"/>
      <c r="C55" s="97"/>
      <c r="D55" s="97"/>
      <c r="E55" s="97"/>
      <c r="F55" s="97"/>
      <c r="G55" s="97"/>
      <c r="H55" s="97"/>
      <c r="I55" s="97"/>
      <c r="J55" s="97"/>
      <c r="K55" s="97"/>
      <c r="L55" s="97"/>
      <c r="M55" s="97"/>
      <c r="N55" s="97"/>
      <c r="O55" s="97"/>
      <c r="P55" s="97"/>
      <c r="Q55" s="97"/>
      <c r="R55" s="97"/>
      <c r="S55" s="97"/>
      <c r="T55" s="97"/>
      <c r="U55" s="97"/>
      <c r="V55" s="97"/>
      <c r="W55" s="97"/>
      <c r="X55" s="97"/>
      <c r="Y55" s="97"/>
    </row>
    <row r="56" spans="1:25" ht="9.75" customHeight="1">
      <c r="A56" s="9" t="s">
        <v>84</v>
      </c>
      <c r="B56" s="97"/>
      <c r="C56" s="97"/>
      <c r="D56" s="97"/>
      <c r="E56" s="97" t="s">
        <v>485</v>
      </c>
      <c r="F56" s="97"/>
      <c r="G56" s="97"/>
      <c r="H56" s="97"/>
      <c r="I56" s="97" t="s">
        <v>497</v>
      </c>
      <c r="J56" s="97"/>
      <c r="K56" s="97"/>
      <c r="L56" s="97"/>
      <c r="M56" s="97"/>
      <c r="N56" s="97" t="s">
        <v>473</v>
      </c>
      <c r="O56" s="97"/>
      <c r="P56" s="97"/>
      <c r="Q56" s="97"/>
      <c r="R56" s="97"/>
      <c r="S56" s="97" t="s">
        <v>449</v>
      </c>
      <c r="T56" s="97"/>
      <c r="U56" s="97"/>
      <c r="V56" s="97"/>
      <c r="W56" s="97"/>
      <c r="X56" s="97" t="s">
        <v>461</v>
      </c>
      <c r="Y56" s="97"/>
    </row>
    <row r="57" spans="1:25" ht="9.75" customHeight="1">
      <c r="A57" s="9"/>
      <c r="B57" s="97"/>
      <c r="C57" s="97"/>
      <c r="D57" s="97"/>
      <c r="E57" s="97"/>
      <c r="F57" s="97"/>
      <c r="G57" s="97"/>
      <c r="H57" s="97"/>
      <c r="I57" s="97"/>
      <c r="J57" s="97"/>
      <c r="K57" s="97"/>
      <c r="L57" s="97"/>
      <c r="M57" s="97"/>
      <c r="N57" s="97"/>
      <c r="O57" s="97"/>
      <c r="P57" s="97"/>
      <c r="Q57" s="97"/>
      <c r="R57" s="97"/>
      <c r="S57" s="97"/>
      <c r="T57" s="97"/>
      <c r="U57" s="97"/>
      <c r="V57" s="97"/>
      <c r="W57" s="97"/>
      <c r="X57" s="97"/>
      <c r="Y57" s="97"/>
    </row>
    <row r="58" spans="1:25" ht="9.75" customHeight="1">
      <c r="A58" s="9" t="s">
        <v>85</v>
      </c>
      <c r="B58" s="97"/>
      <c r="C58" s="97"/>
      <c r="D58" s="97"/>
      <c r="E58" s="97" t="s">
        <v>486</v>
      </c>
      <c r="F58" s="97"/>
      <c r="G58" s="97"/>
      <c r="H58" s="97"/>
      <c r="I58" s="97" t="s">
        <v>498</v>
      </c>
      <c r="J58" s="97"/>
      <c r="K58" s="97"/>
      <c r="L58" s="97"/>
      <c r="M58" s="97"/>
      <c r="N58" s="97" t="s">
        <v>474</v>
      </c>
      <c r="O58" s="97"/>
      <c r="P58" s="97"/>
      <c r="Q58" s="97"/>
      <c r="R58" s="97"/>
      <c r="S58" s="97" t="s">
        <v>450</v>
      </c>
      <c r="T58" s="97"/>
      <c r="U58" s="97"/>
      <c r="V58" s="97"/>
      <c r="W58" s="97"/>
      <c r="X58" s="97" t="s">
        <v>462</v>
      </c>
      <c r="Y58" s="97"/>
    </row>
    <row r="59" spans="1:25" ht="9.75" customHeight="1">
      <c r="A59" s="9"/>
      <c r="B59" s="97"/>
      <c r="C59" s="97"/>
      <c r="D59" s="97"/>
      <c r="E59" s="97"/>
      <c r="F59" s="97"/>
      <c r="G59" s="97"/>
      <c r="H59" s="97"/>
      <c r="I59" s="97"/>
      <c r="J59" s="97"/>
      <c r="K59" s="97"/>
      <c r="L59" s="97"/>
      <c r="M59" s="97"/>
      <c r="N59" s="97"/>
      <c r="O59" s="97"/>
      <c r="P59" s="97"/>
      <c r="Q59" s="97"/>
      <c r="R59" s="97"/>
      <c r="S59" s="97"/>
      <c r="T59" s="97"/>
      <c r="U59" s="97"/>
      <c r="V59" s="97"/>
      <c r="W59" s="97"/>
      <c r="X59" s="97"/>
      <c r="Y59" s="97"/>
    </row>
    <row r="60" spans="1:25" ht="9.75" customHeight="1">
      <c r="A60" s="9" t="s">
        <v>86</v>
      </c>
      <c r="B60" s="97"/>
      <c r="C60" s="97"/>
      <c r="D60" s="97"/>
      <c r="E60" s="97" t="s">
        <v>487</v>
      </c>
      <c r="F60" s="97"/>
      <c r="G60" s="97"/>
      <c r="H60" s="97"/>
      <c r="I60" s="97" t="s">
        <v>499</v>
      </c>
      <c r="J60" s="97"/>
      <c r="K60" s="97"/>
      <c r="L60" s="97"/>
      <c r="M60" s="97"/>
      <c r="N60" s="97" t="s">
        <v>475</v>
      </c>
      <c r="O60" s="97"/>
      <c r="P60" s="97"/>
      <c r="Q60" s="97"/>
      <c r="R60" s="97"/>
      <c r="S60" s="97" t="s">
        <v>451</v>
      </c>
      <c r="T60" s="97"/>
      <c r="U60" s="97"/>
      <c r="V60" s="97"/>
      <c r="W60" s="97"/>
      <c r="X60" s="97" t="s">
        <v>463</v>
      </c>
      <c r="Y60" s="97"/>
    </row>
    <row r="61" spans="1:25" ht="9.75" customHeight="1">
      <c r="A61" s="9"/>
      <c r="B61" s="97"/>
      <c r="C61" s="97"/>
      <c r="D61" s="97"/>
      <c r="E61" s="97"/>
      <c r="F61" s="97"/>
      <c r="G61" s="97"/>
      <c r="H61" s="97"/>
      <c r="I61" s="97"/>
      <c r="J61" s="97"/>
      <c r="K61" s="97"/>
      <c r="L61" s="97"/>
      <c r="M61" s="97"/>
      <c r="N61" s="97"/>
      <c r="O61" s="97"/>
      <c r="P61" s="97"/>
      <c r="Q61" s="97"/>
      <c r="R61" s="97"/>
      <c r="S61" s="97"/>
      <c r="T61" s="97"/>
      <c r="U61" s="97"/>
      <c r="V61" s="97"/>
      <c r="W61" s="97"/>
      <c r="X61" s="97"/>
      <c r="Y61" s="97"/>
    </row>
    <row r="62" spans="1:25" ht="9.75" customHeight="1">
      <c r="A62" s="9" t="s">
        <v>87</v>
      </c>
      <c r="B62" s="97"/>
      <c r="C62" s="97"/>
      <c r="D62" s="97"/>
      <c r="E62" s="97" t="s">
        <v>488</v>
      </c>
      <c r="F62" s="97"/>
      <c r="G62" s="97"/>
      <c r="H62" s="97"/>
      <c r="I62" s="97" t="s">
        <v>500</v>
      </c>
      <c r="J62" s="97"/>
      <c r="K62" s="97"/>
      <c r="L62" s="97"/>
      <c r="M62" s="97"/>
      <c r="N62" s="97" t="s">
        <v>476</v>
      </c>
      <c r="O62" s="97"/>
      <c r="P62" s="97"/>
      <c r="Q62" s="97"/>
      <c r="R62" s="97"/>
      <c r="S62" s="97" t="s">
        <v>452</v>
      </c>
      <c r="T62" s="97"/>
      <c r="U62" s="97"/>
      <c r="V62" s="97"/>
      <c r="W62" s="97"/>
      <c r="X62" s="97" t="s">
        <v>464</v>
      </c>
      <c r="Y62" s="97"/>
    </row>
    <row r="63" spans="1:25" ht="9.75" customHeight="1">
      <c r="A63" s="9"/>
      <c r="B63" s="97"/>
      <c r="C63" s="97"/>
      <c r="D63" s="97"/>
      <c r="E63" s="97"/>
      <c r="F63" s="97"/>
      <c r="G63" s="97"/>
      <c r="H63" s="97"/>
      <c r="I63" s="97"/>
      <c r="J63" s="97"/>
      <c r="K63" s="97"/>
      <c r="L63" s="97"/>
      <c r="M63" s="97"/>
      <c r="N63" s="97"/>
      <c r="O63" s="97"/>
      <c r="P63" s="97"/>
      <c r="Q63" s="97"/>
      <c r="R63" s="97"/>
      <c r="S63" s="97"/>
      <c r="T63" s="97"/>
      <c r="U63" s="97"/>
      <c r="V63" s="97"/>
      <c r="W63" s="97"/>
      <c r="X63" s="97"/>
      <c r="Y63" s="97"/>
    </row>
    <row r="64" spans="1:25" ht="9.75" customHeight="1">
      <c r="A64" s="9" t="s">
        <v>88</v>
      </c>
      <c r="B64" s="97"/>
      <c r="C64" s="97"/>
      <c r="D64" s="97"/>
      <c r="E64" s="97" t="s">
        <v>489</v>
      </c>
      <c r="F64" s="97"/>
      <c r="G64" s="97"/>
      <c r="H64" s="97"/>
      <c r="I64" s="97" t="s">
        <v>501</v>
      </c>
      <c r="J64" s="97"/>
      <c r="K64" s="97"/>
      <c r="L64" s="97"/>
      <c r="M64" s="97"/>
      <c r="N64" s="97" t="s">
        <v>477</v>
      </c>
      <c r="O64" s="97"/>
      <c r="P64" s="97"/>
      <c r="Q64" s="97"/>
      <c r="R64" s="97"/>
      <c r="S64" s="97" t="s">
        <v>453</v>
      </c>
      <c r="T64" s="97"/>
      <c r="U64" s="97"/>
      <c r="V64" s="97"/>
      <c r="W64" s="97"/>
      <c r="X64" s="97" t="s">
        <v>465</v>
      </c>
      <c r="Y64" s="97"/>
    </row>
    <row r="65" spans="1:25" ht="9.75" customHeight="1">
      <c r="A65" s="36"/>
      <c r="B65" s="97"/>
      <c r="C65" s="97"/>
      <c r="D65" s="97"/>
      <c r="E65" s="97"/>
      <c r="F65" s="97"/>
      <c r="G65" s="97"/>
      <c r="H65" s="97"/>
      <c r="I65" s="97"/>
      <c r="J65" s="97"/>
      <c r="K65" s="97"/>
      <c r="L65" s="97"/>
      <c r="M65" s="97"/>
      <c r="N65" s="97"/>
      <c r="O65" s="97"/>
      <c r="P65" s="97"/>
      <c r="Q65" s="97"/>
      <c r="R65" s="97"/>
      <c r="S65" s="97"/>
      <c r="T65" s="97"/>
      <c r="U65" s="97"/>
      <c r="V65" s="97"/>
      <c r="W65" s="97"/>
      <c r="X65" s="97"/>
      <c r="Y65" s="97"/>
    </row>
    <row r="66" spans="1:25" ht="9.75" customHeight="1">
      <c r="A66" s="9" t="s">
        <v>89</v>
      </c>
      <c r="B66" s="97"/>
      <c r="C66" s="97"/>
      <c r="D66" s="97"/>
      <c r="E66" s="97" t="s">
        <v>490</v>
      </c>
      <c r="F66" s="97"/>
      <c r="G66" s="97"/>
      <c r="H66" s="97"/>
      <c r="I66" s="97" t="s">
        <v>502</v>
      </c>
      <c r="J66" s="97"/>
      <c r="K66" s="97"/>
      <c r="L66" s="97"/>
      <c r="M66" s="97"/>
      <c r="N66" s="97" t="s">
        <v>478</v>
      </c>
      <c r="O66" s="97"/>
      <c r="P66" s="97"/>
      <c r="Q66" s="97"/>
      <c r="R66" s="97"/>
      <c r="S66" s="97" t="s">
        <v>454</v>
      </c>
      <c r="T66" s="97"/>
      <c r="U66" s="97"/>
      <c r="V66" s="97"/>
      <c r="W66" s="97"/>
      <c r="X66" s="97" t="s">
        <v>466</v>
      </c>
      <c r="Y66" s="97"/>
    </row>
    <row r="67" spans="1:25" ht="4.5" customHeight="1">
      <c r="A67" s="9"/>
      <c r="B67" s="97"/>
      <c r="C67" s="97"/>
      <c r="D67" s="97"/>
      <c r="E67" s="97"/>
      <c r="F67" s="97"/>
      <c r="G67" s="97"/>
      <c r="H67" s="97"/>
      <c r="I67" s="97"/>
      <c r="J67" s="97"/>
      <c r="K67" s="97"/>
      <c r="L67" s="97"/>
      <c r="M67" s="97"/>
      <c r="N67" s="97"/>
      <c r="O67" s="97"/>
      <c r="P67" s="97"/>
      <c r="Q67" s="97"/>
      <c r="R67" s="97"/>
      <c r="S67" s="97"/>
      <c r="T67" s="97"/>
      <c r="U67" s="97"/>
      <c r="V67" s="97"/>
      <c r="W67" s="97"/>
      <c r="X67" s="97"/>
      <c r="Y67" s="97"/>
    </row>
    <row r="68" spans="1:25" ht="9.75" customHeight="1">
      <c r="A68" s="9"/>
      <c r="B68" s="97"/>
      <c r="C68" s="97"/>
      <c r="D68" s="97"/>
      <c r="E68" s="97"/>
      <c r="F68" s="97"/>
      <c r="G68" s="97"/>
      <c r="H68" s="97"/>
      <c r="I68" s="97"/>
      <c r="J68" s="97"/>
      <c r="K68" s="97"/>
      <c r="L68" s="97"/>
      <c r="M68" s="97"/>
      <c r="N68" s="97"/>
      <c r="O68" s="97"/>
      <c r="P68" s="97"/>
      <c r="Q68" s="97"/>
      <c r="R68" s="97"/>
      <c r="S68" s="97"/>
      <c r="T68" s="97"/>
      <c r="U68" s="97"/>
      <c r="V68" s="97"/>
      <c r="W68" s="97"/>
      <c r="X68" s="97"/>
      <c r="Y68" s="97"/>
    </row>
    <row r="69" spans="1:25" ht="9.75" customHeight="1">
      <c r="A69" s="37" t="s">
        <v>345</v>
      </c>
      <c r="B69" s="96"/>
      <c r="C69" s="96"/>
      <c r="D69" s="96"/>
      <c r="E69" s="96" t="s">
        <v>360</v>
      </c>
      <c r="F69" s="96"/>
      <c r="G69" s="96"/>
      <c r="H69" s="96"/>
      <c r="I69" s="96" t="s">
        <v>363</v>
      </c>
      <c r="J69" s="96"/>
      <c r="K69" s="96"/>
      <c r="L69" s="96"/>
      <c r="M69" s="96"/>
      <c r="N69" s="96" t="s">
        <v>366</v>
      </c>
      <c r="O69" s="96"/>
      <c r="P69" s="96"/>
      <c r="Q69" s="96"/>
      <c r="R69" s="96"/>
      <c r="S69" s="96" t="s">
        <v>369</v>
      </c>
      <c r="T69" s="96"/>
      <c r="U69" s="96"/>
      <c r="V69" s="96"/>
      <c r="W69" s="96"/>
      <c r="X69" s="96" t="s">
        <v>372</v>
      </c>
      <c r="Y69" s="96"/>
    </row>
    <row r="70" ht="15.75" customHeight="1"/>
    <row r="71" ht="12.75">
      <c r="A71" s="3" t="s">
        <v>167</v>
      </c>
    </row>
  </sheetData>
  <mergeCells count="20">
    <mergeCell ref="B6:E7"/>
    <mergeCell ref="F6:I7"/>
    <mergeCell ref="B4:I5"/>
    <mergeCell ref="B39:F42"/>
    <mergeCell ref="G40:J42"/>
    <mergeCell ref="B38:O38"/>
    <mergeCell ref="J6:M7"/>
    <mergeCell ref="N6:Q7"/>
    <mergeCell ref="K40:O42"/>
    <mergeCell ref="P39:T42"/>
    <mergeCell ref="U39:Y42"/>
    <mergeCell ref="G39:O39"/>
    <mergeCell ref="B3:Y3"/>
    <mergeCell ref="A1:Y1"/>
    <mergeCell ref="P38:Y38"/>
    <mergeCell ref="A36:Y36"/>
    <mergeCell ref="R6:U7"/>
    <mergeCell ref="V6:Y7"/>
    <mergeCell ref="J4:Q5"/>
    <mergeCell ref="R4:Y5"/>
  </mergeCells>
  <printOptions horizontalCentered="1"/>
  <pageMargins left="0.7874015748031497" right="0.7874015748031497" top="0.7874015748031497" bottom="0.1968503937007874" header="0.5118110236220472" footer="0.5118110236220472"/>
  <pageSetup horizontalDpi="600" verticalDpi="600" orientation="portrait" paperSize="9" r:id="rId2"/>
  <headerFooter alignWithMargins="0">
    <oddHeader>&amp;C&amp;8- 11 -</oddHead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slt1h4</cp:lastModifiedBy>
  <cp:lastPrinted>2004-09-10T08:11:51Z</cp:lastPrinted>
  <dcterms:created xsi:type="dcterms:W3CDTF">2001-07-13T10:15:33Z</dcterms:created>
  <dcterms:modified xsi:type="dcterms:W3CDTF">2008-02-25T14:34:26Z</dcterms:modified>
  <cp:category/>
  <cp:version/>
  <cp:contentType/>
  <cp:contentStatus/>
</cp:coreProperties>
</file>