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drawings/drawing12.xml" ContentType="application/vnd.openxmlformats-officedocument.drawingml.chartshapes+xml"/>
  <Override PartName="/xl/charts/chart9.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0.xml" ContentType="application/vnd.openxmlformats-officedocument.drawingml.chart+xml"/>
  <Override PartName="/xl/drawings/drawing15.xml" ContentType="application/vnd.openxmlformats-officedocument.drawingml.chartshapes+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updateLinks="never" codeName="DieseArbeitsmappe" defaultThemeVersion="124226"/>
  <bookViews>
    <workbookView xWindow="-15" yWindow="-15" windowWidth="14520" windowHeight="13740" tabRatio="1000"/>
  </bookViews>
  <sheets>
    <sheet name="Impressum" sheetId="123" r:id="rId1"/>
    <sheet name="Zeichenerklärung" sheetId="124" r:id="rId2"/>
    <sheet name="Inhaltsverzeichnis" sheetId="45" r:id="rId3"/>
    <sheet name="Vorbemerkungen" sheetId="44" r:id="rId4"/>
    <sheet name="Abkürzungen" sheetId="43" r:id="rId5"/>
    <sheet name="Länderverzeichnis" sheetId="55" r:id="rId6"/>
    <sheet name="Ländergruppen" sheetId="54" r:id="rId7"/>
    <sheet name="Daten" sheetId="118" state="hidden" r:id="rId8"/>
    <sheet name="Grafik 1+2" sheetId="119" r:id="rId9"/>
    <sheet name="Grafik 3+4" sheetId="120" r:id="rId10"/>
    <sheet name="Grafik 5+6" sheetId="121" r:id="rId11"/>
    <sheet name="Grafik 7" sheetId="122" r:id="rId12"/>
    <sheet name="Tabelle 1" sheetId="8" r:id="rId13"/>
    <sheet name="Tabelle2 bis 3" sheetId="28" r:id="rId14"/>
    <sheet name="Tabelle4 bis 5" sheetId="29" r:id="rId15"/>
    <sheet name="Tabelle 6 bis 7" sheetId="2" r:id="rId16"/>
    <sheet name="Tabelle8 bis 9" sheetId="30" r:id="rId17"/>
    <sheet name="Tabelle 10 bis 11" sheetId="23" r:id="rId18"/>
    <sheet name="Tabelle12" sheetId="32" r:id="rId19"/>
    <sheet name="Tabelle13 bis 15" sheetId="31" r:id="rId20"/>
    <sheet name="Tabelle16" sheetId="7" r:id="rId21"/>
    <sheet name="Tabelle17" sheetId="12" r:id="rId22"/>
    <sheet name="Tabelle18" sheetId="6" r:id="rId23"/>
    <sheet name="Tabelle19" sheetId="11" r:id="rId24"/>
    <sheet name="Tabelle20" sheetId="24" r:id="rId25"/>
    <sheet name="Tabelle21" sheetId="26" r:id="rId26"/>
    <sheet name="Tabelle22" sheetId="25" r:id="rId27"/>
    <sheet name="Tabelle 23" sheetId="27" r:id="rId28"/>
  </sheets>
  <definedNames>
    <definedName name="_xlnm.Print_Area" localSheetId="7">Daten!$A$2:$P$114</definedName>
    <definedName name="_xlnm.Print_Area" localSheetId="6">Ländergruppen!$A$1:$D$78</definedName>
    <definedName name="_xlnm.Print_Area" localSheetId="5">Länderverzeichnis!$A$1:$L$91</definedName>
    <definedName name="_xlnm.Print_Area" localSheetId="12">'Tabelle 1'!$A$1:$F$48</definedName>
    <definedName name="_xlnm.Print_Area" localSheetId="17">'Tabelle 10 bis 11'!$A$1:$H$40</definedName>
    <definedName name="_xlnm.Print_Area" localSheetId="27">'Tabelle 23'!$A$1:$I$42</definedName>
    <definedName name="_xlnm.Print_Area" localSheetId="20">Tabelle16!$A$1:$I$256</definedName>
    <definedName name="_xlnm.Print_Area" localSheetId="21">Tabelle17!$A$1:$I$256</definedName>
    <definedName name="_xlnm.Print_Area" localSheetId="24">Tabelle20!$A$1:$M$42</definedName>
    <definedName name="_xlnm.Print_Area" localSheetId="26">Tabelle22!$A$1:$I$42</definedName>
    <definedName name="_xlnm.Print_Area" localSheetId="3">Vorbemerkungen!$A$1:$J$198</definedName>
  </definedNames>
  <calcPr calcId="145621"/>
</workbook>
</file>

<file path=xl/calcChain.xml><?xml version="1.0" encoding="utf-8"?>
<calcChain xmlns="http://schemas.openxmlformats.org/spreadsheetml/2006/main">
  <c r="D23" i="118" l="1"/>
  <c r="D24" i="118"/>
  <c r="D25" i="118"/>
  <c r="D26" i="118"/>
  <c r="D27" i="118"/>
  <c r="D28" i="118"/>
  <c r="D29" i="118"/>
  <c r="D30" i="118"/>
  <c r="D31" i="118"/>
  <c r="D32" i="118"/>
  <c r="D33" i="118"/>
  <c r="C23" i="118"/>
  <c r="C24" i="118"/>
  <c r="C25" i="118"/>
  <c r="C26" i="118"/>
  <c r="C27" i="118"/>
  <c r="C28" i="118"/>
  <c r="C29" i="118"/>
  <c r="C30" i="118"/>
  <c r="C31" i="118"/>
  <c r="C32" i="118"/>
  <c r="C33" i="118"/>
  <c r="D22" i="118"/>
  <c r="C22" i="118"/>
  <c r="D8" i="118"/>
  <c r="D9" i="118"/>
  <c r="D10" i="118"/>
  <c r="D11" i="118"/>
  <c r="D12" i="118"/>
  <c r="D13" i="118"/>
  <c r="D14" i="118"/>
  <c r="D15" i="118"/>
  <c r="D16" i="118"/>
  <c r="D17" i="118"/>
  <c r="D18" i="118"/>
  <c r="D7" i="118"/>
  <c r="C8" i="118"/>
  <c r="C9" i="118"/>
  <c r="C10" i="118"/>
  <c r="C11" i="118"/>
  <c r="C12" i="118"/>
  <c r="C13" i="118"/>
  <c r="C14" i="118"/>
  <c r="C15" i="118"/>
  <c r="C16" i="118"/>
  <c r="C17" i="118"/>
  <c r="C18" i="118"/>
  <c r="C7" i="118"/>
  <c r="C72" i="118"/>
  <c r="D72" i="118"/>
  <c r="B72" i="118"/>
  <c r="C73" i="118"/>
  <c r="D73" i="118"/>
  <c r="C74" i="118"/>
  <c r="D74" i="118"/>
  <c r="B74" i="118" s="1"/>
  <c r="C75" i="118"/>
  <c r="D75" i="118"/>
  <c r="C76" i="118"/>
  <c r="D76" i="118"/>
  <c r="B76" i="118"/>
  <c r="C77" i="118"/>
  <c r="D77" i="118"/>
  <c r="B77" i="118"/>
  <c r="C78" i="118"/>
  <c r="D78" i="118"/>
  <c r="C79" i="118"/>
  <c r="D79" i="118"/>
  <c r="B79" i="118" s="1"/>
  <c r="C80" i="118"/>
  <c r="D80" i="118"/>
  <c r="B80" i="118" s="1"/>
  <c r="C81" i="118"/>
  <c r="D81" i="118"/>
  <c r="B81" i="118" s="1"/>
  <c r="C82" i="118"/>
  <c r="D82" i="118"/>
  <c r="B82" i="118"/>
  <c r="C83" i="118"/>
  <c r="D83" i="118"/>
  <c r="B83" i="118"/>
  <c r="C84" i="118"/>
  <c r="D84" i="118"/>
  <c r="B84" i="118" s="1"/>
  <c r="C85" i="118"/>
  <c r="D85" i="118"/>
  <c r="B85" i="118" s="1"/>
  <c r="D71" i="118"/>
  <c r="B71" i="118" s="1"/>
  <c r="C71" i="118"/>
  <c r="D68" i="118"/>
  <c r="B68" i="118" s="1"/>
  <c r="C68" i="118"/>
  <c r="D67" i="118"/>
  <c r="B67" i="118" s="1"/>
  <c r="C67" i="118"/>
  <c r="D66" i="118"/>
  <c r="B66" i="118"/>
  <c r="C66" i="118"/>
  <c r="D65" i="118"/>
  <c r="B65" i="118" s="1"/>
  <c r="C65" i="118"/>
  <c r="D64" i="118"/>
  <c r="B64" i="118"/>
  <c r="C64" i="118"/>
  <c r="D63" i="118"/>
  <c r="B63" i="118" s="1"/>
  <c r="C63" i="118"/>
  <c r="D62" i="118"/>
  <c r="B62" i="118"/>
  <c r="C62" i="118"/>
  <c r="D61" i="118"/>
  <c r="B61" i="118" s="1"/>
  <c r="C61" i="118"/>
  <c r="D60" i="118"/>
  <c r="C60" i="118"/>
  <c r="D59" i="118"/>
  <c r="C59" i="118"/>
  <c r="D58" i="118"/>
  <c r="B58" i="118"/>
  <c r="C58" i="118"/>
  <c r="D57" i="118"/>
  <c r="B57" i="118" s="1"/>
  <c r="C57" i="118"/>
  <c r="D56" i="118"/>
  <c r="B56" i="118"/>
  <c r="C56" i="118"/>
  <c r="D55" i="118"/>
  <c r="B55" i="118" s="1"/>
  <c r="C55" i="118"/>
  <c r="B59" i="118"/>
  <c r="D54" i="118"/>
  <c r="B54" i="118" s="1"/>
  <c r="C54" i="118"/>
  <c r="D21" i="118"/>
  <c r="C21" i="118"/>
  <c r="D6" i="118"/>
  <c r="C6" i="118"/>
  <c r="E3" i="118"/>
  <c r="F3" i="118"/>
  <c r="B35" i="118"/>
  <c r="E42" i="118"/>
  <c r="B44" i="118"/>
  <c r="E51" i="118"/>
  <c r="B53" i="118"/>
  <c r="B60" i="118"/>
  <c r="B70" i="118"/>
  <c r="B73" i="118"/>
  <c r="B75" i="118"/>
  <c r="B78" i="118"/>
  <c r="B87" i="118"/>
  <c r="B20" i="118"/>
  <c r="B5" i="118"/>
</calcChain>
</file>

<file path=xl/sharedStrings.xml><?xml version="1.0" encoding="utf-8"?>
<sst xmlns="http://schemas.openxmlformats.org/spreadsheetml/2006/main" count="5115" uniqueCount="1263">
  <si>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</si>
  <si>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</si>
  <si>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</si>
  <si>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</si>
  <si>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</si>
  <si>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</si>
  <si>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</si>
  <si>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</si>
  <si>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</si>
  <si>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</si>
  <si>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</si>
  <si>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</si>
  <si>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</si>
  <si>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</si>
  <si>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</si>
  <si>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</si>
  <si>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</si>
  <si>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</si>
  <si>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</si>
  <si>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</si>
  <si>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</si>
  <si>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</si>
  <si>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</si>
  <si>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</si>
  <si>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</si>
  <si>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</si>
  <si>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</si>
  <si>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</si>
  <si>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</si>
  <si>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</si>
  <si>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</si>
  <si>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</si>
  <si>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</si>
  <si>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</si>
  <si>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</si>
  <si>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</si>
  <si>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</si>
  <si>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</si>
  <si>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</si>
  <si>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</si>
  <si>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</si>
  <si>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</si>
  <si>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</si>
  <si>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</si>
  <si>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</si>
  <si>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</si>
  <si>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</si>
  <si>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</si>
  <si>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</si>
  <si>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</si>
  <si>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</si>
  <si>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</si>
  <si>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</si>
  <si>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</si>
  <si>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</si>
  <si>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</si>
  <si>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</si>
  <si>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</si>
  <si>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</si>
  <si>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</si>
  <si>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</si>
  <si>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</si>
  <si>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</si>
  <si>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</si>
  <si>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</si>
  <si>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</si>
  <si>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</si>
  <si>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</si>
  <si>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</si>
  <si>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</si>
  <si>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</si>
  <si>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</si>
  <si>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</si>
  <si>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</si>
  <si>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</si>
  <si>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</si>
  <si>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</si>
  <si>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</si>
  <si>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</si>
  <si>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</si>
  <si>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</si>
  <si>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</si>
  <si>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</si>
  <si>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</si>
  <si>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</si>
  <si>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</si>
  <si>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</si>
  <si>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</si>
  <si>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</si>
  <si>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</si>
  <si>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</si>
  <si>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</si>
  <si>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</si>
  <si>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</si>
  <si>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</si>
  <si>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</si>
  <si>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</si>
  <si>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</si>
  <si>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</si>
  <si>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</si>
  <si>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</si>
  <si>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</si>
  <si>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</si>
  <si>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</si>
  <si>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</si>
  <si>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</si>
  <si>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</si>
  <si>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</si>
  <si>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</si>
  <si>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</si>
  <si>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</si>
  <si>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</si>
  <si>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</si>
  <si>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</si>
  <si>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</si>
  <si>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</si>
  <si>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</si>
  <si>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</si>
  <si>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</si>
  <si>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Guyana</t>
  </si>
  <si>
    <t>Suriname</t>
  </si>
  <si>
    <t>Ecuador</t>
  </si>
  <si>
    <t>Peru</t>
  </si>
  <si>
    <t>Brasilien</t>
  </si>
  <si>
    <t>Chile</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</si>
  <si>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</si>
  <si>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</si>
  <si>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</si>
  <si>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</si>
  <si>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</si>
  <si>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</si>
  <si>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</si>
  <si>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</si>
  <si>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</si>
  <si>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</si>
  <si>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</si>
  <si>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</si>
  <si>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</si>
  <si>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</si>
  <si>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</si>
  <si>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</si>
  <si>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</si>
  <si>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</si>
  <si>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</si>
  <si>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</si>
  <si>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</si>
  <si>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</si>
  <si>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</si>
  <si>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</si>
  <si>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</si>
  <si>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</si>
  <si>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</si>
  <si>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</si>
  <si>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</si>
  <si>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</si>
  <si>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</si>
  <si>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</si>
  <si>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</si>
  <si>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</si>
  <si>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</si>
  <si>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</si>
  <si>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</si>
  <si>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</si>
  <si>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</si>
  <si>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</si>
  <si>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</si>
  <si>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</si>
  <si>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</si>
  <si>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</si>
  <si>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</si>
  <si>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</si>
  <si>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</si>
  <si>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</si>
  <si>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</si>
  <si>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</si>
  <si>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</si>
  <si>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</si>
  <si>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</si>
  <si>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</si>
  <si>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</si>
  <si>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</si>
  <si>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</si>
  <si>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</si>
  <si>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</si>
  <si>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</si>
  <si>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</si>
  <si>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</si>
  <si>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</si>
  <si>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</si>
  <si>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</si>
  <si>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</si>
  <si>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</si>
  <si>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</si>
  <si>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</si>
  <si>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</si>
  <si>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</si>
  <si>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</si>
  <si>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</si>
  <si>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</si>
  <si>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</si>
  <si>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</si>
  <si>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</si>
  <si>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</si>
  <si>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</si>
  <si>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</si>
  <si>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</si>
  <si>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</si>
  <si>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</si>
  <si>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</si>
  <si>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</si>
  <si>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</si>
  <si>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</si>
  <si>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</si>
  <si>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</si>
  <si>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</si>
  <si>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</si>
  <si>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</si>
  <si>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</si>
  <si>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</si>
  <si>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</si>
  <si>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</si>
  <si>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</si>
  <si>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</si>
  <si>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</si>
  <si>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</si>
  <si>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</si>
  <si>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</si>
  <si>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</si>
  <si>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</si>
  <si>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</si>
  <si>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</si>
  <si>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</si>
  <si>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</si>
  <si>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</si>
  <si>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</si>
  <si>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</si>
  <si>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</si>
  <si>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</si>
  <si>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</si>
  <si>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</si>
  <si>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</si>
  <si>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</si>
  <si>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</si>
  <si>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</si>
  <si>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</si>
  <si>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</si>
  <si>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</si>
  <si>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</si>
  <si>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</si>
  <si>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</si>
  <si>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</si>
  <si>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</si>
  <si>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</si>
  <si>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</si>
  <si>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</si>
  <si>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</si>
  <si>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</si>
  <si>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</si>
  <si>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</si>
  <si>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</si>
  <si>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</si>
  <si>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</si>
  <si>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</si>
  <si>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</si>
  <si>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</si>
  <si>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</si>
  <si>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</si>
  <si>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</si>
  <si>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</si>
  <si>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</si>
  <si>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</si>
  <si>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</si>
  <si>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</si>
  <si>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</si>
  <si>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</si>
  <si>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</si>
  <si>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</si>
  <si>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</si>
  <si>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</si>
  <si>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</si>
  <si>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</si>
  <si>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</si>
  <si>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</si>
  <si>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</si>
  <si>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</si>
  <si>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</si>
  <si>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</si>
  <si>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</si>
  <si>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</si>
  <si>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</si>
  <si>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</si>
  <si>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</si>
  <si>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</si>
  <si>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</si>
  <si>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</si>
  <si>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</si>
  <si>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</si>
  <si>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</si>
  <si>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</si>
  <si>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</si>
  <si>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</si>
  <si>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</si>
  <si>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</si>
  <si>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</si>
  <si>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</si>
  <si>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</si>
  <si>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</si>
  <si>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</si>
  <si>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</si>
  <si>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</si>
  <si>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</si>
  <si>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</si>
  <si>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</si>
  <si>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</si>
  <si>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</si>
  <si>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</si>
  <si>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</si>
  <si>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</si>
  <si>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</si>
  <si>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</si>
  <si>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</si>
  <si>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</si>
  <si>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</si>
  <si>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</si>
  <si>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</si>
  <si>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</si>
  <si>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</si>
  <si>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</si>
  <si>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</si>
  <si>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</si>
  <si>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</si>
  <si>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</si>
  <si>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</si>
  <si>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</si>
  <si>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</si>
  <si>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</si>
  <si>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</si>
  <si>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</si>
  <si>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</si>
  <si>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</si>
  <si>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</si>
  <si>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</si>
  <si>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</si>
  <si>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</si>
  <si>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</si>
  <si>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</si>
  <si>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</si>
  <si>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</si>
  <si>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</si>
  <si>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</si>
  <si>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</si>
  <si>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</si>
  <si>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</si>
  <si>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</si>
  <si>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</si>
  <si>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</si>
  <si>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</si>
  <si>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</si>
  <si>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</si>
  <si>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</si>
  <si>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</si>
  <si>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</si>
  <si>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</si>
  <si>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</si>
  <si>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</si>
  <si>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</si>
  <si>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</si>
  <si>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</si>
  <si>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</si>
  <si>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</si>
  <si>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</si>
  <si>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</si>
  <si>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</si>
  <si>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</si>
  <si>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</si>
  <si>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</si>
  <si>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</si>
  <si>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</si>
  <si>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</si>
  <si>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</si>
  <si>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</si>
  <si>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</si>
  <si>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</si>
  <si>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</si>
  <si>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</si>
  <si>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</si>
  <si>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</si>
  <si>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</si>
  <si>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</si>
  <si>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</si>
  <si>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</si>
  <si>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</si>
  <si>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</si>
  <si>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</si>
  <si>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</si>
  <si>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</si>
  <si>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</si>
  <si>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</si>
  <si>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</si>
  <si>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</si>
  <si>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</si>
  <si>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</si>
  <si>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</si>
  <si>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</si>
  <si>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</si>
  <si>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</si>
  <si>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</si>
  <si>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</si>
  <si>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</si>
  <si>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</si>
  <si>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</si>
  <si>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</si>
  <si>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</si>
  <si>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</si>
  <si>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</si>
  <si>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</si>
  <si>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</si>
  <si>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</si>
  <si>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</si>
  <si>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</si>
  <si>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</si>
  <si>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</si>
  <si>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</si>
  <si>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</si>
  <si>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</si>
  <si>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</si>
  <si>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</si>
  <si>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</si>
  <si>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</si>
  <si>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</si>
  <si>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</si>
  <si>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</si>
  <si>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</si>
  <si>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</si>
  <si>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</si>
  <si>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</si>
  <si>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</si>
  <si>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</si>
  <si>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</si>
  <si>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</si>
  <si>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</si>
  <si>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</si>
  <si>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</si>
  <si>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</si>
  <si>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</si>
  <si>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</si>
  <si>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</si>
  <si>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</si>
  <si>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</si>
  <si>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</si>
  <si>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</si>
  <si>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</si>
  <si>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</si>
  <si>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</si>
  <si>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</si>
  <si>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</si>
  <si>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</si>
  <si>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</si>
  <si>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</si>
  <si>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</si>
  <si>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</si>
  <si>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</si>
  <si>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</si>
  <si>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</si>
  <si>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</si>
  <si>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</si>
  <si>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</si>
  <si>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</si>
  <si>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</si>
  <si>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</si>
  <si>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</si>
  <si>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</si>
  <si>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</si>
  <si>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</si>
  <si>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</si>
  <si>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</si>
  <si>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</si>
  <si>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</si>
  <si>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</si>
  <si>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</si>
  <si>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</si>
  <si>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</si>
  <si>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</si>
  <si>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</si>
  <si>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</si>
  <si>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</si>
  <si>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</si>
  <si>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</si>
  <si>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</si>
  <si>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</si>
  <si>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</si>
  <si>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</si>
  <si>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</si>
  <si>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</si>
  <si>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</si>
  <si>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</si>
  <si>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</si>
  <si>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</si>
  <si>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</si>
  <si>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</si>
  <si>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</si>
  <si>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</si>
  <si>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</si>
  <si>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</si>
  <si>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</si>
  <si>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</si>
  <si>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</si>
  <si>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</si>
  <si>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</si>
  <si>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</si>
  <si>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</si>
  <si>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</si>
  <si>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</si>
  <si>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</si>
  <si>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</si>
  <si>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</si>
  <si>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</si>
  <si>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</si>
  <si>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</si>
  <si>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</si>
  <si>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</si>
  <si>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</si>
  <si>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</si>
  <si>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</si>
  <si>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</si>
  <si>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</si>
  <si>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</si>
  <si>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</si>
  <si>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</si>
  <si>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</si>
  <si>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</si>
  <si>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</si>
  <si>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</si>
  <si>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</si>
  <si>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</si>
  <si>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</si>
  <si>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</si>
  <si>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</si>
  <si>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</si>
  <si>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</si>
  <si>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</si>
  <si>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</si>
  <si>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</si>
  <si>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</si>
  <si>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</si>
  <si>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</si>
  <si>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</si>
  <si>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</si>
  <si>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</si>
  <si>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</si>
  <si>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</si>
  <si>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</si>
  <si>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</si>
  <si>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</si>
  <si>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</si>
  <si>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</si>
  <si>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</si>
  <si>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</si>
  <si>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</si>
  <si>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</si>
  <si>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</si>
  <si>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</si>
  <si>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</si>
  <si>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</si>
  <si>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</si>
  <si>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</si>
  <si>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</si>
  <si>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</si>
  <si>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</si>
  <si>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</si>
  <si>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</si>
  <si>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</si>
  <si>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</si>
  <si>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</si>
  <si>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</si>
  <si>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</si>
  <si>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</si>
  <si>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</si>
  <si>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</si>
  <si>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</si>
  <si>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</si>
  <si>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</si>
  <si>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</si>
  <si>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</si>
  <si>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</si>
  <si>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</si>
  <si>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</si>
  <si>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</si>
  <si>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</si>
  <si>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</si>
  <si>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</si>
  <si>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</si>
  <si>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</si>
  <si>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</si>
  <si>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</si>
  <si>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</si>
  <si>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</si>
  <si>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</si>
  <si>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</si>
  <si>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</si>
  <si>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</si>
  <si>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</si>
  <si>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</si>
  <si>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</si>
  <si>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</si>
  <si>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</si>
  <si>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</si>
  <si>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</si>
  <si>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</si>
  <si>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</si>
  <si>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</si>
  <si>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</si>
  <si>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</si>
  <si>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</si>
  <si>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</si>
  <si>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</si>
  <si>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</si>
  <si>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</si>
  <si>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</si>
  <si>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</si>
  <si>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</si>
  <si>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</si>
  <si>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</si>
  <si>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</si>
  <si>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</si>
  <si>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</si>
  <si>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</si>
  <si>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</si>
  <si>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</si>
  <si>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</si>
  <si>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</si>
  <si>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</si>
  <si>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</si>
  <si>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</si>
  <si>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</si>
  <si>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</si>
  <si>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</si>
  <si>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</si>
  <si>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</si>
  <si>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</si>
  <si>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</si>
  <si>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</si>
  <si>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</si>
  <si>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</si>
  <si>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</si>
  <si>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</si>
  <si>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</si>
  <si>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</si>
  <si>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</si>
  <si>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</si>
  <si>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</si>
  <si>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</si>
  <si>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</si>
  <si>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</si>
  <si>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</si>
  <si>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</si>
  <si>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</si>
  <si>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</si>
  <si>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</si>
  <si>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</si>
  <si>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</si>
  <si>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</si>
  <si>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</si>
  <si>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</si>
  <si>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</si>
  <si>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</si>
  <si>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</si>
  <si>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</si>
  <si>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</si>
  <si>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</si>
  <si>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</si>
  <si>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</si>
  <si>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</si>
  <si>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</si>
  <si>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</si>
  <si>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</si>
  <si>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</si>
  <si>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</si>
  <si>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</si>
  <si>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</si>
  <si>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</si>
  <si>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</si>
  <si>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</si>
  <si>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</si>
  <si>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</si>
  <si>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darunter                   </t>
  </si>
  <si>
    <t xml:space="preserve">    Eurozone                   </t>
  </si>
  <si>
    <t xml:space="preserve">Afrika                         </t>
  </si>
  <si>
    <t xml:space="preserve">Amerika                        </t>
  </si>
  <si>
    <t xml:space="preserve">Asien                          </t>
  </si>
  <si>
    <t xml:space="preserve">Verschiedenes                  </t>
  </si>
  <si>
    <t>5</t>
  </si>
  <si>
    <t>6</t>
  </si>
  <si>
    <t>7</t>
  </si>
  <si>
    <t>8</t>
  </si>
  <si>
    <t>315</t>
  </si>
  <si>
    <t>513</t>
  </si>
  <si>
    <t>506</t>
  </si>
  <si>
    <t>607</t>
  </si>
  <si>
    <t>609</t>
  </si>
  <si>
    <t>753</t>
  </si>
  <si>
    <t>884</t>
  </si>
  <si>
    <t xml:space="preserve"> darunter                     </t>
  </si>
  <si>
    <t xml:space="preserve"> Eurozone                     </t>
  </si>
  <si>
    <t xml:space="preserve">EFTA-Länder                   </t>
  </si>
  <si>
    <t xml:space="preserve">NAFTA-Länder                  </t>
  </si>
  <si>
    <t xml:space="preserve">ASEAN-Länder                  </t>
  </si>
  <si>
    <t xml:space="preserve">Andere Länder                 </t>
  </si>
  <si>
    <t xml:space="preserve">Insgesamt                     </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</si>
  <si>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</si>
  <si>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</si>
  <si>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</si>
  <si>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</si>
  <si>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</si>
  <si>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</si>
  <si>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</si>
  <si>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</si>
  <si>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</si>
  <si>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</si>
  <si>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</si>
  <si>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</si>
  <si>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Noch: 19. Einfuhr nach Ländern </t>
  </si>
  <si>
    <t>Warengruppe
Warenuntergruppe</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</si>
  <si>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</si>
  <si>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</si>
  <si>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</si>
  <si>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</si>
  <si>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LC</t>
  </si>
  <si>
    <t>VC</t>
  </si>
  <si>
    <t>VG</t>
  </si>
  <si>
    <t>BB</t>
  </si>
  <si>
    <t>MS</t>
  </si>
  <si>
    <t>TT</t>
  </si>
  <si>
    <t>GD</t>
  </si>
  <si>
    <t>AW</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</si>
  <si>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</si>
  <si>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</si>
  <si>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</si>
  <si>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</si>
  <si>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</si>
  <si>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</si>
  <si>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</si>
  <si>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</si>
  <si>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</si>
  <si>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</si>
  <si>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</si>
  <si>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</si>
  <si>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</si>
  <si>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</si>
  <si>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</si>
  <si>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</si>
  <si>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</si>
  <si>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</si>
  <si>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</si>
  <si>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</si>
  <si>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</si>
  <si>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</si>
  <si>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</si>
  <si>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</si>
  <si>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</si>
  <si>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</si>
  <si>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</si>
  <si>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</si>
  <si>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</si>
  <si>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</si>
  <si>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</si>
  <si>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</si>
  <si>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</si>
  <si>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</si>
  <si>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</si>
  <si>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</si>
  <si>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</si>
  <si>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</si>
  <si>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</si>
  <si>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</si>
  <si>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</si>
  <si>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</si>
  <si>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</si>
  <si>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</si>
  <si>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</si>
  <si>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</si>
  <si>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</si>
  <si>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</si>
  <si>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</si>
  <si>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</si>
  <si>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</si>
  <si>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</si>
  <si>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</si>
  <si>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</si>
  <si>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</si>
  <si>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</si>
  <si>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</si>
  <si>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</si>
  <si>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</si>
  <si>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</si>
  <si>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</si>
  <si>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</si>
  <si>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</si>
  <si>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</si>
  <si>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</si>
  <si>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</si>
  <si>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</si>
  <si>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</si>
  <si>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</si>
  <si>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</si>
  <si>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</si>
  <si>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</si>
  <si>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</si>
  <si>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</si>
  <si>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</si>
  <si>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</si>
  <si>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</si>
  <si>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</si>
  <si>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</si>
  <si>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</si>
  <si>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</si>
  <si>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</si>
  <si>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</si>
  <si>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</si>
  <si>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</si>
  <si>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</si>
  <si>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</si>
  <si>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</si>
  <si>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</si>
  <si>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</si>
  <si>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</si>
  <si>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</si>
  <si>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</si>
  <si>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</si>
  <si>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</si>
  <si>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</si>
  <si>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</si>
  <si>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</si>
  <si>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</si>
  <si>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</si>
  <si>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</si>
  <si>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</si>
  <si>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</si>
  <si>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</si>
  <si>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</si>
  <si>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</si>
  <si>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</si>
  <si>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</si>
  <si>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</si>
  <si>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</si>
  <si>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</si>
  <si>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</si>
  <si>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</si>
  <si>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</si>
  <si>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</si>
  <si>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</si>
  <si>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</si>
  <si>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</si>
  <si>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</si>
  <si>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</si>
  <si>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</si>
  <si>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</si>
  <si>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</si>
  <si>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</si>
  <si>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</si>
  <si>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</si>
  <si>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</si>
  <si>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</si>
  <si>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</si>
  <si>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</si>
  <si>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</si>
  <si>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</si>
  <si>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</si>
  <si>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</si>
  <si>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</si>
  <si>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Wegen der unterschiedlichen Abgrenzung von Generalhandel und Spezialhandel ist eine Saldierung der Einfuhr- und Ausfuhrergebnisse Thüringens aus methodischen Gründen nicht sinnvoll.</t>
  </si>
  <si>
    <t xml:space="preserve"> Volksrepublik Korea</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</si>
  <si>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</si>
  <si>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</si>
  <si>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</si>
  <si>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</si>
  <si>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</si>
  <si>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</si>
  <si>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</si>
  <si>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</si>
  <si>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</si>
  <si>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</si>
  <si>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</si>
  <si>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</si>
  <si>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</si>
  <si>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</si>
  <si>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</si>
  <si>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</si>
  <si>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</si>
  <si>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Saat- u. Pflanzgut, ausgen. Ölsaaten</t>
  </si>
  <si>
    <t>Garne aus Wolle o. anderen Tierhaaren</t>
  </si>
  <si>
    <t xml:space="preserve">Gewebe, Gewirke, Gestricke aus Flachs </t>
  </si>
  <si>
    <t>Bekleid. a. Gew. o. Gestr. a. Seide o. Chemief.</t>
  </si>
  <si>
    <t>Lederwaren u. -bekleidung (ausgen. Schuhe)</t>
  </si>
  <si>
    <t>Kongo</t>
  </si>
  <si>
    <t>Demokratische Republik</t>
  </si>
  <si>
    <t>DE</t>
  </si>
  <si>
    <t>Deutschland</t>
  </si>
  <si>
    <t xml:space="preserve"> Kongo</t>
  </si>
  <si>
    <t>Timor-Leste</t>
  </si>
  <si>
    <t>Dänemark</t>
  </si>
  <si>
    <t xml:space="preserve">Seychellen </t>
  </si>
  <si>
    <t>Britisches Territorium im</t>
  </si>
  <si>
    <t>Färöer</t>
  </si>
  <si>
    <t>Südafrika</t>
  </si>
  <si>
    <t>Türkei</t>
  </si>
  <si>
    <t>Grönland</t>
  </si>
  <si>
    <t xml:space="preserve">Demokratische  </t>
  </si>
  <si>
    <t>Rumänien</t>
  </si>
  <si>
    <t>Ehemalige Jugoslawische</t>
  </si>
  <si>
    <t>Nördliche Marianen</t>
  </si>
  <si>
    <t xml:space="preserve"> Republik Mazedonien</t>
  </si>
  <si>
    <t>Französisch-Polynesien</t>
  </si>
  <si>
    <t>Föderierte Staaten von</t>
  </si>
  <si>
    <t>St. Vincent und die</t>
  </si>
  <si>
    <t xml:space="preserve"> Grenadinen</t>
  </si>
  <si>
    <t>Kleinere amerikanische</t>
  </si>
  <si>
    <t>Heard und</t>
  </si>
  <si>
    <t>Tokelau</t>
  </si>
  <si>
    <t>Südgeorgien und die</t>
  </si>
  <si>
    <t>Côte d'lvoire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</si>
  <si>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</si>
  <si>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</si>
  <si>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</si>
  <si>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</si>
  <si>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</si>
  <si>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</si>
  <si>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</si>
  <si>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</si>
  <si>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</si>
  <si>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</si>
  <si>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</si>
  <si>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</si>
  <si>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</si>
  <si>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</si>
  <si>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</si>
  <si>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</si>
  <si>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</si>
  <si>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</si>
  <si>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</si>
  <si>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</si>
  <si>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</si>
  <si>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</si>
  <si>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</si>
  <si>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</si>
  <si>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</si>
  <si>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</si>
  <si>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</si>
  <si>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</si>
  <si>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</si>
  <si>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</si>
  <si>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</si>
  <si>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</si>
  <si>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</si>
  <si>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</si>
  <si>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</si>
  <si>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</si>
  <si>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</si>
  <si>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</si>
  <si>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</si>
  <si>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</si>
  <si>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</si>
  <si>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</si>
  <si>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</si>
  <si>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</si>
  <si>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</si>
  <si>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</si>
  <si>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</si>
  <si>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</si>
  <si>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</si>
  <si>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</si>
  <si>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</si>
  <si>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</si>
  <si>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Nr. der Syste-    matik</t>
  </si>
  <si>
    <t>345</t>
  </si>
  <si>
    <t>Ernährungs-               wirtschaft</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</si>
  <si>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</si>
  <si>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</si>
  <si>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</si>
  <si>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Vor-
erzeug-
nisse</t>
  </si>
  <si>
    <t>End-
erzeug-
nisse</t>
  </si>
  <si>
    <t>lebende
Tiere</t>
  </si>
  <si>
    <t>Genuss-
mittel</t>
  </si>
  <si>
    <t>Ausfuhr
insgesamt</t>
  </si>
  <si>
    <t>Monat / Jahr</t>
  </si>
  <si>
    <t>Jan.</t>
  </si>
  <si>
    <t>Feb.</t>
  </si>
  <si>
    <t>März</t>
  </si>
  <si>
    <t>April</t>
  </si>
  <si>
    <t>Mai</t>
  </si>
  <si>
    <t>Juni</t>
  </si>
  <si>
    <t>Juli</t>
  </si>
  <si>
    <t>Aug.</t>
  </si>
  <si>
    <t>Sept.</t>
  </si>
  <si>
    <t>Okt.</t>
  </si>
  <si>
    <t>Nov.</t>
  </si>
  <si>
    <t>Dez.</t>
  </si>
  <si>
    <t>Summe</t>
  </si>
  <si>
    <t>Land</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</si>
  <si>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</si>
  <si>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</si>
  <si>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</si>
  <si>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</si>
  <si>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</si>
  <si>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</si>
  <si>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</si>
  <si>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</si>
  <si>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</si>
  <si>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</si>
  <si>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</si>
  <si>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</si>
  <si>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</si>
  <si>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</si>
  <si>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</si>
  <si>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</si>
  <si>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</si>
  <si>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</si>
  <si>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</si>
  <si>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</si>
  <si>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</si>
  <si>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</si>
  <si>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   (Lieferung von Schiffs- und</t>
  </si>
  <si>
    <t xml:space="preserve">   Luftfahrzeugbedarf auf fremde Schiffe</t>
  </si>
  <si>
    <t xml:space="preserve">Nicht ermittelte Länder und Gebiete     </t>
  </si>
  <si>
    <t>QV</t>
  </si>
  <si>
    <t xml:space="preserve">Nicht ermittelte Länder und Gebiete </t>
  </si>
  <si>
    <t>511</t>
  </si>
  <si>
    <t>Nr. der
 Syste-    matik</t>
  </si>
  <si>
    <t>Bestimmungsland</t>
  </si>
  <si>
    <t>Ursprungsland</t>
  </si>
  <si>
    <t xml:space="preserve">Australien, Ozeanien
 und übrige Gebiete      </t>
  </si>
  <si>
    <t>Nr.
der
Syste-
matik</t>
  </si>
  <si>
    <t>Einfuhr
insgesamt</t>
  </si>
  <si>
    <t>Erdteil
Ländergruppe</t>
  </si>
  <si>
    <t xml:space="preserve"> sonstige Enderzeugnisse                                   </t>
  </si>
  <si>
    <t>Vj.</t>
  </si>
  <si>
    <t>Vierteljahr</t>
  </si>
  <si>
    <t>755</t>
  </si>
  <si>
    <t>883</t>
  </si>
  <si>
    <t xml:space="preserve"> Ausfuhr</t>
  </si>
  <si>
    <t xml:space="preserve"> Einfuhr</t>
  </si>
  <si>
    <t>832</t>
  </si>
  <si>
    <t>ISO / Nr. der Syste-matik</t>
  </si>
  <si>
    <t>Erdteil
Land</t>
  </si>
  <si>
    <t xml:space="preserve">Europa                                  </t>
  </si>
  <si>
    <t xml:space="preserve">Afrika                                  </t>
  </si>
  <si>
    <t>EH</t>
  </si>
  <si>
    <t>West Sahara</t>
  </si>
  <si>
    <t>Libyen</t>
  </si>
  <si>
    <t>SS</t>
  </si>
  <si>
    <t>Südsudan</t>
  </si>
  <si>
    <t>St. Helena, Ascension u. Tristan da Cunha</t>
  </si>
  <si>
    <t xml:space="preserve">Amerika                                 </t>
  </si>
  <si>
    <t>BQ</t>
  </si>
  <si>
    <t>Bonaire, St. Eustatius und Saba</t>
  </si>
  <si>
    <t>CW</t>
  </si>
  <si>
    <t>Curaçao</t>
  </si>
  <si>
    <t>SX</t>
  </si>
  <si>
    <t>St. Martin (niederländischer Teil)</t>
  </si>
  <si>
    <t>BL</t>
  </si>
  <si>
    <t>Saint Barthélemy</t>
  </si>
  <si>
    <t>Bolivarische Republik Venezuela</t>
  </si>
  <si>
    <t>Plurinationaler Staat Bolivien</t>
  </si>
  <si>
    <t xml:space="preserve">Asien                                   </t>
  </si>
  <si>
    <t xml:space="preserve">Australien, Ozeanien
 und übrige Gebiete                   </t>
  </si>
  <si>
    <t xml:space="preserve">Französische Süd- und Antarktisgebiete </t>
  </si>
  <si>
    <t xml:space="preserve">Verschiedenes                           </t>
  </si>
  <si>
    <t>QP</t>
  </si>
  <si>
    <t>Hohe See</t>
  </si>
  <si>
    <t xml:space="preserve">Insgesamt                               </t>
  </si>
  <si>
    <t xml:space="preserve">Noch: 18. Ausfuhr nach Ländern </t>
  </si>
  <si>
    <t>Jahr                      Monat</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</si>
  <si>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</si>
  <si>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Mit der Einführung des Europäischen Binnenmarktes zum 1. Januar 1993 entstanden im grenzüberschreitenden Warenverkehr unterschiedliche Erhebungsverfahren für den Handel innerhalb und außerhalb der Europäischen Union (EU).</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</si>
  <si>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</si>
  <si>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</si>
  <si>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Westsahara</t>
  </si>
  <si>
    <t>St. Barthélemy</t>
  </si>
  <si>
    <t>Französische Süd- und Antarktisgebiete</t>
  </si>
  <si>
    <t>St. Helena, Ascension und</t>
  </si>
  <si>
    <t xml:space="preserve"> Tristan da Cunha</t>
  </si>
  <si>
    <t xml:space="preserve">Nicht ermittelte EU - Länder und Gebiete </t>
  </si>
  <si>
    <t xml:space="preserve">St. Helena, Ascension und </t>
  </si>
  <si>
    <t xml:space="preserve">Französische Süd- und </t>
  </si>
  <si>
    <t xml:space="preserve"> Antarktisgebiete</t>
  </si>
  <si>
    <t xml:space="preserve">Nicht ermittelte EU-Länder und Gebiete </t>
  </si>
  <si>
    <t xml:space="preserve"> EU-Länder (EU-28)          </t>
  </si>
  <si>
    <t>darunter
EU-Länder
(EU-28)</t>
  </si>
  <si>
    <t xml:space="preserve">  EU-Länder (EU-28)            </t>
  </si>
  <si>
    <t>EU-Länder
(EU-28)</t>
  </si>
  <si>
    <t xml:space="preserve">EU-Länder (EU-28)             </t>
  </si>
  <si>
    <r>
      <t xml:space="preserve"> </t>
    </r>
    <r>
      <rPr>
        <b/>
        <vertAlign val="superscript"/>
        <sz val="10"/>
        <rFont val="Calibri"/>
        <family val="2"/>
      </rPr>
      <t>●</t>
    </r>
  </si>
  <si>
    <t xml:space="preserve">Verordnung (EG) Nr. 471/2009 des Europäischen Parlaments und des Rates vom 6. Mai 2009 über Gemeinschaftsstatistiken des Außenhandels mit Drittländern und zur Aufhebung der Verordnung (EG) Nr. 1172/95 des Rates (Abl. EU L 152 vom 16.6.2009, S. 23)
</t>
  </si>
  <si>
    <t>Verordnung (EU) Nr. 1106/2012 der Kommission vom 27. November 2012 zur Durchführung der Verordnung (EG) Nr. 471/2009 des Europäischen Parlaments und des Rates über Gemeinschaftsstatistiken des Außenhandels mit Drittländern hinsichtlich der Aktualisierung des Verzeichnisses der Länder und Gebiete (ABl. EU L 328 vom 28.11.2012, S. 7)</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</si>
  <si>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 November 2013 (ABl. EU L 294 vom 6.11.2013, S. 28)</t>
    </r>
  </si>
  <si>
    <t>Die Ausfuhr und Einfuhr wird sowohl in fachlicher als auch regionaler Gliederung als Gesamtsumme aus Intra- und  Extrahandel ausgewiesen.</t>
  </si>
  <si>
    <t>Andere europäische Länder</t>
  </si>
  <si>
    <t>Backwaren und andere Zubereitungen aus Getreide</t>
  </si>
  <si>
    <t>Abfälle von Gespinstwaren, Lumpen</t>
  </si>
  <si>
    <t>Halbstoffe aus zellulosehaltigen Faserstoffen</t>
  </si>
  <si>
    <t>Fahrgestelle, Karosserien, Motoren für Kfz</t>
  </si>
  <si>
    <t>Gemüse und sonstige Küchengewächse, frisch</t>
  </si>
  <si>
    <t xml:space="preserve">Verordnung (EU) Nr. 92/2010 der Kommission vom 2. Februar 2010 zur Durchführung der Verordnung (EG) Nr.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t>
  </si>
  <si>
    <t>Verordnung (EG) Nr. 638/2004 des Europäischen Parlaments und des Rates vom 31. März 2004 über die Gemeinschaftsstatistiken des Warenverkehrs zwischen Mitgliedstaaten und zur Aufhebung der Verordnung (EWG) Nr. 3330/91 des Rates (ABl. EU Nr. L 102 vom 7.4.2004 S. 1), zuletzt geändert durch Verordnung (EU) Nr. 659/2014 des Europäischen Parlaments und des Rates vom 15. Mai 2014  (ABl. EU L 189 vom 27.6.2014, S. 128)</t>
  </si>
  <si>
    <t xml:space="preserve">   und Luftfahrzeuge in deutschen (Flug-)Häfen)</t>
  </si>
  <si>
    <t>Das Länderverzeichnis dient nur statistischen Zwecken. Aus den Bezeichnungen kann keine Bestätigung oder Anerkennung des politischen Status eines Landes oder der Grenzen seines Gebiets abgeleitet werden.</t>
  </si>
  <si>
    <t>393</t>
  </si>
  <si>
    <t>Kleie, Abfallerzeugnisse zur Viehfütterung</t>
  </si>
  <si>
    <t>Stäbe und Profile aus Eisen oder Stahl</t>
  </si>
  <si>
    <t xml:space="preserve"> </t>
  </si>
  <si>
    <t>532</t>
  </si>
  <si>
    <t xml:space="preserve"> -</t>
  </si>
  <si>
    <t>Januar</t>
  </si>
  <si>
    <t>Februar</t>
  </si>
  <si>
    <t>August</t>
  </si>
  <si>
    <t>September</t>
  </si>
  <si>
    <t>Oktober</t>
  </si>
  <si>
    <t>November</t>
  </si>
  <si>
    <t>Dezember</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</si>
  <si>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</si>
  <si>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</si>
  <si>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</si>
  <si>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642</t>
  </si>
  <si>
    <t>Abfälle und Schrott, aus Eisen oder Stahl</t>
  </si>
  <si>
    <t>875</t>
  </si>
  <si>
    <t>Möbel</t>
  </si>
  <si>
    <t>Nr. der
 Syste-      matik</t>
  </si>
  <si>
    <t>Nr. der Syste-      matik</t>
  </si>
  <si>
    <t>*) Für Antwortausfälle und Befreiungen sind Zuschätzungen bei den EU-  Ländern und im Insgesamt enthalten, in den Regionalangaben und im Insgesamt auch Rückwaren und Ersatzlieferungen.</t>
  </si>
  <si>
    <t>aus Tabelle 10 bzw. 18 &amp; 19</t>
  </si>
  <si>
    <t>Daten für Grafik 7:</t>
  </si>
  <si>
    <t>aus Tabelle 5 bzw. 7</t>
  </si>
  <si>
    <t>Daten für Grafik 6:</t>
  </si>
  <si>
    <t>aus Tabelle 4 bzw. 6</t>
  </si>
  <si>
    <t>Daten für Grafik 5:</t>
  </si>
  <si>
    <t>Werte kopieren aus Tabelle 9 bzw. 17</t>
  </si>
  <si>
    <t>Daten für Grafik 4:</t>
  </si>
  <si>
    <t>Werte kopieren aus Tabelle 9 bzw. 16</t>
  </si>
  <si>
    <t>Daten für Grafik 3:</t>
  </si>
  <si>
    <t>Verknüpfung zu Tabelle 12 bzw. 21</t>
  </si>
  <si>
    <t>Daten für Grafik 2:</t>
  </si>
  <si>
    <t>Verknüpfung zu Tabelle 11 bzw. 20</t>
  </si>
  <si>
    <t>Daten für Grafik 1:</t>
  </si>
  <si>
    <t>Berichts-Jahr:</t>
  </si>
  <si>
    <t>letzter Monat</t>
  </si>
  <si>
    <t>erster Monat</t>
  </si>
  <si>
    <t>für Überschriften:</t>
  </si>
  <si>
    <t>Berichts-Quartal:</t>
  </si>
  <si>
    <t>nur für 2. - 4. Quartal</t>
  </si>
  <si>
    <r>
      <t>Gesetz über die Statistik des grenzüberschreitenden Warenverkehrs (Außenhandelsstatistikgesetz - AHStatG) in der im Bundesgesetzblatt Teil III, Gliederungsnummer 7402 - 1 veröffentlichten bereinigten Fassung vom 1. Mai 1957, zuletzt geändert durch Artikel 299 der Verordnung vom 31.8.2015 (BGBl. I S.</t>
    </r>
    <r>
      <rPr>
        <sz val="10"/>
        <rFont val="Calibri"/>
        <family val="2"/>
      </rPr>
      <t> </t>
    </r>
    <r>
      <rPr>
        <sz val="10"/>
        <rFont val="Arial"/>
        <family val="2"/>
      </rPr>
      <t>1474)</t>
    </r>
  </si>
  <si>
    <t>Verordnung zur Durchführung des Gesetzes über die Statistik des grenzüberschreitenden Warenverkehrs  (Außenhandelsstatistik - Durchführungsverordnung - AHStatDV) in der Fassung der Bekanntmachung vom  29. Juli 1994 (BGBl. I  S. 1993), zuletzt geändert durch Artikel 300 der Verordnung vom 31.8.2015 (BGBl I S. 1474)</t>
  </si>
  <si>
    <t>2. Vj. 2016</t>
  </si>
  <si>
    <t>Gesetz über die Statistik für Bundeszwecke (Bundesstatistikgesetz - BStatG) vom 22. Januar 1987 (BGBl. I S. 462, 565), zuletzt geändert durch Artikel 1 des Gesetzes vom 21. Juli 2016 (BGBl. I S. 1768)</t>
  </si>
  <si>
    <t>861</t>
  </si>
  <si>
    <t>Geräte zur Elektrizitätserzeugung und -verteilung</t>
  </si>
  <si>
    <t>2. Vj. 2017</t>
  </si>
  <si>
    <t>1. Vj. 2017</t>
  </si>
  <si>
    <t>1. Vj. bis 2. Vj.
2017</t>
  </si>
  <si>
    <t>Veränderung gegenüber
1. Vj. bis 2. Vj.
2016</t>
  </si>
  <si>
    <r>
      <t xml:space="preserve">  1. Übersicht über den Außenhandel im 2. Vierteljahr 2017</t>
    </r>
    <r>
      <rPr>
        <b/>
        <vertAlign val="superscript"/>
        <sz val="11"/>
        <rFont val="Arial"/>
        <family val="2"/>
      </rPr>
      <t>*)</t>
    </r>
  </si>
  <si>
    <t xml:space="preserve"> -   </t>
  </si>
  <si>
    <t xml:space="preserve">  2. Ausfuhr im 2. Vierteljahr 2017 nach Warengruppen und ausge </t>
  </si>
  <si>
    <t xml:space="preserve">  3. Einfuhr im 2. Vierteljahr 2017 nach Warengruppen und ausge </t>
  </si>
  <si>
    <t>669</t>
  </si>
  <si>
    <t>Mineralölerzeugnisse</t>
  </si>
  <si>
    <t>749</t>
  </si>
  <si>
    <t xml:space="preserve">  4. Ausfuhr im 1. bis 2. Vierteljahr 2017 nach Warengruppen und  </t>
  </si>
  <si>
    <t xml:space="preserve">  5. Einfuhr im 1. bis 2. Vierteljahr 2017 nach Warengruppen und  </t>
  </si>
  <si>
    <t xml:space="preserve">  6. Ausfuhr im 2. Vierteljahr 2017 nach ausgewählten Ländern in der Reihenfolge ihrer Anteile </t>
  </si>
  <si>
    <t xml:space="preserve">  7. Einfuhr im 2. Vierteljahr 2017 nach ausgewählten Ländern in der Reihenfolge ihrer Anteile </t>
  </si>
  <si>
    <t xml:space="preserve">  8. Ausfuhr im 1. bis 2. Vierteljahr 2017 nach ausgewählten Ländern in der Reihenfolge ihrer Anteile </t>
  </si>
  <si>
    <t xml:space="preserve">  9. Einfuhr im 1. bis 2. Vierteljahr 2017 nach ausgewählten Ländern in der Reihenfolge ihrer Anteile </t>
  </si>
  <si>
    <t>1. Vj. bis 2. Vj. 2017</t>
  </si>
  <si>
    <t>Veränderung gegenüber
2. Vj. 2016
in %</t>
  </si>
  <si>
    <t>Veränderung gegenüber
1. Vj. bis 2. Vj.
2016
in %</t>
  </si>
  <si>
    <r>
      <t>12. Ausfuhr im 2. Vierteljahr 2017 nach Erdteilen, Ländergruppen und Warengruppen</t>
    </r>
    <r>
      <rPr>
        <b/>
        <vertAlign val="superscript"/>
        <sz val="9"/>
        <color indexed="8"/>
        <rFont val="Arial"/>
        <family val="2"/>
      </rPr>
      <t>*)</t>
    </r>
  </si>
  <si>
    <r>
      <t>13. Einfuhr im 2. Vierteljahr 2017 nach Erdteilen, Ländergruppen und Warengruppen</t>
    </r>
    <r>
      <rPr>
        <b/>
        <vertAlign val="superscript"/>
        <sz val="11"/>
        <rFont val="Arial"/>
        <family val="2"/>
      </rPr>
      <t>*)</t>
    </r>
  </si>
  <si>
    <r>
      <t>14. Ausfuhr im 1. bis 2. Vierteljahr 2017 nach Erdteilen, Ländergruppen und Warengruppen</t>
    </r>
    <r>
      <rPr>
        <b/>
        <vertAlign val="superscript"/>
        <sz val="11"/>
        <rFont val="Arial"/>
        <family val="2"/>
      </rPr>
      <t>*)</t>
    </r>
  </si>
  <si>
    <r>
      <t>15. Einfuhr im 1. bis 2. Vierteljahr 2017 nach Erdteilen, Ländergruppen und Warengruppen</t>
    </r>
    <r>
      <rPr>
        <b/>
        <vertAlign val="superscript"/>
        <sz val="11"/>
        <rFont val="Arial"/>
        <family val="2"/>
      </rPr>
      <t>*)</t>
    </r>
  </si>
  <si>
    <t>Veränderung
gegenüber
2. Vj. 2016
in %</t>
  </si>
  <si>
    <t>Veränderung
gegenüber
1. Vj. bis
 2. Vj. 2016
in %</t>
  </si>
  <si>
    <r>
      <t>20. Ausfuhr Januar 2015 bis Juni 2017 nach Warengruppen</t>
    </r>
    <r>
      <rPr>
        <b/>
        <vertAlign val="superscript"/>
        <sz val="11"/>
        <rFont val="Arial"/>
        <family val="2"/>
      </rPr>
      <t>*)</t>
    </r>
  </si>
  <si>
    <t>2015</t>
  </si>
  <si>
    <t>2016</t>
  </si>
  <si>
    <t>2017</t>
  </si>
  <si>
    <r>
      <t>21. Einfuhr Januar 2015 bis Juni 2017 nach Warengruppen</t>
    </r>
    <r>
      <rPr>
        <b/>
        <vertAlign val="superscript"/>
        <sz val="11"/>
        <rFont val="Arial"/>
        <family val="2"/>
      </rPr>
      <t>*)</t>
    </r>
  </si>
  <si>
    <r>
      <t>22. Ausfuhr Januar 2015 bis Juni 2017 nach Erdteilen</t>
    </r>
    <r>
      <rPr>
        <b/>
        <vertAlign val="superscript"/>
        <sz val="11"/>
        <rFont val="Arial"/>
        <family val="2"/>
      </rPr>
      <t>*)</t>
    </r>
  </si>
  <si>
    <r>
      <t>23. Einfuhr Januar 2015 bis Juni 2017 nach Erdteilen</t>
    </r>
    <r>
      <rPr>
        <b/>
        <vertAlign val="superscript"/>
        <sz val="11"/>
        <rFont val="Arial"/>
        <family val="2"/>
      </rPr>
      <t>*)</t>
    </r>
  </si>
  <si>
    <t xml:space="preserve"> Fahrgestelle, Karosserien, Motoren für Kfz</t>
  </si>
  <si>
    <t xml:space="preserve"> Waren aus Kunststoffen</t>
  </si>
  <si>
    <t xml:space="preserve"> pharmazeutische Erzeugnisse</t>
  </si>
  <si>
    <t xml:space="preserve"> Luftfahrzeuge</t>
  </si>
  <si>
    <t xml:space="preserve"> Möbel  </t>
  </si>
  <si>
    <t xml:space="preserve"> Geräte zur Elektrizitätserzeugung und
  -verteilung</t>
  </si>
  <si>
    <t xml:space="preserve"> mess-, steuerungs- und regelungstechnische
  Erzeugnisse</t>
  </si>
  <si>
    <t xml:space="preserve">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(ABI. EU L 37 vom 10.2.2010, S.1), zuletzt geändert durch  Verordnung (EU) 2016/2119 der Kommission vom 2.12.2016 (ABl. EU L 329 vom 3.12.2016 S. 66)
</t>
  </si>
  <si>
    <t xml:space="preserve">  3. Ausfuhr von ausgewählten Enderzeugnissen im 2. Vierteljahr 2017</t>
  </si>
  <si>
    <t xml:space="preserve">  4. Einfuhr von ausgewählten Enderzeugnissen im 2. Vierteljahr 2017</t>
  </si>
  <si>
    <t xml:space="preserve">  5. Ausfuhr im 2. Vierteljahr 2017 nach ausgewählten Ländern </t>
  </si>
  <si>
    <t xml:space="preserve">  6. Einfuhr im 2. Vierteljahr 2017 nach ausgewählten Ländern </t>
  </si>
  <si>
    <t xml:space="preserve">  7. Außenhandel mit den EU-Ländern (EU-28) im 2. Vierteljahr 2017</t>
  </si>
  <si>
    <t xml:space="preserve">  1. Übersicht über den Außenhandel im 2. Vierteljahr 2017</t>
  </si>
  <si>
    <t xml:space="preserve">  2. Ausfuhr im 2. Vierteljahr 2017 nach Warengruppen und ausgewählten Warenuntergruppen</t>
  </si>
  <si>
    <t xml:space="preserve">  3. Einfuhr im 2. Vierteljahr 2017 nach Warengruppen und ausgewählten Warenuntergruppen</t>
  </si>
  <si>
    <t xml:space="preserve">  4. Ausfuhr im 1. bis 2. Vierteljahr 2017 nach Warengruppen und ausgewählten </t>
  </si>
  <si>
    <t xml:space="preserve">  5. Einfuhr im 1. bis 2. Vierteljahr 2017 nach Warengruppen und ausgewählten </t>
  </si>
  <si>
    <t xml:space="preserve">  6. Ausfuhr im 2. Vierteljahr 2017 nach ausgewählten Ländern in der Reihenfolge</t>
  </si>
  <si>
    <t xml:space="preserve">  7. Einfuhr im 2. Vierteljahr 2017 nach ausgewählten Ländern in der Reihenfolge</t>
  </si>
  <si>
    <t xml:space="preserve">  8. Ausfuhr im 1. bis 2. Vierteljahr 2017 nach ausgewählten Ländern in der Reihenfolge</t>
  </si>
  <si>
    <t xml:space="preserve">  9. Einfuhr im 1. bis 2. Vierteljahr 2017 nach ausgewählten Ländern in der Reihenfolge</t>
  </si>
  <si>
    <t>12. Ausfuhr im 2. Vierteljahr 2017 nach Erdteilen, Ländergruppen und Warengruppen</t>
  </si>
  <si>
    <t>13. Einfuhr im 2. Vierteljahr 2017 nach Erdteilen, Ländergruppen und Warengruppen</t>
  </si>
  <si>
    <t>14. Ausfuhr im 1. bis 2. Vierteljahr 2017 nach Erdteilen, Ländergruppen und Warengruppen</t>
  </si>
  <si>
    <t>15. Einfuhr im 1. bis 2. Vierteljahr 2017 nach Erdteilen, Ländergruppen und Warengruppen</t>
  </si>
  <si>
    <t xml:space="preserve">  1. Ausfuhr Januar 2016 bis Juni 2017</t>
  </si>
  <si>
    <t xml:space="preserve">  2. Einfuhr Januar 2016 bis Juni 2017</t>
  </si>
  <si>
    <t>20. Ausfuhr Januar 2015 bis Juni 2017 nach Warengruppen</t>
  </si>
  <si>
    <t>21. Einfuhr Januar 2015 bis Juni 2017 nach Warengruppen</t>
  </si>
  <si>
    <t>22. Ausfuhr Januar 2015 bis Juni 2017 nach Erdteilen</t>
  </si>
  <si>
    <t>23. Einfuhr Januar 2015 bis Juni 2017 nach Erdteilen</t>
  </si>
  <si>
    <t>Stand: Januar 2017</t>
  </si>
  <si>
    <r>
      <t xml:space="preserve">                                         Länderverzeichnis für die Außenhandelsstatistik                   </t>
    </r>
    <r>
      <rPr>
        <b/>
        <vertAlign val="superscript"/>
        <sz val="18"/>
        <rFont val="Arial"/>
        <family val="2"/>
      </rPr>
      <t>Stand: Januar 2017</t>
    </r>
  </si>
  <si>
    <t xml:space="preserve">Die Angaben in dem vorliegenden Statistischen Bericht entsprechen dem zum Zeitpunkt der Veröffentlichung gültigen Revisionsstand vom August 2017. Vergleiche mit früher veröffentlichten Ergebnissen sind daher nur eingeschränkt möglich. Die jeweils aktuellen Monatsergebnisse erhalten Sie über unser Internetportal unter www.statistik.thueringen.de.
</t>
  </si>
  <si>
    <t xml:space="preserve"> -    </t>
  </si>
  <si>
    <t xml:space="preserve"> -  </t>
  </si>
  <si>
    <t xml:space="preserve">*) Im Insgesamt sind Zuschätzungen für Antwortausfälle und Befreiungen, Rückwaren und Ersatzlieferungen enthalten; alle Angaben für das Jahr 2015 sind endgültige Ergebnisse (s.a. in den Vorbemerkungen unter „Monatliche Revisionen“)
</t>
  </si>
  <si>
    <t xml:space="preserve">*) Im Insgesamt sind Zuschätzungen für Antwortausfälle und Befreiungen, Rückwaren und Ersatzlieferungen enthalten; alle Angaben für das
Jahr 2015 sind endgültige Ergebnisse (s.a. in den Vorbemerkungen unter „Monatliche Revisionen“)
</t>
  </si>
  <si>
    <t xml:space="preserve">20a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</si>
  <si>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</si>
  <si>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</si>
  <si>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</si>
  <si>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</si>
  <si>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</si>
  <si>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</si>
  <si>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</si>
  <si>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</si>
  <si>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</si>
  <si>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</si>
  <si>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</si>
  <si>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</si>
  <si>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</si>
  <si>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Aus- und Einfuhr in Thüringen, 2. Vierteljahr 2017 - vorläufige Ergebnisse</t>
  </si>
  <si>
    <t>Erscheinungsweise: vierteljährlich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</si>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</sst>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0.0"/>
    <numFmt numFmtId="165" formatCode="0.0\ \ \ "/>
    <numFmt numFmtId="166" formatCode="#\ ###\ ###\ ##0\ \ \ \ "/>
    <numFmt numFmtId="167" formatCode="0.0\ \ \ \ \ \ \ "/>
    <numFmt numFmtId="168" formatCode="0.0\ \ "/>
    <numFmt numFmtId="169" formatCode="0\ \ \ \ \ \ \ \ \ \ "/>
    <numFmt numFmtId="170" formatCode="#\ ###\ ###\ ##0\ \ "/>
    <numFmt numFmtId="171" formatCode="0\ \ \ \ \ "/>
    <numFmt numFmtId="172" formatCode="#\ ##0.0\ \ "/>
    <numFmt numFmtId="173" formatCode="??0.0\ \ "/>
    <numFmt numFmtId="174" formatCode="000"/>
    <numFmt numFmtId="175" formatCode="#\ ###\ ###\ ##0"/>
    <numFmt numFmtId="176" formatCode="General\ \ \ \ \ \ \ \ "/>
    <numFmt numFmtId="177" formatCode="?0.0\ \ \ \ \ \ \ "/>
    <numFmt numFmtId="178" formatCode="#\ ###\ ###\ ##0\ \ \ \ \ "/>
    <numFmt numFmtId="179" formatCode="??0.0"/>
    <numFmt numFmtId="180" formatCode="\ General"/>
  </numFmts>
  <fonts count="40" x14ac:knownFonts="1">
    <font>
      <sz val="10"/>
      <name val="Arial"/>
    </font>
    <font>
      <sz val="10"/>
      <name val="Arial"/>
      <family val="2"/>
    </font>
    <font>
      <sz val="8"/>
      <name val="Arial"/>
      <family val="2"/>
    </font>
    <font>
      <b/>
      <sz val="10"/>
      <name val="Arial"/>
      <family val="2"/>
    </font>
    <font>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sz val="15"/>
      <name val="Arial"/>
      <family val="2"/>
    </font>
    <font>
      <sz val="9"/>
      <name val="Arial"/>
      <family val="2"/>
    </font>
    <font>
      <b/>
      <sz val="16"/>
      <name val="Arial"/>
      <family val="2"/>
    </font>
    <font>
      <b/>
      <u/>
      <sz val="14"/>
      <name val="Arial"/>
      <family val="2"/>
    </font>
    <font>
      <b/>
      <sz val="14"/>
      <name val="Arial"/>
      <family val="2"/>
    </font>
    <font>
      <b/>
      <i/>
      <u/>
      <sz val="16"/>
      <name val="Arial"/>
      <family val="2"/>
    </font>
    <font>
      <b/>
      <sz val="9"/>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b/>
      <sz val="8"/>
      <name val="Arial"/>
      <family val="2"/>
    </font>
    <font>
      <b/>
      <vertAlign val="superscript"/>
      <sz val="10"/>
      <name val="Arial"/>
      <family val="2"/>
    </font>
    <font>
      <sz val="10"/>
      <name val="Calibri"/>
      <family val="2"/>
    </font>
    <font>
      <b/>
      <vertAlign val="superscript"/>
      <sz val="10"/>
      <name val="Calibri"/>
      <family val="2"/>
    </font>
    <font>
      <b/>
      <vertAlign val="superscript"/>
      <sz val="9"/>
      <color indexed="8"/>
      <name val="Arial"/>
      <family val="2"/>
    </font>
    <font>
      <sz val="10"/>
      <color theme="1"/>
      <name val="Arial"/>
      <family val="2"/>
    </font>
    <font>
      <sz val="8"/>
      <color theme="1"/>
      <name val="Arial"/>
      <family val="2"/>
    </font>
    <font>
      <b/>
      <sz val="8"/>
      <color theme="1"/>
      <name val="Arial"/>
      <family val="2"/>
    </font>
    <font>
      <sz val="9"/>
      <color theme="1"/>
      <name val="Arial"/>
      <family val="2"/>
    </font>
    <font>
      <i/>
      <sz val="9"/>
      <color theme="1"/>
      <name val="Arial"/>
      <family val="2"/>
    </font>
    <font>
      <sz val="9"/>
      <color theme="4" tint="-0.249977111117893"/>
      <name val="Arial"/>
      <family val="2"/>
    </font>
    <font>
      <sz val="8"/>
      <color theme="4" tint="-0.249977111117893"/>
      <name val="Arial"/>
      <family val="2"/>
    </font>
    <font>
      <b/>
      <sz val="9"/>
      <color theme="4" tint="-0.249977111117893"/>
      <name val="Arial"/>
      <family val="2"/>
    </font>
    <font>
      <b/>
      <sz val="9"/>
      <color theme="1"/>
      <name val="Arial"/>
      <family val="2"/>
    </font>
    <font>
      <sz val="10"/>
      <color rgb="FF000000"/>
      <name val="Arial"/>
      <family val="2"/>
    </font>
  </fonts>
  <fills count="3">
    <fill>
      <patternFill patternType="none"/>
    </fill>
    <fill>
      <patternFill patternType="gray125"/>
    </fill>
    <fill>
      <patternFill patternType="solid">
        <fgColor theme="8" tint="0.79998168889431442"/>
        <bgColor indexed="64"/>
      </patternFill>
    </fill>
  </fills>
  <borders count="64">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style="thin">
        <color indexed="64"/>
      </left>
      <right/>
      <top/>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style="hair">
        <color indexed="64"/>
      </left>
      <right/>
      <top/>
      <bottom/>
      <diagonal/>
    </border>
    <border>
      <left style="hair">
        <color indexed="64"/>
      </left>
      <right style="hair">
        <color indexed="64"/>
      </right>
      <top/>
      <bottom style="hair">
        <color indexed="64"/>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right style="hair">
        <color indexed="64"/>
      </right>
      <top/>
      <bottom style="thin">
        <color indexed="64"/>
      </bottom>
      <diagonal/>
    </border>
    <border>
      <left style="hair">
        <color indexed="64"/>
      </left>
      <right/>
      <top style="hair">
        <color indexed="64"/>
      </top>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s>
  <cellStyleXfs count="2">
    <xf numFmtId="0" fontId="0" fillId="0" borderId="0"/>
    <xf numFmtId="0" fontId="1" fillId="0" borderId="0"/>
  </cellStyleXfs>
  <cellXfs count="724">
    <xf numFmtId="0" fontId="0" fillId="0" borderId="0" xfId="0"/>
    <xf numFmtId="49" fontId="0" fillId="0" borderId="0" xfId="0" applyNumberFormat="1"/>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1" xfId="0" applyBorder="1"/>
    <xf numFmtId="0" fontId="3" fillId="0" borderId="0" xfId="0" applyFont="1"/>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3" fillId="0" borderId="0" xfId="0" applyNumberFormat="1" applyFont="1" applyAlignment="1"/>
    <xf numFmtId="0" fontId="0" fillId="0" borderId="0" xfId="0" applyAlignment="1">
      <alignment horizontal="center"/>
    </xf>
    <xf numFmtId="49" fontId="0" fillId="0" borderId="2" xfId="0" applyNumberFormat="1" applyBorder="1"/>
    <xf numFmtId="49" fontId="0" fillId="0" borderId="3" xfId="0" applyNumberFormat="1" applyBorder="1"/>
    <xf numFmtId="165" fontId="0" fillId="0" borderId="0" xfId="0" applyNumberFormat="1" applyAlignment="1">
      <alignment horizontal="right"/>
    </xf>
    <xf numFmtId="49" fontId="0" fillId="0" borderId="0" xfId="0" applyNumberFormat="1" applyBorder="1"/>
    <xf numFmtId="49" fontId="0" fillId="0" borderId="0" xfId="0" applyNumberFormat="1" applyAlignment="1">
      <alignment horizontal="center" vertical="center"/>
    </xf>
    <xf numFmtId="0" fontId="5" fillId="0" borderId="0" xfId="0" applyFont="1"/>
    <xf numFmtId="0" fontId="0" fillId="0" borderId="0" xfId="0" applyAlignment="1">
      <alignment horizontal="left"/>
    </xf>
    <xf numFmtId="0" fontId="6" fillId="0" borderId="0" xfId="0" applyFont="1"/>
    <xf numFmtId="0" fontId="4" fillId="0" borderId="0" xfId="0" applyFont="1"/>
    <xf numFmtId="0" fontId="0" fillId="0" borderId="0" xfId="0" applyBorder="1"/>
    <xf numFmtId="3" fontId="0" fillId="0" borderId="0" xfId="0" applyNumberFormat="1" applyBorder="1" applyAlignment="1">
      <alignment horizontal="right"/>
    </xf>
    <xf numFmtId="49" fontId="4" fillId="0" borderId="0" xfId="0" quotePrefix="1" applyNumberFormat="1" applyFont="1" applyAlignment="1"/>
    <xf numFmtId="49" fontId="3" fillId="0" borderId="0" xfId="0" applyNumberFormat="1" applyFont="1" applyAlignment="1">
      <alignment vertical="center"/>
    </xf>
    <xf numFmtId="49" fontId="3" fillId="0" borderId="0" xfId="0" applyNumberFormat="1" applyFont="1" applyAlignment="1">
      <alignment horizontal="center" vertical="center"/>
    </xf>
    <xf numFmtId="0" fontId="3" fillId="0" borderId="0" xfId="0" applyFont="1" applyAlignment="1">
      <alignment vertical="center"/>
    </xf>
    <xf numFmtId="0" fontId="3" fillId="0" borderId="3" xfId="0" applyFont="1" applyBorder="1"/>
    <xf numFmtId="49" fontId="0" fillId="0" borderId="0" xfId="0" applyNumberFormat="1" applyFill="1" applyBorder="1" applyAlignment="1">
      <alignment vertical="center"/>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horizontal="center"/>
    </xf>
    <xf numFmtId="0" fontId="5" fillId="0" borderId="0" xfId="0" applyFont="1" applyAlignment="1">
      <alignment horizontal="right"/>
    </xf>
    <xf numFmtId="0" fontId="5" fillId="0" borderId="0" xfId="0" applyFont="1" applyAlignment="1">
      <alignment horizontal="left"/>
    </xf>
    <xf numFmtId="0" fontId="10" fillId="0" borderId="0" xfId="0" applyFont="1"/>
    <xf numFmtId="0" fontId="3" fillId="0" borderId="0" xfId="0" applyFont="1" applyAlignment="1">
      <alignment horizontal="center"/>
    </xf>
    <xf numFmtId="0" fontId="5" fillId="0" borderId="1" xfId="0" applyFont="1" applyBorder="1" applyAlignment="1"/>
    <xf numFmtId="0" fontId="5" fillId="0" borderId="0" xfId="0" applyFont="1" applyAlignment="1"/>
    <xf numFmtId="0" fontId="4" fillId="0" borderId="1" xfId="0" applyFont="1" applyBorder="1"/>
    <xf numFmtId="3" fontId="0" fillId="0" borderId="4" xfId="0" applyNumberFormat="1" applyBorder="1" applyAlignment="1">
      <alignment horizontal="center" vertical="center"/>
    </xf>
    <xf numFmtId="49" fontId="0" fillId="0" borderId="5" xfId="0" applyNumberFormat="1" applyBorder="1" applyAlignment="1">
      <alignment horizontal="center" vertical="center"/>
    </xf>
    <xf numFmtId="3" fontId="0" fillId="0" borderId="6" xfId="0" applyNumberFormat="1" applyBorder="1" applyAlignment="1">
      <alignment horizontal="center"/>
    </xf>
    <xf numFmtId="49" fontId="0" fillId="0" borderId="7" xfId="0" applyNumberFormat="1" applyBorder="1" applyAlignment="1">
      <alignment horizontal="center"/>
    </xf>
    <xf numFmtId="49" fontId="3" fillId="0" borderId="0" xfId="0" applyNumberFormat="1" applyFont="1" applyBorder="1"/>
    <xf numFmtId="166" fontId="0" fillId="0" borderId="0" xfId="0" applyNumberFormat="1" applyAlignment="1">
      <alignment horizontal="right"/>
    </xf>
    <xf numFmtId="167" fontId="0" fillId="0" borderId="0" xfId="0" applyNumberFormat="1" applyAlignment="1">
      <alignment horizontal="right"/>
    </xf>
    <xf numFmtId="168" fontId="0" fillId="0" borderId="0" xfId="0" applyNumberFormat="1" applyAlignment="1">
      <alignment horizontal="right"/>
    </xf>
    <xf numFmtId="0" fontId="3" fillId="0" borderId="8" xfId="0" applyFont="1" applyBorder="1"/>
    <xf numFmtId="0" fontId="3" fillId="0" borderId="0" xfId="0" applyFont="1" applyBorder="1"/>
    <xf numFmtId="166" fontId="3" fillId="0" borderId="0" xfId="0" applyNumberFormat="1" applyFont="1" applyAlignment="1">
      <alignment horizontal="right"/>
    </xf>
    <xf numFmtId="169" fontId="3" fillId="0" borderId="0" xfId="0" applyNumberFormat="1" applyFont="1" applyAlignment="1">
      <alignment horizontal="right"/>
    </xf>
    <xf numFmtId="170" fontId="3" fillId="0" borderId="0" xfId="0" applyNumberFormat="1" applyFont="1" applyAlignment="1">
      <alignment horizontal="right"/>
    </xf>
    <xf numFmtId="171" fontId="3" fillId="0" borderId="0" xfId="0" applyNumberFormat="1" applyFont="1" applyAlignment="1">
      <alignment horizontal="right"/>
    </xf>
    <xf numFmtId="170" fontId="3" fillId="0" borderId="0" xfId="0" applyNumberFormat="1" applyFont="1" applyBorder="1" applyAlignment="1">
      <alignment horizontal="right"/>
    </xf>
    <xf numFmtId="0" fontId="4" fillId="0" borderId="0" xfId="0" applyFont="1" applyBorder="1"/>
    <xf numFmtId="0" fontId="6" fillId="0" borderId="0" xfId="0" applyFont="1" applyAlignment="1">
      <alignment horizontal="center"/>
    </xf>
    <xf numFmtId="3" fontId="0" fillId="0" borderId="9" xfId="0" applyNumberFormat="1" applyBorder="1" applyAlignment="1">
      <alignment horizontal="center" vertical="center"/>
    </xf>
    <xf numFmtId="49" fontId="0" fillId="0" borderId="11" xfId="0" applyNumberFormat="1" applyBorder="1" applyAlignment="1">
      <alignment horizontal="center" vertical="center"/>
    </xf>
    <xf numFmtId="0" fontId="11" fillId="0" borderId="0" xfId="0" applyFont="1" applyAlignment="1">
      <alignment horizontal="center"/>
    </xf>
    <xf numFmtId="0" fontId="10" fillId="0" borderId="0" xfId="0" applyFont="1" applyAlignment="1">
      <alignment horizontal="left"/>
    </xf>
    <xf numFmtId="174" fontId="10" fillId="0" borderId="0" xfId="0" applyNumberFormat="1" applyFont="1" applyAlignment="1">
      <alignment horizontal="center"/>
    </xf>
    <xf numFmtId="0" fontId="7" fillId="0" borderId="3" xfId="0" applyFont="1" applyBorder="1"/>
    <xf numFmtId="0" fontId="10" fillId="0" borderId="0" xfId="0" applyFont="1" applyBorder="1" applyAlignment="1">
      <alignment horizontal="left"/>
    </xf>
    <xf numFmtId="0" fontId="7" fillId="0" borderId="0" xfId="0" applyFont="1" applyBorder="1"/>
    <xf numFmtId="0" fontId="7" fillId="0" borderId="0" xfId="0" applyFont="1"/>
    <xf numFmtId="0" fontId="10" fillId="0" borderId="0" xfId="0" applyFont="1" applyAlignment="1">
      <alignment horizontal="center"/>
    </xf>
    <xf numFmtId="174" fontId="10" fillId="0" borderId="0" xfId="0" applyNumberFormat="1" applyFont="1" applyAlignment="1">
      <alignment horizontal="left"/>
    </xf>
    <xf numFmtId="0" fontId="7" fillId="0" borderId="3" xfId="0" applyFont="1" applyBorder="1" applyAlignment="1">
      <alignment horizontal="left"/>
    </xf>
    <xf numFmtId="0" fontId="6" fillId="0" borderId="0" xfId="0" applyFont="1" applyBorder="1" applyAlignment="1">
      <alignment horizontal="left"/>
    </xf>
    <xf numFmtId="174" fontId="6" fillId="0" borderId="0" xfId="0" applyNumberFormat="1" applyFont="1" applyAlignment="1">
      <alignment horizontal="center"/>
    </xf>
    <xf numFmtId="0" fontId="10" fillId="0" borderId="0" xfId="0" applyFont="1" applyBorder="1"/>
    <xf numFmtId="0" fontId="10" fillId="0" borderId="12" xfId="0" applyFont="1" applyBorder="1" applyAlignment="1">
      <alignment horizontal="left"/>
    </xf>
    <xf numFmtId="0" fontId="5" fillId="0" borderId="3" xfId="0" applyFont="1" applyBorder="1"/>
    <xf numFmtId="0" fontId="5" fillId="0" borderId="0" xfId="0" applyFont="1" applyBorder="1"/>
    <xf numFmtId="0" fontId="12" fillId="0" borderId="0" xfId="0" applyFont="1"/>
    <xf numFmtId="0" fontId="6" fillId="0" borderId="0" xfId="0" applyFont="1" applyAlignment="1">
      <alignment horizontal="left"/>
    </xf>
    <xf numFmtId="0" fontId="6" fillId="0" borderId="0" xfId="0" applyFont="1" applyBorder="1"/>
    <xf numFmtId="174" fontId="0" fillId="0" borderId="0" xfId="0" applyNumberFormat="1" applyAlignment="1">
      <alignment horizontal="center"/>
    </xf>
    <xf numFmtId="3" fontId="0" fillId="0" borderId="13" xfId="0" applyNumberFormat="1" applyBorder="1" applyAlignment="1">
      <alignment horizontal="center" vertical="center"/>
    </xf>
    <xf numFmtId="3" fontId="0" fillId="0" borderId="7" xfId="0" applyNumberFormat="1" applyBorder="1" applyAlignment="1">
      <alignment horizontal="center" vertical="center"/>
    </xf>
    <xf numFmtId="49" fontId="3" fillId="0" borderId="8" xfId="0" applyNumberFormat="1" applyFont="1" applyBorder="1" applyAlignment="1">
      <alignment horizontal="left"/>
    </xf>
    <xf numFmtId="49" fontId="3" fillId="0" borderId="0" xfId="0" applyNumberFormat="1" applyFont="1"/>
    <xf numFmtId="170" fontId="0" fillId="0" borderId="0" xfId="0" applyNumberFormat="1" applyAlignment="1">
      <alignment horizontal="right"/>
    </xf>
    <xf numFmtId="173" fontId="0" fillId="0" borderId="0" xfId="0" applyNumberFormat="1" applyAlignment="1">
      <alignment horizontal="right"/>
    </xf>
    <xf numFmtId="173" fontId="3" fillId="0" borderId="0" xfId="0" applyNumberFormat="1" applyFont="1" applyAlignment="1">
      <alignment horizontal="right"/>
    </xf>
    <xf numFmtId="175" fontId="3" fillId="0" borderId="0" xfId="0" applyNumberFormat="1" applyFont="1" applyAlignment="1">
      <alignment horizontal="right"/>
    </xf>
    <xf numFmtId="175" fontId="0" fillId="0" borderId="0" xfId="0" applyNumberFormat="1" applyAlignment="1">
      <alignment horizontal="right"/>
    </xf>
    <xf numFmtId="0" fontId="12" fillId="0" borderId="0" xfId="0" applyFont="1" applyAlignment="1">
      <alignment horizontal="justify"/>
    </xf>
    <xf numFmtId="0" fontId="17" fillId="0" borderId="0" xfId="0" applyFont="1" applyAlignment="1">
      <alignment horizontal="justify"/>
    </xf>
    <xf numFmtId="0" fontId="3" fillId="0" borderId="0" xfId="0" applyFont="1" applyAlignment="1">
      <alignment horizontal="justify"/>
    </xf>
    <xf numFmtId="0" fontId="12" fillId="0" borderId="0" xfId="0" applyFont="1" applyAlignment="1"/>
    <xf numFmtId="170" fontId="0" fillId="0" borderId="12" xfId="0" applyNumberFormat="1" applyBorder="1" applyAlignment="1">
      <alignment horizontal="right"/>
    </xf>
    <xf numFmtId="168" fontId="0" fillId="0" borderId="0" xfId="0" applyNumberFormat="1" applyBorder="1" applyAlignment="1">
      <alignment horizontal="right"/>
    </xf>
    <xf numFmtId="170" fontId="0" fillId="0" borderId="0" xfId="0" applyNumberFormat="1" applyBorder="1" applyAlignment="1">
      <alignment horizontal="right"/>
    </xf>
    <xf numFmtId="49" fontId="0" fillId="0" borderId="14" xfId="0" applyNumberFormat="1" applyBorder="1" applyAlignment="1">
      <alignment horizontal="right"/>
    </xf>
    <xf numFmtId="177" fontId="0" fillId="0" borderId="0" xfId="0" applyNumberFormat="1" applyAlignment="1">
      <alignment horizontal="right"/>
    </xf>
    <xf numFmtId="0" fontId="15" fillId="0" borderId="0" xfId="0" applyFont="1" applyAlignment="1">
      <alignment horizontal="right"/>
    </xf>
    <xf numFmtId="0" fontId="5" fillId="0" borderId="12" xfId="0" applyFont="1" applyBorder="1"/>
    <xf numFmtId="0" fontId="8" fillId="0" borderId="0" xfId="0" applyFont="1" applyAlignment="1">
      <alignment horizontal="right"/>
    </xf>
    <xf numFmtId="0" fontId="18" fillId="0" borderId="0" xfId="0" applyFont="1" applyAlignment="1">
      <alignment horizontal="center"/>
    </xf>
    <xf numFmtId="0" fontId="0" fillId="0" borderId="13" xfId="0" applyBorder="1" applyAlignment="1">
      <alignment horizontal="center" vertical="center"/>
    </xf>
    <xf numFmtId="0" fontId="0" fillId="0" borderId="0" xfId="0" applyBorder="1" applyAlignment="1">
      <alignment horizontal="center"/>
    </xf>
    <xf numFmtId="49" fontId="0" fillId="0" borderId="3" xfId="0" applyNumberFormat="1" applyBorder="1" applyAlignment="1"/>
    <xf numFmtId="49" fontId="3" fillId="0" borderId="3" xfId="0" applyNumberFormat="1" applyFont="1" applyBorder="1" applyAlignment="1"/>
    <xf numFmtId="49" fontId="3" fillId="0" borderId="15" xfId="0" quotePrefix="1" applyNumberFormat="1" applyFont="1" applyBorder="1" applyAlignment="1">
      <alignment horizontal="right"/>
    </xf>
    <xf numFmtId="49" fontId="3" fillId="0" borderId="15" xfId="0" applyNumberFormat="1" applyFont="1" applyBorder="1" applyAlignment="1">
      <alignment horizontal="right"/>
    </xf>
    <xf numFmtId="3" fontId="0" fillId="0" borderId="16" xfId="0" applyNumberFormat="1" applyBorder="1" applyAlignment="1">
      <alignment horizontal="center" vertical="center"/>
    </xf>
    <xf numFmtId="0" fontId="3" fillId="0" borderId="8" xfId="0" applyFont="1" applyBorder="1" applyAlignment="1">
      <alignment horizontal="left"/>
    </xf>
    <xf numFmtId="174" fontId="0" fillId="0" borderId="8" xfId="0" applyNumberFormat="1" applyBorder="1"/>
    <xf numFmtId="0" fontId="3" fillId="0" borderId="0" xfId="0" applyFont="1" applyBorder="1" applyAlignment="1"/>
    <xf numFmtId="0" fontId="3" fillId="0" borderId="0" xfId="0" applyFont="1" applyAlignment="1"/>
    <xf numFmtId="0" fontId="13" fillId="0" borderId="0" xfId="0" applyFont="1" applyAlignment="1">
      <alignment horizontal="centerContinuous" vertical="top"/>
    </xf>
    <xf numFmtId="0" fontId="16" fillId="0" borderId="0" xfId="0" applyFont="1" applyAlignment="1">
      <alignment horizontal="centerContinuous" vertical="top"/>
    </xf>
    <xf numFmtId="0" fontId="5" fillId="0" borderId="0" xfId="0" applyFont="1" applyAlignment="1">
      <alignment horizontal="centerContinuous" vertical="top"/>
    </xf>
    <xf numFmtId="0" fontId="3" fillId="0" borderId="0" xfId="0" applyFont="1" applyAlignment="1">
      <alignment vertical="top"/>
    </xf>
    <xf numFmtId="0" fontId="14" fillId="0" borderId="8" xfId="0" applyFont="1" applyBorder="1"/>
    <xf numFmtId="0" fontId="14" fillId="0" borderId="15" xfId="0" applyFont="1" applyBorder="1"/>
    <xf numFmtId="0" fontId="8" fillId="0" borderId="8" xfId="0" applyFont="1" applyBorder="1"/>
    <xf numFmtId="0" fontId="8" fillId="0" borderId="0" xfId="0" applyFont="1" applyBorder="1"/>
    <xf numFmtId="0" fontId="15" fillId="0" borderId="8" xfId="0" applyFont="1" applyBorder="1"/>
    <xf numFmtId="0" fontId="15" fillId="0" borderId="0" xfId="0" applyFont="1" applyBorder="1"/>
    <xf numFmtId="0" fontId="8" fillId="0" borderId="15" xfId="0" applyFont="1" applyBorder="1"/>
    <xf numFmtId="0" fontId="22" fillId="0" borderId="0" xfId="0" applyFont="1"/>
    <xf numFmtId="0" fontId="12" fillId="0" borderId="0" xfId="0" applyFont="1" applyAlignment="1">
      <alignment horizontal="center"/>
    </xf>
    <xf numFmtId="176" fontId="12" fillId="0" borderId="0" xfId="0" applyNumberFormat="1" applyFont="1"/>
    <xf numFmtId="176" fontId="0" fillId="0" borderId="0" xfId="0" applyNumberFormat="1"/>
    <xf numFmtId="0" fontId="12" fillId="0" borderId="0" xfId="0" applyFont="1" applyAlignment="1">
      <alignment vertical="top"/>
    </xf>
    <xf numFmtId="168" fontId="3" fillId="0" borderId="0" xfId="0" applyNumberFormat="1" applyFont="1" applyAlignment="1">
      <alignment horizontal="right"/>
    </xf>
    <xf numFmtId="49" fontId="1" fillId="0" borderId="3" xfId="0" applyNumberFormat="1" applyFont="1" applyBorder="1"/>
    <xf numFmtId="166" fontId="3" fillId="0" borderId="0" xfId="0" applyNumberFormat="1" applyFont="1"/>
    <xf numFmtId="49" fontId="0" fillId="0" borderId="3" xfId="0" applyNumberFormat="1" applyBorder="1" applyAlignment="1">
      <alignment wrapText="1"/>
    </xf>
    <xf numFmtId="49" fontId="1" fillId="0" borderId="3" xfId="0" applyNumberFormat="1" applyFont="1" applyBorder="1" applyAlignment="1"/>
    <xf numFmtId="49" fontId="1" fillId="0" borderId="0" xfId="0" applyNumberFormat="1" applyFont="1" applyAlignment="1">
      <alignment horizontal="center" vertical="center"/>
    </xf>
    <xf numFmtId="0" fontId="1" fillId="0" borderId="0" xfId="0" applyFont="1" applyAlignment="1">
      <alignment vertical="center"/>
    </xf>
    <xf numFmtId="170" fontId="0" fillId="0" borderId="0" xfId="0" applyNumberFormat="1" applyFill="1" applyAlignment="1">
      <alignment horizontal="right"/>
    </xf>
    <xf numFmtId="170" fontId="3" fillId="0" borderId="0" xfId="0" applyNumberFormat="1" applyFont="1" applyFill="1" applyAlignment="1">
      <alignment horizontal="right"/>
    </xf>
    <xf numFmtId="49" fontId="3" fillId="0" borderId="0" xfId="0" applyNumberFormat="1" applyFont="1" applyBorder="1" applyAlignment="1">
      <alignment vertical="center"/>
    </xf>
    <xf numFmtId="173" fontId="0" fillId="0" borderId="0" xfId="0" applyNumberFormat="1" applyFill="1" applyAlignment="1">
      <alignment horizontal="right" indent="1"/>
    </xf>
    <xf numFmtId="173" fontId="3" fillId="0" borderId="0" xfId="0" applyNumberFormat="1" applyFont="1" applyFill="1" applyAlignment="1">
      <alignment horizontal="right" indent="1"/>
    </xf>
    <xf numFmtId="173" fontId="0" fillId="0" borderId="0" xfId="0" applyNumberFormat="1" applyAlignment="1">
      <alignment horizontal="right" indent="1"/>
    </xf>
    <xf numFmtId="173" fontId="3" fillId="0" borderId="0" xfId="0" applyNumberFormat="1" applyFont="1" applyAlignment="1">
      <alignment horizontal="right" indent="1"/>
    </xf>
    <xf numFmtId="168" fontId="0" fillId="0" borderId="0" xfId="0" applyNumberFormat="1" applyAlignment="1">
      <alignment horizontal="right" indent="1"/>
    </xf>
    <xf numFmtId="0" fontId="30" fillId="0" borderId="0" xfId="0" applyFont="1"/>
    <xf numFmtId="49" fontId="30" fillId="0" borderId="0" xfId="0" applyNumberFormat="1" applyFont="1"/>
    <xf numFmtId="3" fontId="30" fillId="0" borderId="1" xfId="0" applyNumberFormat="1" applyFont="1" applyBorder="1" applyAlignment="1">
      <alignment horizontal="right"/>
    </xf>
    <xf numFmtId="49" fontId="30" fillId="0" borderId="1" xfId="0" applyNumberFormat="1" applyFont="1" applyBorder="1" applyAlignment="1">
      <alignment horizontal="right"/>
    </xf>
    <xf numFmtId="0" fontId="30" fillId="0" borderId="1" xfId="0" applyFont="1" applyBorder="1" applyAlignment="1">
      <alignment horizontal="right"/>
    </xf>
    <xf numFmtId="170" fontId="30" fillId="0" borderId="0" xfId="0" applyNumberFormat="1" applyFont="1"/>
    <xf numFmtId="0" fontId="31" fillId="0" borderId="0" xfId="0" applyFont="1" applyAlignment="1">
      <alignment vertical="center"/>
    </xf>
    <xf numFmtId="3" fontId="31" fillId="0" borderId="13" xfId="0" applyNumberFormat="1" applyFont="1" applyBorder="1" applyAlignment="1">
      <alignment horizontal="center" vertical="center"/>
    </xf>
    <xf numFmtId="3" fontId="31" fillId="0" borderId="7" xfId="0" applyNumberFormat="1" applyFont="1" applyBorder="1" applyAlignment="1">
      <alignment horizontal="center" vertical="center"/>
    </xf>
    <xf numFmtId="49" fontId="31" fillId="0" borderId="2" xfId="0" applyNumberFormat="1" applyFont="1" applyBorder="1"/>
    <xf numFmtId="3" fontId="31" fillId="0" borderId="0" xfId="0" applyNumberFormat="1" applyFont="1" applyAlignment="1">
      <alignment horizontal="right"/>
    </xf>
    <xf numFmtId="49" fontId="31" fillId="0" borderId="0" xfId="0" applyNumberFormat="1" applyFont="1" applyAlignment="1">
      <alignment horizontal="right"/>
    </xf>
    <xf numFmtId="0" fontId="31" fillId="0" borderId="0" xfId="0" applyFont="1" applyAlignment="1">
      <alignment horizontal="right"/>
    </xf>
    <xf numFmtId="0" fontId="31" fillId="0" borderId="0" xfId="0" applyFont="1"/>
    <xf numFmtId="49" fontId="31" fillId="0" borderId="3" xfId="0" applyNumberFormat="1" applyFont="1" applyBorder="1"/>
    <xf numFmtId="170" fontId="31" fillId="0" borderId="0" xfId="0" applyNumberFormat="1" applyFont="1" applyAlignment="1">
      <alignment horizontal="right"/>
    </xf>
    <xf numFmtId="177" fontId="31" fillId="0" borderId="0" xfId="0" applyNumberFormat="1" applyFont="1" applyAlignment="1">
      <alignment horizontal="right"/>
    </xf>
    <xf numFmtId="49" fontId="31" fillId="0" borderId="0" xfId="0" applyNumberFormat="1" applyFont="1"/>
    <xf numFmtId="177" fontId="31" fillId="0" borderId="0" xfId="0" applyNumberFormat="1" applyFont="1"/>
    <xf numFmtId="170" fontId="31" fillId="0" borderId="0" xfId="0" applyNumberFormat="1" applyFont="1"/>
    <xf numFmtId="49" fontId="32" fillId="0" borderId="3" xfId="0" applyNumberFormat="1" applyFont="1" applyBorder="1"/>
    <xf numFmtId="170" fontId="32" fillId="0" borderId="0" xfId="0" applyNumberFormat="1" applyFont="1" applyAlignment="1">
      <alignment horizontal="right"/>
    </xf>
    <xf numFmtId="169" fontId="32" fillId="0" borderId="0" xfId="0" applyNumberFormat="1" applyFont="1" applyAlignment="1">
      <alignment horizontal="right"/>
    </xf>
    <xf numFmtId="0" fontId="1" fillId="0" borderId="0" xfId="0" applyFont="1"/>
    <xf numFmtId="0" fontId="7" fillId="0" borderId="12" xfId="0" applyFont="1" applyBorder="1" applyAlignment="1">
      <alignment horizontal="left"/>
    </xf>
    <xf numFmtId="174" fontId="7" fillId="0" borderId="0" xfId="0" applyNumberFormat="1" applyFont="1" applyAlignment="1">
      <alignment horizontal="center"/>
    </xf>
    <xf numFmtId="0" fontId="5" fillId="0" borderId="12" xfId="0" applyFont="1" applyBorder="1" applyAlignment="1">
      <alignment horizontal="left"/>
    </xf>
    <xf numFmtId="174" fontId="5" fillId="0" borderId="0" xfId="0" applyNumberFormat="1" applyFont="1" applyAlignment="1">
      <alignment horizontal="center"/>
    </xf>
    <xf numFmtId="49" fontId="1" fillId="0" borderId="0" xfId="0" applyNumberFormat="1" applyFont="1" applyBorder="1"/>
    <xf numFmtId="166" fontId="1" fillId="0" borderId="0" xfId="0" applyNumberFormat="1" applyFont="1" applyAlignment="1">
      <alignment horizontal="right"/>
    </xf>
    <xf numFmtId="167" fontId="1" fillId="0" borderId="0" xfId="0" applyNumberFormat="1" applyFont="1" applyAlignment="1">
      <alignment horizontal="right"/>
    </xf>
    <xf numFmtId="49" fontId="1" fillId="0" borderId="15" xfId="0" applyNumberFormat="1" applyFont="1" applyBorder="1" applyAlignment="1">
      <alignment horizontal="center"/>
    </xf>
    <xf numFmtId="0" fontId="1" fillId="0" borderId="15" xfId="0" applyFont="1" applyBorder="1"/>
    <xf numFmtId="49" fontId="31" fillId="0" borderId="3" xfId="0" applyNumberFormat="1" applyFont="1" applyBorder="1" applyAlignment="1">
      <alignment wrapText="1"/>
    </xf>
    <xf numFmtId="49" fontId="1" fillId="0" borderId="0" xfId="0" applyNumberFormat="1" applyFont="1"/>
    <xf numFmtId="173" fontId="1" fillId="0" borderId="0" xfId="0" applyNumberFormat="1" applyFont="1" applyAlignment="1">
      <alignment horizontal="right"/>
    </xf>
    <xf numFmtId="0" fontId="1" fillId="0" borderId="0" xfId="0" applyFont="1" applyAlignment="1">
      <alignment horizontal="left"/>
    </xf>
    <xf numFmtId="3" fontId="1" fillId="0" borderId="0" xfId="0" applyNumberFormat="1" applyFont="1" applyAlignment="1">
      <alignment horizontal="right"/>
    </xf>
    <xf numFmtId="49" fontId="1" fillId="0" borderId="0" xfId="0" applyNumberFormat="1" applyFont="1" applyAlignment="1">
      <alignment horizontal="right"/>
    </xf>
    <xf numFmtId="0" fontId="1" fillId="0" borderId="0" xfId="0" applyFont="1" applyAlignment="1">
      <alignment horizontal="center"/>
    </xf>
    <xf numFmtId="3" fontId="1" fillId="0" borderId="0" xfId="0" applyNumberFormat="1" applyFont="1" applyBorder="1" applyAlignment="1">
      <alignment horizontal="right"/>
    </xf>
    <xf numFmtId="49" fontId="1" fillId="0" borderId="0" xfId="0" applyNumberFormat="1" applyFont="1" applyBorder="1" applyAlignment="1">
      <alignment horizontal="right"/>
    </xf>
    <xf numFmtId="0" fontId="1" fillId="0" borderId="0" xfId="0" applyFont="1" applyBorder="1" applyAlignment="1">
      <alignment horizontal="center"/>
    </xf>
    <xf numFmtId="49" fontId="1" fillId="0" borderId="3" xfId="0" applyNumberFormat="1" applyFont="1" applyBorder="1" applyAlignment="1">
      <alignment horizontal="center" vertical="center" wrapText="1"/>
    </xf>
    <xf numFmtId="49" fontId="1" fillId="0" borderId="17" xfId="0" applyNumberFormat="1" applyFont="1" applyBorder="1" applyAlignment="1">
      <alignment horizontal="left"/>
    </xf>
    <xf numFmtId="174" fontId="1" fillId="0" borderId="8" xfId="0" applyNumberFormat="1" applyFont="1" applyBorder="1" applyAlignment="1">
      <alignment horizontal="left"/>
    </xf>
    <xf numFmtId="175" fontId="1" fillId="0" borderId="0" xfId="0" applyNumberFormat="1" applyFont="1" applyAlignment="1">
      <alignment horizontal="right"/>
    </xf>
    <xf numFmtId="174" fontId="3" fillId="0" borderId="8" xfId="0" applyNumberFormat="1" applyFont="1" applyBorder="1" applyAlignment="1">
      <alignment horizontal="left"/>
    </xf>
    <xf numFmtId="3" fontId="1" fillId="0" borderId="1" xfId="0" applyNumberFormat="1" applyFont="1" applyBorder="1" applyAlignment="1">
      <alignment horizontal="right"/>
    </xf>
    <xf numFmtId="49" fontId="1" fillId="0" borderId="1" xfId="0" applyNumberFormat="1" applyFont="1" applyBorder="1" applyAlignment="1">
      <alignment horizontal="right"/>
    </xf>
    <xf numFmtId="0" fontId="1" fillId="0" borderId="1" xfId="0" applyFont="1" applyBorder="1" applyAlignment="1">
      <alignment horizontal="center"/>
    </xf>
    <xf numFmtId="49" fontId="1" fillId="0" borderId="8" xfId="0" applyNumberFormat="1" applyFont="1" applyBorder="1" applyAlignment="1">
      <alignment horizontal="left"/>
    </xf>
    <xf numFmtId="0" fontId="1" fillId="0" borderId="8" xfId="0" applyFont="1" applyBorder="1" applyAlignment="1">
      <alignment horizontal="left"/>
    </xf>
    <xf numFmtId="0" fontId="1" fillId="0" borderId="0" xfId="0" applyFont="1" applyBorder="1"/>
    <xf numFmtId="0" fontId="1" fillId="0" borderId="3" xfId="0" applyFont="1" applyBorder="1"/>
    <xf numFmtId="175" fontId="1" fillId="0" borderId="0" xfId="0" applyNumberFormat="1" applyFont="1"/>
    <xf numFmtId="174" fontId="1" fillId="0" borderId="8" xfId="0" applyNumberFormat="1" applyFont="1" applyBorder="1"/>
    <xf numFmtId="175" fontId="1" fillId="0" borderId="3" xfId="0" applyNumberFormat="1" applyFont="1" applyBorder="1"/>
    <xf numFmtId="49" fontId="3" fillId="0" borderId="0" xfId="0" applyNumberFormat="1" applyFont="1" applyAlignment="1">
      <alignment horizontal="left"/>
    </xf>
    <xf numFmtId="49" fontId="1" fillId="0" borderId="0" xfId="0" applyNumberFormat="1" applyFont="1" applyAlignment="1">
      <alignment horizontal="left"/>
    </xf>
    <xf numFmtId="172" fontId="1" fillId="0" borderId="0" xfId="1" applyNumberFormat="1" applyFill="1" applyAlignment="1">
      <alignment horizontal="right"/>
    </xf>
    <xf numFmtId="0" fontId="7" fillId="0" borderId="0" xfId="0" applyFont="1" applyAlignment="1">
      <alignment horizontal="left" wrapText="1"/>
    </xf>
    <xf numFmtId="170" fontId="0" fillId="0" borderId="0" xfId="0" applyNumberFormat="1"/>
    <xf numFmtId="177" fontId="1" fillId="0" borderId="0" xfId="0" applyNumberFormat="1" applyFont="1" applyAlignment="1">
      <alignment horizontal="right"/>
    </xf>
    <xf numFmtId="49" fontId="1" fillId="0" borderId="15" xfId="0" applyNumberFormat="1" applyFont="1" applyBorder="1"/>
    <xf numFmtId="49" fontId="0" fillId="0" borderId="0" xfId="0" applyNumberFormat="1" applyAlignment="1"/>
    <xf numFmtId="166" fontId="0" fillId="0" borderId="0" xfId="0" applyNumberFormat="1"/>
    <xf numFmtId="0" fontId="11" fillId="0" borderId="0" xfId="0" applyFont="1" applyBorder="1" applyAlignment="1">
      <alignment horizontal="center"/>
    </xf>
    <xf numFmtId="170" fontId="1" fillId="0" borderId="0" xfId="0" applyNumberFormat="1" applyFont="1" applyFill="1" applyAlignment="1">
      <alignment horizontal="right"/>
    </xf>
    <xf numFmtId="16" fontId="3" fillId="0" borderId="17" xfId="0" quotePrefix="1" applyNumberFormat="1" applyFont="1" applyBorder="1"/>
    <xf numFmtId="0" fontId="0" fillId="0" borderId="8" xfId="0" applyBorder="1" applyAlignment="1">
      <alignment horizontal="center"/>
    </xf>
    <xf numFmtId="16" fontId="3" fillId="0" borderId="8" xfId="0" quotePrefix="1" applyNumberFormat="1" applyFont="1" applyBorder="1"/>
    <xf numFmtId="49" fontId="3" fillId="0" borderId="8" xfId="0" applyNumberFormat="1" applyFont="1" applyBorder="1"/>
    <xf numFmtId="49" fontId="3" fillId="0" borderId="14" xfId="0" applyNumberFormat="1" applyFont="1" applyBorder="1" applyAlignment="1">
      <alignment horizontal="left" indent="1"/>
    </xf>
    <xf numFmtId="49" fontId="0" fillId="0" borderId="0" xfId="0" applyNumberFormat="1" applyBorder="1" applyAlignment="1">
      <alignment horizontal="left" indent="2"/>
    </xf>
    <xf numFmtId="49" fontId="3" fillId="0" borderId="0" xfId="0" applyNumberFormat="1" applyFont="1" applyBorder="1" applyAlignment="1">
      <alignment horizontal="left" indent="1"/>
    </xf>
    <xf numFmtId="170" fontId="1" fillId="0" borderId="0" xfId="0" applyNumberFormat="1" applyFont="1" applyAlignment="1">
      <alignment horizontal="right"/>
    </xf>
    <xf numFmtId="170" fontId="1" fillId="0" borderId="0" xfId="0" applyNumberFormat="1" applyFont="1" applyBorder="1" applyAlignment="1">
      <alignment horizontal="right"/>
    </xf>
    <xf numFmtId="0" fontId="5" fillId="0" borderId="0" xfId="1" applyFont="1" applyFill="1" applyAlignment="1">
      <alignment horizontal="centerContinuous"/>
    </xf>
    <xf numFmtId="0" fontId="7" fillId="0" borderId="0" xfId="1" applyFont="1" applyFill="1" applyAlignment="1">
      <alignment horizontal="centerContinuous"/>
    </xf>
    <xf numFmtId="0" fontId="1" fillId="0" borderId="1" xfId="1" applyFill="1" applyBorder="1"/>
    <xf numFmtId="0" fontId="0" fillId="0" borderId="5" xfId="0" applyFill="1" applyBorder="1" applyAlignment="1">
      <alignment horizontal="center" vertical="center"/>
    </xf>
    <xf numFmtId="0" fontId="3" fillId="0" borderId="3" xfId="1" applyFont="1" applyFill="1" applyBorder="1" applyAlignment="1">
      <alignment horizontal="left"/>
    </xf>
    <xf numFmtId="172" fontId="3" fillId="0" borderId="0" xfId="1" applyNumberFormat="1" applyFont="1" applyFill="1" applyAlignment="1"/>
    <xf numFmtId="0" fontId="1" fillId="0" borderId="3" xfId="1" applyFill="1" applyBorder="1" applyAlignment="1">
      <alignment horizontal="left" indent="1"/>
    </xf>
    <xf numFmtId="0" fontId="0" fillId="0" borderId="0" xfId="0" applyFill="1" applyAlignment="1">
      <alignment horizontal="left"/>
    </xf>
    <xf numFmtId="0" fontId="0" fillId="0" borderId="0" xfId="0" applyFill="1"/>
    <xf numFmtId="0" fontId="3" fillId="0" borderId="3" xfId="1" applyFont="1" applyFill="1" applyBorder="1" applyAlignment="1">
      <alignment horizontal="left" wrapText="1"/>
    </xf>
    <xf numFmtId="172" fontId="3" fillId="0" borderId="0" xfId="1" applyNumberFormat="1" applyFont="1" applyFill="1" applyAlignment="1">
      <alignment horizontal="right" indent="1"/>
    </xf>
    <xf numFmtId="172" fontId="1" fillId="0" borderId="0" xfId="1" applyNumberFormat="1" applyFont="1" applyFill="1" applyAlignment="1">
      <alignment horizontal="right" indent="1"/>
    </xf>
    <xf numFmtId="172" fontId="3" fillId="0" borderId="0" xfId="1" applyNumberFormat="1" applyFont="1" applyFill="1" applyAlignment="1">
      <alignment horizontal="right" indent="2"/>
    </xf>
    <xf numFmtId="172" fontId="1" fillId="0" borderId="0" xfId="1" applyNumberFormat="1" applyFont="1" applyFill="1" applyAlignment="1">
      <alignment horizontal="right" indent="2"/>
    </xf>
    <xf numFmtId="0" fontId="0" fillId="0" borderId="1" xfId="0" applyFill="1" applyBorder="1"/>
    <xf numFmtId="49" fontId="0" fillId="0" borderId="1" xfId="0" applyNumberFormat="1" applyFill="1" applyBorder="1"/>
    <xf numFmtId="0" fontId="0" fillId="0" borderId="0" xfId="0" applyFill="1" applyAlignment="1">
      <alignment horizontal="center" vertical="center" wrapText="1"/>
    </xf>
    <xf numFmtId="173" fontId="0" fillId="0" borderId="0" xfId="0" applyNumberFormat="1" applyFill="1" applyAlignment="1">
      <alignment horizontal="center" vertical="center" wrapText="1"/>
    </xf>
    <xf numFmtId="0" fontId="0" fillId="0" borderId="0" xfId="0" applyFill="1" applyBorder="1" applyAlignment="1">
      <alignment horizontal="center" vertical="center" wrapText="1"/>
    </xf>
    <xf numFmtId="3" fontId="0" fillId="0" borderId="4" xfId="0" applyNumberFormat="1" applyFill="1" applyBorder="1" applyAlignment="1">
      <alignment horizontal="center" vertical="center"/>
    </xf>
    <xf numFmtId="3" fontId="0" fillId="0" borderId="16" xfId="0" applyNumberFormat="1" applyFill="1" applyBorder="1" applyAlignment="1">
      <alignment horizontal="center" vertical="center"/>
    </xf>
    <xf numFmtId="0" fontId="0" fillId="0" borderId="17" xfId="0" applyFill="1" applyBorder="1"/>
    <xf numFmtId="0" fontId="0" fillId="0" borderId="14" xfId="0" applyFill="1" applyBorder="1"/>
    <xf numFmtId="49" fontId="0" fillId="0" borderId="2" xfId="0" applyNumberFormat="1" applyFill="1" applyBorder="1"/>
    <xf numFmtId="49" fontId="3" fillId="0" borderId="8" xfId="0" applyNumberFormat="1" applyFont="1" applyFill="1" applyBorder="1" applyAlignment="1">
      <alignment horizontal="left"/>
    </xf>
    <xf numFmtId="49" fontId="3" fillId="0" borderId="3" xfId="0" applyNumberFormat="1" applyFont="1" applyFill="1" applyBorder="1"/>
    <xf numFmtId="0" fontId="3" fillId="0" borderId="3" xfId="0" applyFont="1" applyFill="1" applyBorder="1"/>
    <xf numFmtId="175" fontId="3" fillId="0" borderId="0" xfId="0" applyNumberFormat="1" applyFont="1" applyFill="1" applyAlignment="1">
      <alignment horizontal="right"/>
    </xf>
    <xf numFmtId="0" fontId="3" fillId="0" borderId="0" xfId="0" applyFont="1" applyFill="1"/>
    <xf numFmtId="0" fontId="3" fillId="0" borderId="8" xfId="0" applyFont="1" applyFill="1" applyBorder="1" applyAlignment="1">
      <alignment horizontal="left"/>
    </xf>
    <xf numFmtId="49" fontId="3" fillId="0" borderId="0" xfId="0" applyNumberFormat="1" applyFont="1" applyFill="1" applyBorder="1"/>
    <xf numFmtId="0" fontId="0" fillId="0" borderId="8" xfId="0" applyFill="1" applyBorder="1" applyAlignment="1">
      <alignment horizontal="left"/>
    </xf>
    <xf numFmtId="0" fontId="0" fillId="0" borderId="0" xfId="0" applyFill="1" applyBorder="1"/>
    <xf numFmtId="49" fontId="0" fillId="0" borderId="3" xfId="0" applyNumberFormat="1" applyFill="1" applyBorder="1"/>
    <xf numFmtId="175" fontId="0" fillId="0" borderId="0" xfId="0" applyNumberFormat="1" applyFill="1" applyAlignment="1">
      <alignment horizontal="right"/>
    </xf>
    <xf numFmtId="0" fontId="0" fillId="0" borderId="0" xfId="0" applyFill="1" applyBorder="1" applyAlignment="1">
      <alignment horizontal="left"/>
    </xf>
    <xf numFmtId="0" fontId="0" fillId="0" borderId="15" xfId="0" applyFill="1" applyBorder="1"/>
    <xf numFmtId="0" fontId="3" fillId="0" borderId="0" xfId="0" applyFont="1" applyFill="1" applyBorder="1" applyAlignment="1">
      <alignment horizontal="left"/>
    </xf>
    <xf numFmtId="49" fontId="3" fillId="0" borderId="15" xfId="0" applyNumberFormat="1" applyFont="1" applyFill="1" applyBorder="1"/>
    <xf numFmtId="49" fontId="0" fillId="0" borderId="0" xfId="0" applyNumberFormat="1" applyFill="1"/>
    <xf numFmtId="0" fontId="0" fillId="0" borderId="1" xfId="0" applyFill="1" applyBorder="1" applyAlignment="1">
      <alignment horizontal="center" vertical="center" wrapText="1"/>
    </xf>
    <xf numFmtId="49" fontId="0" fillId="0" borderId="17" xfId="0" applyNumberFormat="1" applyFill="1" applyBorder="1" applyAlignment="1">
      <alignment horizontal="left"/>
    </xf>
    <xf numFmtId="49" fontId="0" fillId="0" borderId="14" xfId="0" applyNumberFormat="1" applyFill="1" applyBorder="1" applyAlignment="1">
      <alignment horizontal="left"/>
    </xf>
    <xf numFmtId="3" fontId="0" fillId="0" borderId="0" xfId="0" applyNumberFormat="1" applyFill="1" applyAlignment="1">
      <alignment horizontal="right"/>
    </xf>
    <xf numFmtId="173" fontId="0" fillId="0" borderId="0" xfId="0" applyNumberFormat="1" applyFill="1" applyAlignment="1">
      <alignment horizontal="center"/>
    </xf>
    <xf numFmtId="49" fontId="0" fillId="0" borderId="0" xfId="0" applyNumberFormat="1" applyFill="1" applyAlignment="1">
      <alignment horizontal="center"/>
    </xf>
    <xf numFmtId="49" fontId="0" fillId="0" borderId="3" xfId="0" applyNumberFormat="1" applyFill="1" applyBorder="1" applyAlignment="1">
      <alignment horizontal="left"/>
    </xf>
    <xf numFmtId="175" fontId="0" fillId="0" borderId="0" xfId="0" applyNumberFormat="1" applyFill="1"/>
    <xf numFmtId="49" fontId="0" fillId="0" borderId="0" xfId="0" applyNumberFormat="1" applyFill="1" applyAlignment="1">
      <alignment horizontal="left"/>
    </xf>
    <xf numFmtId="49" fontId="0" fillId="0" borderId="0" xfId="0" applyNumberFormat="1" applyFill="1" applyBorder="1" applyAlignment="1">
      <alignment horizontal="center" vertical="center" wrapText="1"/>
    </xf>
    <xf numFmtId="173" fontId="0" fillId="0" borderId="1" xfId="0" applyNumberFormat="1" applyFill="1" applyBorder="1" applyAlignment="1">
      <alignment horizontal="center" vertical="center" wrapText="1"/>
    </xf>
    <xf numFmtId="0" fontId="0" fillId="0" borderId="17" xfId="0" applyFill="1" applyBorder="1" applyAlignment="1">
      <alignment horizontal="left"/>
    </xf>
    <xf numFmtId="0" fontId="0" fillId="0" borderId="14" xfId="0" applyFill="1" applyBorder="1" applyAlignment="1">
      <alignment horizontal="left"/>
    </xf>
    <xf numFmtId="49" fontId="0" fillId="0" borderId="0" xfId="0" applyNumberFormat="1" applyFill="1" applyBorder="1"/>
    <xf numFmtId="0" fontId="0" fillId="0" borderId="3" xfId="0" applyFill="1" applyBorder="1"/>
    <xf numFmtId="0" fontId="3" fillId="0" borderId="8" xfId="0" applyFont="1" applyFill="1" applyBorder="1"/>
    <xf numFmtId="173" fontId="0" fillId="0" borderId="0" xfId="0" applyNumberFormat="1" applyFill="1" applyAlignment="1">
      <alignment horizontal="right"/>
    </xf>
    <xf numFmtId="0" fontId="0" fillId="0" borderId="0" xfId="0" applyNumberFormat="1" applyFill="1" applyAlignment="1">
      <alignment horizontal="right"/>
    </xf>
    <xf numFmtId="49" fontId="0" fillId="0" borderId="0" xfId="0" applyNumberFormat="1" applyFill="1" applyAlignment="1">
      <alignment horizontal="right"/>
    </xf>
    <xf numFmtId="3" fontId="3" fillId="0" borderId="0" xfId="0" applyNumberFormat="1" applyFont="1" applyFill="1" applyAlignment="1">
      <alignment horizontal="right"/>
    </xf>
    <xf numFmtId="49" fontId="3" fillId="0" borderId="0" xfId="0" applyNumberFormat="1" applyFont="1" applyFill="1" applyAlignment="1">
      <alignment horizontal="center"/>
    </xf>
    <xf numFmtId="0" fontId="0" fillId="0" borderId="0" xfId="0" applyFill="1" applyAlignment="1">
      <alignment horizontal="center"/>
    </xf>
    <xf numFmtId="175" fontId="3" fillId="0" borderId="0" xfId="0" applyNumberFormat="1" applyFont="1" applyFill="1"/>
    <xf numFmtId="179" fontId="3" fillId="0" borderId="0" xfId="0" applyNumberFormat="1" applyFont="1" applyAlignment="1">
      <alignment horizontal="right" indent="1"/>
    </xf>
    <xf numFmtId="179" fontId="1" fillId="0" borderId="0" xfId="0" applyNumberFormat="1" applyFont="1" applyAlignment="1">
      <alignment horizontal="right" indent="1"/>
    </xf>
    <xf numFmtId="179" fontId="0" fillId="0" borderId="0" xfId="0" applyNumberFormat="1" applyAlignment="1">
      <alignment horizontal="right" indent="1"/>
    </xf>
    <xf numFmtId="179" fontId="3" fillId="0" borderId="0" xfId="0" applyNumberFormat="1" applyFont="1" applyFill="1" applyAlignment="1">
      <alignment horizontal="right" indent="1"/>
    </xf>
    <xf numFmtId="179" fontId="0" fillId="0" borderId="0" xfId="0" applyNumberFormat="1" applyFill="1" applyAlignment="1">
      <alignment horizontal="right" indent="1"/>
    </xf>
    <xf numFmtId="175" fontId="0" fillId="0" borderId="0" xfId="0" applyNumberFormat="1" applyFill="1" applyAlignment="1">
      <alignment horizontal="right" indent="1"/>
    </xf>
    <xf numFmtId="179" fontId="1" fillId="0" borderId="0" xfId="0" applyNumberFormat="1" applyFont="1" applyFill="1" applyAlignment="1">
      <alignment horizontal="right" indent="1"/>
    </xf>
    <xf numFmtId="49" fontId="2" fillId="0" borderId="0" xfId="0" applyNumberFormat="1" applyFont="1" applyFill="1" applyAlignment="1">
      <alignment horizontal="right"/>
    </xf>
    <xf numFmtId="0" fontId="2" fillId="0" borderId="0" xfId="0" applyFont="1" applyFill="1"/>
    <xf numFmtId="49" fontId="2" fillId="0" borderId="1" xfId="0" applyNumberFormat="1" applyFont="1" applyFill="1" applyBorder="1"/>
    <xf numFmtId="3" fontId="2" fillId="0" borderId="1" xfId="0" applyNumberFormat="1" applyFont="1" applyFill="1" applyBorder="1" applyAlignment="1">
      <alignment horizontal="right"/>
    </xf>
    <xf numFmtId="0" fontId="2" fillId="0" borderId="1" xfId="0" applyFont="1" applyFill="1" applyBorder="1" applyAlignment="1">
      <alignment horizontal="right"/>
    </xf>
    <xf numFmtId="49" fontId="2" fillId="0" borderId="1" xfId="0" applyNumberFormat="1" applyFont="1" applyFill="1" applyBorder="1" applyAlignment="1">
      <alignment horizontal="right"/>
    </xf>
    <xf numFmtId="49" fontId="2" fillId="0" borderId="0" xfId="0" applyNumberFormat="1" applyFont="1" applyFill="1" applyAlignment="1">
      <alignment horizontal="right" vertical="center"/>
    </xf>
    <xf numFmtId="0" fontId="2" fillId="0" borderId="0" xfId="0" applyFont="1" applyFill="1" applyAlignment="1">
      <alignment vertical="center"/>
    </xf>
    <xf numFmtId="3" fontId="2" fillId="0" borderId="19"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49" fontId="2" fillId="0" borderId="2" xfId="0" applyNumberFormat="1" applyFont="1" applyFill="1" applyBorder="1"/>
    <xf numFmtId="3" fontId="2" fillId="0" borderId="0" xfId="0" applyNumberFormat="1" applyFont="1" applyFill="1" applyAlignment="1">
      <alignment horizontal="right"/>
    </xf>
    <xf numFmtId="0" fontId="2" fillId="0" borderId="0" xfId="0" applyFont="1" applyFill="1" applyAlignment="1">
      <alignment horizontal="right"/>
    </xf>
    <xf numFmtId="49" fontId="2" fillId="0" borderId="3" xfId="0" applyNumberFormat="1" applyFont="1" applyFill="1" applyBorder="1"/>
    <xf numFmtId="170" fontId="2" fillId="0" borderId="0" xfId="0" applyNumberFormat="1" applyFont="1" applyFill="1" applyAlignment="1">
      <alignment horizontal="right"/>
    </xf>
    <xf numFmtId="177" fontId="2" fillId="0" borderId="0" xfId="0" applyNumberFormat="1" applyFont="1" applyFill="1" applyAlignment="1">
      <alignment horizontal="right"/>
    </xf>
    <xf numFmtId="49" fontId="2" fillId="0" borderId="0" xfId="0" applyNumberFormat="1" applyFont="1" applyFill="1"/>
    <xf numFmtId="177" fontId="2" fillId="0" borderId="0" xfId="0" applyNumberFormat="1" applyFont="1" applyFill="1"/>
    <xf numFmtId="49" fontId="25" fillId="0" borderId="3" xfId="0" applyNumberFormat="1" applyFont="1" applyFill="1" applyBorder="1"/>
    <xf numFmtId="170" fontId="25" fillId="0" borderId="0" xfId="0" applyNumberFormat="1" applyFont="1" applyFill="1" applyAlignment="1">
      <alignment horizontal="right"/>
    </xf>
    <xf numFmtId="177" fontId="25" fillId="0" borderId="0" xfId="0" applyNumberFormat="1" applyFont="1" applyFill="1" applyAlignment="1">
      <alignment horizontal="right"/>
    </xf>
    <xf numFmtId="0" fontId="25" fillId="0" borderId="0" xfId="0" applyFont="1" applyFill="1" applyAlignment="1">
      <alignment horizontal="right"/>
    </xf>
    <xf numFmtId="0" fontId="25" fillId="0" borderId="0" xfId="0" applyFont="1" applyFill="1"/>
    <xf numFmtId="49" fontId="25" fillId="0" borderId="0" xfId="0" applyNumberFormat="1" applyFont="1" applyFill="1" applyBorder="1"/>
    <xf numFmtId="49" fontId="2" fillId="0" borderId="0" xfId="0" applyNumberFormat="1" applyFont="1" applyFill="1" applyBorder="1"/>
    <xf numFmtId="49" fontId="2" fillId="0" borderId="0" xfId="0" applyNumberFormat="1" applyFont="1" applyFill="1" applyAlignment="1">
      <alignment horizontal="center"/>
    </xf>
    <xf numFmtId="49" fontId="2" fillId="0" borderId="0" xfId="0" applyNumberFormat="1" applyFont="1" applyFill="1" applyBorder="1" applyAlignment="1"/>
    <xf numFmtId="3" fontId="0" fillId="0" borderId="1" xfId="0" applyNumberFormat="1" applyFill="1" applyBorder="1" applyAlignment="1">
      <alignment horizontal="right"/>
    </xf>
    <xf numFmtId="49" fontId="0" fillId="0" borderId="1" xfId="0" applyNumberFormat="1" applyFill="1" applyBorder="1" applyAlignment="1">
      <alignment horizontal="right"/>
    </xf>
    <xf numFmtId="0" fontId="0" fillId="0" borderId="1" xfId="0" applyFill="1" applyBorder="1" applyAlignment="1">
      <alignment horizontal="right"/>
    </xf>
    <xf numFmtId="0" fontId="0" fillId="0" borderId="0" xfId="0" applyFill="1" applyAlignment="1">
      <alignment vertical="center"/>
    </xf>
    <xf numFmtId="3" fontId="0" fillId="0" borderId="13" xfId="0" applyNumberFormat="1" applyFill="1" applyBorder="1" applyAlignment="1">
      <alignment horizontal="center" vertical="center"/>
    </xf>
    <xf numFmtId="3" fontId="0" fillId="0" borderId="7" xfId="0" applyNumberFormat="1" applyFill="1" applyBorder="1" applyAlignment="1">
      <alignment horizontal="center" vertical="center"/>
    </xf>
    <xf numFmtId="0" fontId="0" fillId="0" borderId="0" xfId="0" applyFill="1" applyAlignment="1">
      <alignment horizontal="right"/>
    </xf>
    <xf numFmtId="168" fontId="0" fillId="0" borderId="0" xfId="0" applyNumberFormat="1" applyFill="1" applyAlignment="1">
      <alignment horizontal="right"/>
    </xf>
    <xf numFmtId="49" fontId="0" fillId="0" borderId="3" xfId="0" applyNumberFormat="1" applyFill="1" applyBorder="1" applyAlignment="1">
      <alignment wrapText="1"/>
    </xf>
    <xf numFmtId="178" fontId="3" fillId="0" borderId="0" xfId="0" applyNumberFormat="1" applyFont="1" applyFill="1" applyAlignment="1">
      <alignment horizontal="right"/>
    </xf>
    <xf numFmtId="172" fontId="0" fillId="0" borderId="0" xfId="0" applyNumberFormat="1" applyFill="1" applyAlignment="1">
      <alignment horizontal="right"/>
    </xf>
    <xf numFmtId="3" fontId="0" fillId="0" borderId="0" xfId="0" applyNumberFormat="1" applyFill="1" applyBorder="1" applyAlignment="1">
      <alignment horizontal="right"/>
    </xf>
    <xf numFmtId="49" fontId="0" fillId="0" borderId="0" xfId="0" applyNumberFormat="1" applyFill="1" applyBorder="1" applyAlignment="1">
      <alignment horizontal="right"/>
    </xf>
    <xf numFmtId="0" fontId="0" fillId="0" borderId="0" xfId="0" applyFill="1" applyBorder="1" applyAlignment="1">
      <alignment horizontal="right"/>
    </xf>
    <xf numFmtId="16" fontId="3" fillId="0" borderId="15" xfId="0" applyNumberFormat="1" applyFont="1" applyBorder="1" applyAlignment="1">
      <alignment horizontal="right"/>
    </xf>
    <xf numFmtId="0" fontId="33" fillId="0" borderId="0" xfId="0" applyFont="1" applyFill="1"/>
    <xf numFmtId="2" fontId="33" fillId="0" borderId="20" xfId="0" applyNumberFormat="1" applyFont="1" applyFill="1" applyBorder="1" applyAlignment="1">
      <alignment horizontal="left"/>
    </xf>
    <xf numFmtId="2" fontId="33" fillId="0" borderId="21" xfId="0" applyNumberFormat="1" applyFont="1" applyFill="1" applyBorder="1" applyAlignment="1">
      <alignment horizontal="center"/>
    </xf>
    <xf numFmtId="2" fontId="33" fillId="0" borderId="22" xfId="0" applyNumberFormat="1" applyFont="1" applyFill="1" applyBorder="1" applyAlignment="1">
      <alignment horizontal="center"/>
    </xf>
    <xf numFmtId="0" fontId="34" fillId="0" borderId="0" xfId="0" applyFont="1" applyFill="1" applyBorder="1" applyAlignment="1">
      <alignment horizontal="right"/>
    </xf>
    <xf numFmtId="1" fontId="33" fillId="0" borderId="0" xfId="0" applyNumberFormat="1" applyFont="1" applyFill="1"/>
    <xf numFmtId="0" fontId="33" fillId="0" borderId="23" xfId="0" applyFont="1" applyFill="1" applyBorder="1" applyAlignment="1">
      <alignment horizontal="right"/>
    </xf>
    <xf numFmtId="175" fontId="33" fillId="0" borderId="20" xfId="0" applyNumberFormat="1" applyFont="1" applyFill="1" applyBorder="1" applyAlignment="1">
      <alignment horizontal="right"/>
    </xf>
    <xf numFmtId="0" fontId="33" fillId="0" borderId="24" xfId="0" applyFont="1" applyFill="1" applyBorder="1" applyAlignment="1">
      <alignment horizontal="center"/>
    </xf>
    <xf numFmtId="0" fontId="33" fillId="0" borderId="25" xfId="0" applyFont="1" applyFill="1" applyBorder="1" applyAlignment="1">
      <alignment horizontal="center"/>
    </xf>
    <xf numFmtId="0" fontId="33" fillId="0" borderId="0" xfId="0" applyFont="1" applyFill="1" applyAlignment="1">
      <alignment horizontal="center"/>
    </xf>
    <xf numFmtId="0" fontId="33" fillId="0" borderId="0" xfId="0" applyFont="1" applyFill="1" applyAlignment="1">
      <alignment horizontal="left" indent="1"/>
    </xf>
    <xf numFmtId="0" fontId="33" fillId="0" borderId="22" xfId="0" applyFont="1" applyFill="1" applyBorder="1" applyAlignment="1">
      <alignment horizontal="center"/>
    </xf>
    <xf numFmtId="180" fontId="35" fillId="0" borderId="26" xfId="0" applyNumberFormat="1" applyFont="1" applyFill="1" applyBorder="1" applyAlignment="1">
      <alignment horizontal="center"/>
    </xf>
    <xf numFmtId="180" fontId="35" fillId="0" borderId="27" xfId="0" applyNumberFormat="1" applyFont="1" applyFill="1" applyBorder="1" applyAlignment="1">
      <alignment horizontal="center"/>
    </xf>
    <xf numFmtId="0" fontId="33" fillId="0" borderId="20" xfId="0" applyFont="1" applyFill="1" applyBorder="1" applyAlignment="1">
      <alignment horizontal="center"/>
    </xf>
    <xf numFmtId="0" fontId="33" fillId="0" borderId="0" xfId="0" applyFont="1" applyFill="1" applyBorder="1" applyAlignment="1">
      <alignment horizontal="center"/>
    </xf>
    <xf numFmtId="0" fontId="33" fillId="0" borderId="0" xfId="0" applyFont="1" applyFill="1" applyBorder="1"/>
    <xf numFmtId="0" fontId="36" fillId="0" borderId="0" xfId="0" applyFont="1" applyFill="1" applyAlignment="1">
      <alignment horizontal="center"/>
    </xf>
    <xf numFmtId="0" fontId="33" fillId="2" borderId="20" xfId="0" applyFont="1" applyFill="1" applyBorder="1"/>
    <xf numFmtId="172" fontId="35" fillId="0" borderId="28" xfId="0" applyNumberFormat="1" applyFont="1" applyFill="1" applyBorder="1" applyAlignment="1">
      <alignment horizontal="right" indent="2"/>
    </xf>
    <xf numFmtId="172" fontId="35" fillId="0" borderId="29" xfId="0" applyNumberFormat="1" applyFont="1" applyFill="1" applyBorder="1" applyAlignment="1">
      <alignment horizontal="right" indent="2"/>
    </xf>
    <xf numFmtId="172" fontId="35" fillId="0" borderId="30" xfId="0" applyNumberFormat="1" applyFont="1" applyFill="1" applyBorder="1" applyAlignment="1">
      <alignment horizontal="right" indent="2"/>
    </xf>
    <xf numFmtId="172" fontId="35" fillId="0" borderId="31" xfId="0" applyNumberFormat="1" applyFont="1" applyFill="1" applyBorder="1" applyAlignment="1">
      <alignment horizontal="right" indent="2"/>
    </xf>
    <xf numFmtId="172" fontId="35" fillId="0" borderId="32" xfId="0" applyNumberFormat="1" applyFont="1" applyFill="1" applyBorder="1" applyAlignment="1">
      <alignment horizontal="right" indent="2"/>
    </xf>
    <xf numFmtId="172" fontId="35" fillId="0" borderId="33" xfId="0" applyNumberFormat="1" applyFont="1" applyFill="1" applyBorder="1" applyAlignment="1">
      <alignment horizontal="right" indent="2"/>
    </xf>
    <xf numFmtId="1" fontId="35" fillId="0" borderId="22" xfId="0" applyNumberFormat="1" applyFont="1" applyFill="1" applyBorder="1" applyAlignment="1">
      <alignment horizontal="center"/>
    </xf>
    <xf numFmtId="1" fontId="35" fillId="0" borderId="25" xfId="0" applyNumberFormat="1" applyFont="1" applyFill="1" applyBorder="1" applyAlignment="1">
      <alignment horizontal="center"/>
    </xf>
    <xf numFmtId="1" fontId="35" fillId="0" borderId="24" xfId="0" applyNumberFormat="1" applyFont="1" applyFill="1" applyBorder="1" applyAlignment="1">
      <alignment horizontal="center"/>
    </xf>
    <xf numFmtId="1" fontId="33" fillId="0" borderId="22" xfId="0" applyNumberFormat="1" applyFont="1" applyFill="1" applyBorder="1" applyAlignment="1">
      <alignment horizontal="left"/>
    </xf>
    <xf numFmtId="1" fontId="33" fillId="0" borderId="25" xfId="0" applyNumberFormat="1" applyFont="1" applyFill="1" applyBorder="1" applyAlignment="1">
      <alignment horizontal="left"/>
    </xf>
    <xf numFmtId="1" fontId="33" fillId="0" borderId="24" xfId="0" applyNumberFormat="1" applyFont="1" applyFill="1" applyBorder="1" applyAlignment="1">
      <alignment horizontal="left"/>
    </xf>
    <xf numFmtId="1" fontId="35" fillId="0" borderId="22" xfId="0" applyNumberFormat="1" applyFont="1" applyFill="1" applyBorder="1" applyAlignment="1">
      <alignment horizontal="right" indent="3"/>
    </xf>
    <xf numFmtId="1" fontId="35" fillId="0" borderId="25" xfId="0" applyNumberFormat="1" applyFont="1" applyFill="1" applyBorder="1" applyAlignment="1">
      <alignment horizontal="right" indent="3"/>
    </xf>
    <xf numFmtId="1" fontId="35" fillId="0" borderId="24" xfId="0" applyNumberFormat="1" applyFont="1" applyFill="1" applyBorder="1" applyAlignment="1">
      <alignment horizontal="right" indent="3"/>
    </xf>
    <xf numFmtId="0" fontId="33" fillId="0" borderId="0" xfId="0" applyFont="1" applyFill="1" applyAlignment="1">
      <alignment horizontal="right"/>
    </xf>
    <xf numFmtId="1" fontId="35" fillId="0" borderId="22" xfId="0" applyNumberFormat="1" applyFont="1" applyFill="1" applyBorder="1" applyAlignment="1">
      <alignment horizontal="left"/>
    </xf>
    <xf numFmtId="3" fontId="35" fillId="0" borderId="22" xfId="0" applyNumberFormat="1" applyFont="1" applyFill="1" applyBorder="1" applyAlignment="1">
      <alignment horizontal="right" indent="1"/>
    </xf>
    <xf numFmtId="1" fontId="35" fillId="0" borderId="25" xfId="0" applyNumberFormat="1" applyFont="1" applyFill="1" applyBorder="1" applyAlignment="1">
      <alignment horizontal="left"/>
    </xf>
    <xf numFmtId="3" fontId="35" fillId="0" borderId="25" xfId="0" applyNumberFormat="1" applyFont="1" applyFill="1" applyBorder="1" applyAlignment="1">
      <alignment horizontal="right" indent="1"/>
    </xf>
    <xf numFmtId="1" fontId="35" fillId="0" borderId="24" xfId="0" applyNumberFormat="1" applyFont="1" applyFill="1" applyBorder="1" applyAlignment="1">
      <alignment horizontal="left"/>
    </xf>
    <xf numFmtId="3" fontId="35" fillId="0" borderId="24" xfId="0" applyNumberFormat="1" applyFont="1" applyFill="1" applyBorder="1" applyAlignment="1">
      <alignment horizontal="right" indent="1"/>
    </xf>
    <xf numFmtId="175" fontId="35" fillId="0" borderId="22" xfId="0" applyNumberFormat="1" applyFont="1" applyFill="1" applyBorder="1" applyAlignment="1">
      <alignment horizontal="right"/>
    </xf>
    <xf numFmtId="175" fontId="35" fillId="0" borderId="25" xfId="0" applyNumberFormat="1" applyFont="1" applyFill="1" applyBorder="1" applyAlignment="1">
      <alignment horizontal="right"/>
    </xf>
    <xf numFmtId="175" fontId="35" fillId="0" borderId="24" xfId="0" applyNumberFormat="1" applyFont="1" applyFill="1" applyBorder="1" applyAlignment="1">
      <alignment horizontal="right"/>
    </xf>
    <xf numFmtId="175" fontId="37" fillId="0" borderId="34" xfId="0" applyNumberFormat="1" applyFont="1" applyFill="1" applyBorder="1" applyAlignment="1">
      <alignment horizontal="right"/>
    </xf>
    <xf numFmtId="0" fontId="5" fillId="0" borderId="0" xfId="1" applyFont="1" applyFill="1"/>
    <xf numFmtId="0" fontId="5" fillId="0" borderId="0" xfId="0" applyFont="1" applyFill="1"/>
    <xf numFmtId="0" fontId="1" fillId="0" borderId="0" xfId="1" applyFill="1"/>
    <xf numFmtId="0" fontId="1" fillId="0" borderId="0" xfId="1" applyFill="1" applyAlignment="1">
      <alignment vertical="center"/>
    </xf>
    <xf numFmtId="168" fontId="3" fillId="0" borderId="0" xfId="1" applyNumberFormat="1" applyFont="1" applyFill="1"/>
    <xf numFmtId="168" fontId="3" fillId="0" borderId="0" xfId="1" applyNumberFormat="1" applyFont="1" applyFill="1" applyAlignment="1"/>
    <xf numFmtId="0" fontId="3" fillId="0" borderId="0" xfId="0" applyFont="1" applyFill="1" applyAlignment="1"/>
    <xf numFmtId="0" fontId="0" fillId="0" borderId="0" xfId="0" applyFill="1" applyAlignment="1"/>
    <xf numFmtId="0" fontId="1" fillId="0" borderId="0" xfId="0" applyFont="1" applyFill="1"/>
    <xf numFmtId="0" fontId="5" fillId="0" borderId="0" xfId="0" applyFont="1" applyFill="1" applyAlignment="1">
      <alignment horizontal="centerContinuous"/>
    </xf>
    <xf numFmtId="164" fontId="1" fillId="0" borderId="0" xfId="1" applyNumberFormat="1" applyFill="1" applyAlignment="1">
      <alignment horizontal="right"/>
    </xf>
    <xf numFmtId="0" fontId="1" fillId="0" borderId="0" xfId="1" applyFill="1" applyAlignment="1">
      <alignment horizontal="right"/>
    </xf>
    <xf numFmtId="0" fontId="1" fillId="0" borderId="0" xfId="1" applyFill="1" applyAlignment="1"/>
    <xf numFmtId="0" fontId="0" fillId="0" borderId="0" xfId="0" applyFill="1" applyAlignment="1">
      <alignment wrapText="1"/>
    </xf>
    <xf numFmtId="0" fontId="1" fillId="0" borderId="0" xfId="0" applyFont="1" applyFill="1" applyAlignment="1">
      <alignment wrapText="1"/>
    </xf>
    <xf numFmtId="175" fontId="1" fillId="0" borderId="0" xfId="0" applyNumberFormat="1" applyFont="1" applyFill="1" applyAlignment="1">
      <alignment horizontal="right"/>
    </xf>
    <xf numFmtId="0" fontId="5" fillId="0" borderId="0" xfId="0" applyFont="1" applyFill="1" applyAlignment="1"/>
    <xf numFmtId="0" fontId="1" fillId="0" borderId="0" xfId="0" applyFont="1" applyFill="1" applyAlignment="1">
      <alignment horizontal="left"/>
    </xf>
    <xf numFmtId="49" fontId="1" fillId="0" borderId="0" xfId="0" applyNumberFormat="1" applyFont="1" applyFill="1"/>
    <xf numFmtId="3" fontId="1" fillId="0" borderId="0" xfId="0" applyNumberFormat="1" applyFont="1" applyFill="1" applyAlignment="1">
      <alignment horizontal="right"/>
    </xf>
    <xf numFmtId="49" fontId="1" fillId="0" borderId="0" xfId="0" applyNumberFormat="1" applyFont="1" applyFill="1" applyAlignment="1">
      <alignment horizontal="right"/>
    </xf>
    <xf numFmtId="0" fontId="1" fillId="0" borderId="0" xfId="0" applyFont="1" applyFill="1" applyAlignment="1">
      <alignment horizontal="center"/>
    </xf>
    <xf numFmtId="3" fontId="1" fillId="0" borderId="0" xfId="0" applyNumberFormat="1" applyFont="1" applyFill="1" applyBorder="1" applyAlignment="1">
      <alignment horizontal="right"/>
    </xf>
    <xf numFmtId="49" fontId="1" fillId="0" borderId="0" xfId="0" applyNumberFormat="1" applyFont="1" applyFill="1" applyBorder="1" applyAlignment="1">
      <alignment horizontal="right"/>
    </xf>
    <xf numFmtId="0" fontId="1" fillId="0" borderId="0" xfId="0" applyFont="1" applyFill="1" applyBorder="1" applyAlignment="1">
      <alignment horizontal="center"/>
    </xf>
    <xf numFmtId="49" fontId="1" fillId="0" borderId="3" xfId="0" applyNumberFormat="1" applyFont="1" applyFill="1" applyBorder="1" applyAlignment="1">
      <alignment horizontal="center" vertical="center" wrapText="1"/>
    </xf>
    <xf numFmtId="3" fontId="0" fillId="0" borderId="9" xfId="0" applyNumberFormat="1" applyFill="1" applyBorder="1" applyAlignment="1">
      <alignment horizontal="center" vertical="center"/>
    </xf>
    <xf numFmtId="49" fontId="1" fillId="0" borderId="17" xfId="0" applyNumberFormat="1" applyFont="1" applyFill="1" applyBorder="1" applyAlignment="1">
      <alignment horizontal="left"/>
    </xf>
    <xf numFmtId="49" fontId="1" fillId="0" borderId="0" xfId="0" applyNumberFormat="1" applyFont="1" applyFill="1" applyBorder="1"/>
    <xf numFmtId="49" fontId="1" fillId="0" borderId="3" xfId="0" applyNumberFormat="1" applyFont="1" applyFill="1" applyBorder="1"/>
    <xf numFmtId="174" fontId="1" fillId="0" borderId="8" xfId="0" applyNumberFormat="1" applyFont="1" applyFill="1" applyBorder="1" applyAlignment="1">
      <alignment horizontal="left"/>
    </xf>
    <xf numFmtId="49" fontId="3" fillId="0" borderId="0" xfId="0" applyNumberFormat="1" applyFont="1" applyFill="1"/>
    <xf numFmtId="174" fontId="3" fillId="0" borderId="8" xfId="0" applyNumberFormat="1" applyFont="1" applyFill="1" applyBorder="1" applyAlignment="1">
      <alignment horizontal="left"/>
    </xf>
    <xf numFmtId="3" fontId="1" fillId="0" borderId="1" xfId="0" applyNumberFormat="1" applyFont="1" applyFill="1" applyBorder="1" applyAlignment="1">
      <alignment horizontal="right"/>
    </xf>
    <xf numFmtId="49" fontId="1" fillId="0" borderId="1" xfId="0" applyNumberFormat="1" applyFont="1" applyFill="1" applyBorder="1" applyAlignment="1">
      <alignment horizontal="right"/>
    </xf>
    <xf numFmtId="0" fontId="1" fillId="0" borderId="1" xfId="0" applyFont="1" applyFill="1" applyBorder="1" applyAlignment="1">
      <alignment horizontal="center"/>
    </xf>
    <xf numFmtId="49" fontId="1" fillId="0" borderId="8" xfId="0" applyNumberFormat="1" applyFont="1" applyFill="1" applyBorder="1" applyAlignment="1">
      <alignment horizontal="left"/>
    </xf>
    <xf numFmtId="173" fontId="1" fillId="0" borderId="0" xfId="0" applyNumberFormat="1" applyFont="1" applyFill="1" applyAlignment="1">
      <alignment horizontal="right"/>
    </xf>
    <xf numFmtId="0" fontId="1" fillId="0" borderId="8" xfId="0" applyFont="1" applyFill="1" applyBorder="1" applyAlignment="1">
      <alignment horizontal="left"/>
    </xf>
    <xf numFmtId="0" fontId="1" fillId="0" borderId="0" xfId="0" applyFont="1" applyFill="1" applyBorder="1"/>
    <xf numFmtId="0" fontId="1" fillId="0" borderId="3" xfId="0" applyFont="1" applyFill="1" applyBorder="1"/>
    <xf numFmtId="175" fontId="1" fillId="0" borderId="0" xfId="0" applyNumberFormat="1" applyFont="1" applyFill="1"/>
    <xf numFmtId="174" fontId="1" fillId="0" borderId="8" xfId="0" applyNumberFormat="1" applyFont="1" applyFill="1" applyBorder="1"/>
    <xf numFmtId="175" fontId="1" fillId="0" borderId="3" xfId="0" applyNumberFormat="1" applyFont="1" applyFill="1" applyBorder="1"/>
    <xf numFmtId="174" fontId="0" fillId="0" borderId="8" xfId="0" applyNumberFormat="1" applyFill="1" applyBorder="1"/>
    <xf numFmtId="49" fontId="3" fillId="0" borderId="0" xfId="0" applyNumberFormat="1" applyFont="1" applyFill="1" applyAlignment="1">
      <alignment horizontal="left"/>
    </xf>
    <xf numFmtId="49" fontId="1" fillId="0" borderId="0" xfId="0" applyNumberFormat="1" applyFont="1" applyFill="1" applyAlignment="1">
      <alignment horizontal="left"/>
    </xf>
    <xf numFmtId="175" fontId="3" fillId="0" borderId="0" xfId="0" applyNumberFormat="1" applyFont="1" applyFill="1" applyBorder="1" applyAlignment="1">
      <alignment horizontal="right"/>
    </xf>
    <xf numFmtId="175" fontId="0" fillId="0" borderId="0" xfId="0" applyNumberFormat="1" applyFill="1" applyBorder="1" applyAlignment="1">
      <alignment horizontal="right"/>
    </xf>
    <xf numFmtId="179" fontId="3" fillId="0" borderId="0" xfId="0" applyNumberFormat="1" applyFont="1" applyFill="1" applyBorder="1" applyAlignment="1">
      <alignment horizontal="right" indent="1"/>
    </xf>
    <xf numFmtId="179" fontId="0" fillId="0" borderId="0" xfId="0" applyNumberFormat="1" applyFill="1" applyBorder="1" applyAlignment="1">
      <alignment horizontal="right" indent="1"/>
    </xf>
    <xf numFmtId="175" fontId="0" fillId="0" borderId="0" xfId="0" applyNumberFormat="1" applyFill="1" applyBorder="1"/>
    <xf numFmtId="3" fontId="0" fillId="0" borderId="10" xfId="0" applyNumberFormat="1" applyBorder="1" applyAlignment="1">
      <alignment horizontal="center" vertical="center"/>
    </xf>
    <xf numFmtId="49" fontId="1" fillId="0" borderId="18" xfId="0" applyNumberFormat="1" applyFont="1" applyBorder="1" applyAlignment="1">
      <alignment horizontal="center" vertical="center" wrapText="1"/>
    </xf>
    <xf numFmtId="0" fontId="35" fillId="0" borderId="21" xfId="0" applyFont="1" applyFill="1" applyBorder="1" applyAlignment="1"/>
    <xf numFmtId="0" fontId="35" fillId="0" borderId="35" xfId="0" applyFont="1" applyFill="1" applyBorder="1" applyAlignment="1"/>
    <xf numFmtId="0" fontId="35" fillId="0" borderId="36" xfId="0" applyFont="1" applyFill="1" applyBorder="1" applyAlignment="1"/>
    <xf numFmtId="0" fontId="35" fillId="0" borderId="4" xfId="0" applyFont="1" applyFill="1" applyBorder="1" applyAlignment="1"/>
    <xf numFmtId="0" fontId="35" fillId="0" borderId="37" xfId="0" applyFont="1" applyFill="1" applyBorder="1" applyAlignment="1"/>
    <xf numFmtId="0" fontId="35" fillId="0" borderId="38" xfId="0" applyFont="1" applyFill="1" applyBorder="1" applyAlignment="1"/>
    <xf numFmtId="0" fontId="35" fillId="0" borderId="42" xfId="0" applyFont="1" applyFill="1" applyBorder="1" applyAlignment="1"/>
    <xf numFmtId="0" fontId="35" fillId="0" borderId="43" xfId="0" applyFont="1" applyFill="1" applyBorder="1" applyAlignment="1"/>
    <xf numFmtId="0" fontId="35" fillId="0" borderId="41" xfId="0" applyFont="1" applyFill="1" applyBorder="1" applyAlignment="1">
      <alignment wrapText="1"/>
    </xf>
    <xf numFmtId="0" fontId="1" fillId="0" borderId="0" xfId="1" applyFont="1" applyFill="1"/>
    <xf numFmtId="0" fontId="1" fillId="0" borderId="0" xfId="1" applyFont="1" applyFill="1" applyAlignment="1">
      <alignment horizontal="justify"/>
    </xf>
    <xf numFmtId="0" fontId="1" fillId="0" borderId="0" xfId="1" applyFont="1" applyFill="1" applyAlignment="1">
      <alignment vertical="top" wrapText="1"/>
    </xf>
    <xf numFmtId="0" fontId="1" fillId="0" borderId="0" xfId="1" applyFont="1" applyFill="1" applyAlignment="1">
      <alignment horizontal="justify" vertical="top" wrapText="1"/>
    </xf>
    <xf numFmtId="0" fontId="26" fillId="0" borderId="0" xfId="1" applyFont="1" applyFill="1" applyAlignment="1">
      <alignment horizontal="justify" vertical="top" wrapText="1"/>
    </xf>
    <xf numFmtId="0" fontId="1" fillId="0" borderId="0" xfId="1" applyFont="1" applyFill="1" applyAlignment="1">
      <alignment horizontal="left" vertical="top" wrapText="1"/>
    </xf>
    <xf numFmtId="0" fontId="1" fillId="0" borderId="0" xfId="1" applyFont="1" applyFill="1" applyAlignment="1">
      <alignment vertical="center" wrapText="1"/>
    </xf>
    <xf numFmtId="0" fontId="3" fillId="0" borderId="0" xfId="1" applyFont="1" applyFill="1" applyAlignment="1">
      <alignment horizontal="justify" vertical="top" wrapText="1"/>
    </xf>
    <xf numFmtId="0" fontId="1" fillId="0" borderId="0" xfId="1" applyFont="1" applyFill="1" applyBorder="1"/>
    <xf numFmtId="0" fontId="1" fillId="0" borderId="0" xfId="1" applyFont="1" applyFill="1" applyAlignment="1">
      <alignment horizontal="center"/>
    </xf>
    <xf numFmtId="0" fontId="5" fillId="0" borderId="0" xfId="1" applyFont="1" applyFill="1" applyAlignment="1">
      <alignment horizontal="left"/>
    </xf>
    <xf numFmtId="0" fontId="8" fillId="0" borderId="0" xfId="1" applyFont="1" applyFill="1" applyAlignment="1">
      <alignment horizontal="left"/>
    </xf>
    <xf numFmtId="0" fontId="7" fillId="0" borderId="0" xfId="1" applyFont="1" applyFill="1" applyAlignment="1">
      <alignment horizontal="left"/>
    </xf>
    <xf numFmtId="0" fontId="5" fillId="0" borderId="0" xfId="1" applyFont="1" applyFill="1" applyAlignment="1"/>
    <xf numFmtId="0" fontId="7" fillId="0" borderId="0" xfId="1" applyFont="1" applyFill="1" applyAlignment="1"/>
    <xf numFmtId="0" fontId="8" fillId="0" borderId="0" xfId="1" applyFont="1" applyFill="1" applyAlignment="1">
      <alignment horizontal="center"/>
    </xf>
    <xf numFmtId="173" fontId="1" fillId="0" borderId="0" xfId="0" applyNumberFormat="1" applyFont="1" applyFill="1" applyAlignment="1">
      <alignment horizontal="right" indent="1"/>
    </xf>
    <xf numFmtId="176" fontId="12" fillId="0" borderId="0" xfId="0" applyNumberFormat="1" applyFont="1" applyAlignment="1">
      <alignment horizontal="right"/>
    </xf>
    <xf numFmtId="0" fontId="1" fillId="0" borderId="0" xfId="1" applyFont="1" applyFill="1" applyAlignment="1">
      <alignment horizontal="justify" vertical="top" wrapText="1"/>
    </xf>
    <xf numFmtId="0" fontId="5" fillId="0" borderId="0" xfId="1" applyFont="1" applyFill="1" applyAlignment="1">
      <alignment horizontal="left"/>
    </xf>
    <xf numFmtId="0" fontId="19" fillId="0" borderId="0" xfId="0" applyFont="1" applyAlignment="1">
      <alignment horizontal="center" vertical="top"/>
    </xf>
    <xf numFmtId="0" fontId="7" fillId="0" borderId="0" xfId="0" applyFont="1" applyAlignment="1">
      <alignment horizontal="left" wrapText="1"/>
    </xf>
    <xf numFmtId="0" fontId="35" fillId="0" borderId="39" xfId="0" applyFont="1" applyFill="1" applyBorder="1" applyAlignment="1">
      <alignment horizontal="center"/>
    </xf>
    <xf numFmtId="0" fontId="35" fillId="0" borderId="40" xfId="0" applyFont="1" applyFill="1" applyBorder="1" applyAlignment="1">
      <alignment horizontal="center"/>
    </xf>
    <xf numFmtId="0" fontId="35" fillId="0" borderId="26" xfId="0" applyFont="1" applyFill="1" applyBorder="1" applyAlignment="1">
      <alignment horizontal="center"/>
    </xf>
    <xf numFmtId="0" fontId="33" fillId="0" borderId="41" xfId="0" applyFont="1" applyFill="1" applyBorder="1" applyAlignment="1">
      <alignment horizontal="left"/>
    </xf>
    <xf numFmtId="0" fontId="33" fillId="0" borderId="42" xfId="0" applyFont="1" applyFill="1" applyBorder="1" applyAlignment="1">
      <alignment horizontal="left"/>
    </xf>
    <xf numFmtId="0" fontId="33" fillId="0" borderId="43" xfId="0" applyFont="1" applyFill="1" applyBorder="1" applyAlignment="1">
      <alignment horizontal="left"/>
    </xf>
    <xf numFmtId="0" fontId="35" fillId="0" borderId="4" xfId="0" applyFont="1" applyFill="1" applyBorder="1" applyAlignment="1">
      <alignment horizontal="left"/>
    </xf>
    <xf numFmtId="0" fontId="35" fillId="0" borderId="37" xfId="0" applyFont="1" applyFill="1" applyBorder="1" applyAlignment="1">
      <alignment horizontal="left"/>
    </xf>
    <xf numFmtId="0" fontId="35" fillId="0" borderId="38" xfId="0" applyFont="1" applyFill="1" applyBorder="1" applyAlignment="1">
      <alignment horizontal="left"/>
    </xf>
    <xf numFmtId="0" fontId="35" fillId="0" borderId="4" xfId="0" applyFont="1" applyFill="1" applyBorder="1" applyAlignment="1">
      <alignment horizontal="left" wrapText="1"/>
    </xf>
    <xf numFmtId="0" fontId="33" fillId="0" borderId="21" xfId="0" applyFont="1" applyFill="1" applyBorder="1" applyAlignment="1">
      <alignment horizontal="left"/>
    </xf>
    <xf numFmtId="0" fontId="33" fillId="0" borderId="35" xfId="0" applyFont="1" applyFill="1" applyBorder="1" applyAlignment="1">
      <alignment horizontal="left"/>
    </xf>
    <xf numFmtId="0" fontId="33" fillId="0" borderId="36" xfId="0" applyFont="1" applyFill="1" applyBorder="1" applyAlignment="1">
      <alignment horizontal="left"/>
    </xf>
    <xf numFmtId="0" fontId="35" fillId="0" borderId="21" xfId="0" applyFont="1" applyFill="1" applyBorder="1" applyAlignment="1">
      <alignment horizontal="left"/>
    </xf>
    <xf numFmtId="0" fontId="35" fillId="0" borderId="35" xfId="0" applyFont="1" applyFill="1" applyBorder="1" applyAlignment="1">
      <alignment horizontal="left"/>
    </xf>
    <xf numFmtId="0" fontId="35" fillId="0" borderId="36" xfId="0" applyFont="1" applyFill="1" applyBorder="1" applyAlignment="1">
      <alignment horizontal="left"/>
    </xf>
    <xf numFmtId="49" fontId="0" fillId="0" borderId="0" xfId="0" applyNumberFormat="1" applyFill="1" applyBorder="1" applyAlignment="1">
      <alignment horizontal="left" wrapText="1"/>
    </xf>
    <xf numFmtId="49" fontId="5" fillId="0" borderId="0" xfId="0" applyNumberFormat="1" applyFont="1" applyAlignment="1">
      <alignment horizontal="center" vertical="center"/>
    </xf>
    <xf numFmtId="0" fontId="5" fillId="0" borderId="0" xfId="0" applyFont="1" applyBorder="1" applyAlignment="1">
      <alignment horizontal="center" vertical="center" wrapText="1"/>
    </xf>
    <xf numFmtId="49" fontId="5" fillId="0" borderId="0" xfId="0" applyNumberFormat="1" applyFont="1" applyBorder="1" applyAlignment="1">
      <alignment horizontal="center"/>
    </xf>
    <xf numFmtId="49" fontId="0" fillId="0" borderId="2" xfId="0" applyNumberFormat="1" applyBorder="1" applyAlignment="1">
      <alignment horizontal="center" vertical="center" wrapText="1"/>
    </xf>
    <xf numFmtId="0" fontId="0" fillId="0" borderId="3" xfId="0" applyBorder="1" applyAlignment="1">
      <alignment horizontal="center" vertical="center" wrapText="1"/>
    </xf>
    <xf numFmtId="0" fontId="0" fillId="0" borderId="44" xfId="0" applyBorder="1" applyAlignment="1">
      <alignment horizontal="center" vertical="center" wrapText="1"/>
    </xf>
    <xf numFmtId="0" fontId="1" fillId="0" borderId="45" xfId="0" applyFont="1" applyBorder="1" applyAlignment="1">
      <alignment horizontal="center" vertical="center" wrapText="1"/>
    </xf>
    <xf numFmtId="0" fontId="1" fillId="0" borderId="63" xfId="0" applyFont="1" applyBorder="1" applyAlignment="1">
      <alignment horizontal="center" vertical="center" wrapText="1"/>
    </xf>
    <xf numFmtId="49" fontId="0" fillId="0" borderId="52" xfId="0" applyNumberFormat="1" applyBorder="1" applyAlignment="1">
      <alignment horizontal="center" vertical="center"/>
    </xf>
    <xf numFmtId="49" fontId="0" fillId="0" borderId="28" xfId="0" applyNumberFormat="1" applyBorder="1" applyAlignment="1">
      <alignment horizontal="center" vertical="center"/>
    </xf>
    <xf numFmtId="0" fontId="1" fillId="0" borderId="62" xfId="0" applyFont="1" applyBorder="1" applyAlignment="1">
      <alignment horizontal="center" vertical="center" wrapText="1"/>
    </xf>
    <xf numFmtId="0" fontId="0" fillId="0" borderId="16" xfId="0"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49" fontId="0" fillId="0" borderId="10" xfId="0" applyNumberFormat="1" applyBorder="1" applyAlignment="1">
      <alignment horizontal="center" vertical="center"/>
    </xf>
    <xf numFmtId="49" fontId="0" fillId="0" borderId="32" xfId="0" applyNumberFormat="1" applyBorder="1" applyAlignment="1">
      <alignment horizontal="center" vertical="center"/>
    </xf>
    <xf numFmtId="0" fontId="4" fillId="0" borderId="4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51" xfId="0" applyBorder="1" applyAlignment="1">
      <alignment horizontal="center" vertical="center" wrapText="1"/>
    </xf>
    <xf numFmtId="0" fontId="0" fillId="0" borderId="49" xfId="0" applyBorder="1" applyAlignment="1">
      <alignment horizontal="center" vertical="center" wrapText="1"/>
    </xf>
    <xf numFmtId="49" fontId="0" fillId="0" borderId="10" xfId="0" applyNumberFormat="1" applyBorder="1" applyAlignment="1">
      <alignment horizontal="center"/>
    </xf>
    <xf numFmtId="49" fontId="0" fillId="0" borderId="42" xfId="0" applyNumberFormat="1" applyBorder="1" applyAlignment="1">
      <alignment horizontal="center"/>
    </xf>
    <xf numFmtId="49" fontId="0" fillId="0" borderId="32" xfId="0" applyNumberFormat="1" applyBorder="1" applyAlignment="1">
      <alignment horizontal="center"/>
    </xf>
    <xf numFmtId="3" fontId="0" fillId="0" borderId="37" xfId="0" applyNumberFormat="1" applyBorder="1" applyAlignment="1">
      <alignment horizontal="center" vertical="center"/>
    </xf>
    <xf numFmtId="3" fontId="0" fillId="0" borderId="30" xfId="0" applyNumberFormat="1" applyBorder="1" applyAlignment="1">
      <alignment horizontal="center" vertical="center"/>
    </xf>
    <xf numFmtId="0" fontId="0" fillId="0" borderId="54" xfId="0" applyBorder="1" applyAlignment="1">
      <alignment horizontal="center" vertical="center" wrapText="1"/>
    </xf>
    <xf numFmtId="0" fontId="0" fillId="0" borderId="15" xfId="0" applyBorder="1" applyAlignment="1">
      <alignment horizontal="center" vertical="center" wrapText="1"/>
    </xf>
    <xf numFmtId="0" fontId="0" fillId="0" borderId="48"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49" fontId="0" fillId="0" borderId="52" xfId="0" applyNumberFormat="1" applyBorder="1" applyAlignment="1">
      <alignment horizontal="center"/>
    </xf>
    <xf numFmtId="49" fontId="0" fillId="0" borderId="35" xfId="0" applyNumberFormat="1" applyBorder="1" applyAlignment="1">
      <alignment horizontal="center"/>
    </xf>
    <xf numFmtId="49" fontId="0" fillId="0" borderId="28" xfId="0" applyNumberFormat="1" applyBorder="1" applyAlignment="1">
      <alignment horizontal="center"/>
    </xf>
    <xf numFmtId="3" fontId="4" fillId="0" borderId="49" xfId="0" applyNumberFormat="1" applyFont="1" applyBorder="1" applyAlignment="1">
      <alignment horizontal="center" vertical="center" wrapText="1"/>
    </xf>
    <xf numFmtId="49" fontId="1" fillId="0" borderId="0" xfId="0" applyNumberFormat="1" applyFont="1" applyFill="1" applyBorder="1" applyAlignment="1">
      <alignment horizontal="left" wrapText="1"/>
    </xf>
    <xf numFmtId="0" fontId="1" fillId="0" borderId="17" xfId="0" applyFont="1" applyBorder="1" applyAlignment="1">
      <alignment horizontal="center" vertical="center" wrapText="1"/>
    </xf>
    <xf numFmtId="0" fontId="0" fillId="0" borderId="53" xfId="0" applyBorder="1" applyAlignment="1">
      <alignment horizontal="center" vertical="center" wrapText="1"/>
    </xf>
    <xf numFmtId="3" fontId="0" fillId="0" borderId="55" xfId="0" applyNumberFormat="1" applyBorder="1" applyAlignment="1">
      <alignment horizontal="center" vertical="center" wrapText="1"/>
    </xf>
    <xf numFmtId="3" fontId="0" fillId="0" borderId="17" xfId="0" applyNumberFormat="1" applyBorder="1" applyAlignment="1">
      <alignment horizontal="center" vertical="center" wrapText="1"/>
    </xf>
    <xf numFmtId="3" fontId="0" fillId="0" borderId="12" xfId="0" applyNumberFormat="1" applyBorder="1" applyAlignment="1">
      <alignment horizontal="center" vertical="center" wrapText="1"/>
    </xf>
    <xf numFmtId="3" fontId="0" fillId="0" borderId="8" xfId="0" applyNumberFormat="1" applyBorder="1" applyAlignment="1">
      <alignment horizontal="center" vertical="center" wrapText="1"/>
    </xf>
    <xf numFmtId="0" fontId="0" fillId="0" borderId="56" xfId="0" applyBorder="1" applyAlignment="1">
      <alignment horizontal="center" vertical="center" wrapText="1"/>
    </xf>
    <xf numFmtId="49" fontId="1"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3" fontId="1" fillId="0" borderId="50" xfId="0" applyNumberFormat="1" applyFont="1" applyBorder="1" applyAlignment="1">
      <alignment horizontal="center" vertical="center" wrapText="1"/>
    </xf>
    <xf numFmtId="0" fontId="0" fillId="0" borderId="9" xfId="0" applyBorder="1" applyAlignment="1">
      <alignment wrapText="1"/>
    </xf>
    <xf numFmtId="3" fontId="0" fillId="0" borderId="5" xfId="0" applyNumberFormat="1" applyBorder="1" applyAlignment="1">
      <alignment horizontal="center" vertical="center" wrapText="1"/>
    </xf>
    <xf numFmtId="0" fontId="0" fillId="0" borderId="18" xfId="0" applyBorder="1" applyAlignment="1">
      <alignment horizontal="center" vertical="center" wrapText="1"/>
    </xf>
    <xf numFmtId="3" fontId="0" fillId="0" borderId="7" xfId="0" applyNumberFormat="1" applyBorder="1" applyAlignment="1">
      <alignment horizontal="center" vertical="center"/>
    </xf>
    <xf numFmtId="3" fontId="0" fillId="0" borderId="10" xfId="0" applyNumberFormat="1" applyBorder="1" applyAlignment="1">
      <alignment horizontal="center" vertical="center"/>
    </xf>
    <xf numFmtId="49" fontId="5" fillId="0" borderId="0" xfId="0" applyNumberFormat="1" applyFont="1" applyAlignment="1">
      <alignment horizontal="center"/>
    </xf>
    <xf numFmtId="49" fontId="1" fillId="0" borderId="2" xfId="0" applyNumberFormat="1" applyFont="1" applyBorder="1" applyAlignment="1">
      <alignment horizontal="center" vertical="center" wrapText="1"/>
    </xf>
    <xf numFmtId="49" fontId="0" fillId="0" borderId="3" xfId="0" applyNumberFormat="1" applyBorder="1" applyAlignment="1">
      <alignment horizontal="center" vertical="center" wrapText="1"/>
    </xf>
    <xf numFmtId="49" fontId="0" fillId="0" borderId="44" xfId="0" applyNumberFormat="1" applyBorder="1" applyAlignment="1">
      <alignment horizontal="center" vertical="center" wrapText="1"/>
    </xf>
    <xf numFmtId="3" fontId="0" fillId="0" borderId="57" xfId="0" applyNumberFormat="1" applyBorder="1" applyAlignment="1">
      <alignment horizontal="center" vertical="center" wrapText="1"/>
    </xf>
    <xf numFmtId="3" fontId="0" fillId="0" borderId="58" xfId="0" applyNumberFormat="1" applyBorder="1" applyAlignment="1">
      <alignment horizontal="center" vertical="center" wrapText="1"/>
    </xf>
    <xf numFmtId="3" fontId="0" fillId="0" borderId="19" xfId="0" applyNumberFormat="1" applyBorder="1" applyAlignment="1">
      <alignment horizontal="center" vertical="center" wrapText="1"/>
    </xf>
    <xf numFmtId="3" fontId="4" fillId="0" borderId="58" xfId="0" applyNumberFormat="1" applyFont="1" applyBorder="1" applyAlignment="1">
      <alignment horizontal="center" vertical="center" wrapText="1"/>
    </xf>
    <xf numFmtId="3" fontId="0" fillId="0" borderId="58" xfId="0" applyNumberFormat="1" applyBorder="1" applyAlignment="1">
      <alignment horizontal="center" vertical="center"/>
    </xf>
    <xf numFmtId="3" fontId="0" fillId="0" borderId="52" xfId="0" applyNumberFormat="1" applyBorder="1" applyAlignment="1">
      <alignment horizontal="center" vertical="center"/>
    </xf>
    <xf numFmtId="3" fontId="0" fillId="0" borderId="5" xfId="0" applyNumberFormat="1" applyBorder="1" applyAlignment="1">
      <alignment horizontal="center" vertical="center"/>
    </xf>
    <xf numFmtId="3" fontId="0" fillId="0" borderId="18" xfId="0" applyNumberFormat="1" applyBorder="1" applyAlignment="1">
      <alignment horizontal="center" vertical="center"/>
    </xf>
    <xf numFmtId="49" fontId="17" fillId="0" borderId="0" xfId="0" applyNumberFormat="1" applyFont="1" applyFill="1" applyAlignment="1">
      <alignment horizontal="center"/>
    </xf>
    <xf numFmtId="49" fontId="2" fillId="0" borderId="2"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3" fontId="2" fillId="0" borderId="57" xfId="0" applyNumberFormat="1" applyFont="1" applyFill="1" applyBorder="1" applyAlignment="1">
      <alignment horizontal="center" vertical="center"/>
    </xf>
    <xf numFmtId="3" fontId="2" fillId="0" borderId="58" xfId="0" quotePrefix="1" applyNumberFormat="1" applyFont="1" applyFill="1" applyBorder="1" applyAlignment="1">
      <alignment horizontal="center" vertical="center"/>
    </xf>
    <xf numFmtId="3" fontId="2" fillId="0" borderId="58" xfId="0" applyNumberFormat="1" applyFont="1" applyFill="1" applyBorder="1" applyAlignment="1">
      <alignment horizontal="center" vertical="center"/>
    </xf>
    <xf numFmtId="3" fontId="2" fillId="0" borderId="52" xfId="0" quotePrefix="1" applyNumberFormat="1" applyFont="1" applyFill="1" applyBorder="1" applyAlignment="1">
      <alignment horizontal="center" vertical="center"/>
    </xf>
    <xf numFmtId="0" fontId="2" fillId="0" borderId="5" xfId="0" applyFont="1" applyFill="1" applyBorder="1" applyAlignment="1">
      <alignment horizontal="center" vertical="center"/>
    </xf>
    <xf numFmtId="0" fontId="2" fillId="0" borderId="18" xfId="0" applyFont="1" applyFill="1" applyBorder="1" applyAlignment="1">
      <alignment horizontal="center" vertical="center"/>
    </xf>
    <xf numFmtId="49" fontId="2" fillId="0" borderId="19"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3" fontId="31" fillId="0" borderId="5" xfId="0" applyNumberFormat="1" applyFont="1" applyBorder="1" applyAlignment="1">
      <alignment horizontal="center" vertical="center" wrapText="1"/>
    </xf>
    <xf numFmtId="0" fontId="31" fillId="0" borderId="18" xfId="0" applyFont="1" applyBorder="1" applyAlignment="1">
      <alignment horizontal="center" vertical="center" wrapText="1"/>
    </xf>
    <xf numFmtId="3" fontId="31" fillId="0" borderId="7" xfId="0" applyNumberFormat="1" applyFont="1" applyBorder="1" applyAlignment="1">
      <alignment horizontal="center" vertical="center"/>
    </xf>
    <xf numFmtId="3" fontId="31" fillId="0" borderId="10" xfId="0" applyNumberFormat="1" applyFont="1" applyBorder="1" applyAlignment="1">
      <alignment horizontal="center" vertical="center"/>
    </xf>
    <xf numFmtId="49" fontId="38" fillId="0" borderId="0" xfId="0" applyNumberFormat="1" applyFont="1" applyAlignment="1">
      <alignment horizontal="center"/>
    </xf>
    <xf numFmtId="49" fontId="31" fillId="0" borderId="2" xfId="0" applyNumberFormat="1" applyFont="1" applyBorder="1" applyAlignment="1">
      <alignment horizontal="center" vertical="center" wrapText="1"/>
    </xf>
    <xf numFmtId="49" fontId="31" fillId="0" borderId="3" xfId="0" applyNumberFormat="1" applyFont="1" applyBorder="1" applyAlignment="1">
      <alignment horizontal="center" vertical="center" wrapText="1"/>
    </xf>
    <xf numFmtId="49" fontId="31" fillId="0" borderId="44" xfId="0" applyNumberFormat="1" applyFont="1" applyBorder="1" applyAlignment="1">
      <alignment horizontal="center" vertical="center" wrapText="1"/>
    </xf>
    <xf numFmtId="3" fontId="31" fillId="0" borderId="57" xfId="0" applyNumberFormat="1" applyFont="1" applyBorder="1" applyAlignment="1">
      <alignment horizontal="center" vertical="center" wrapText="1"/>
    </xf>
    <xf numFmtId="3" fontId="31" fillId="0" borderId="58" xfId="0" applyNumberFormat="1" applyFont="1" applyBorder="1" applyAlignment="1">
      <alignment horizontal="center" vertical="center" wrapText="1"/>
    </xf>
    <xf numFmtId="3" fontId="31" fillId="0" borderId="19" xfId="0" applyNumberFormat="1" applyFont="1" applyBorder="1" applyAlignment="1">
      <alignment horizontal="center" vertical="center" wrapText="1"/>
    </xf>
    <xf numFmtId="3" fontId="31" fillId="0" borderId="58" xfId="0" applyNumberFormat="1" applyFont="1" applyBorder="1" applyAlignment="1">
      <alignment horizontal="center" vertical="center"/>
    </xf>
    <xf numFmtId="3" fontId="31" fillId="0" borderId="52" xfId="0" applyNumberFormat="1" applyFont="1" applyBorder="1" applyAlignment="1">
      <alignment horizontal="center" vertical="center"/>
    </xf>
    <xf numFmtId="3" fontId="31" fillId="0" borderId="5" xfId="0" applyNumberFormat="1" applyFont="1" applyBorder="1" applyAlignment="1">
      <alignment horizontal="center" vertical="center"/>
    </xf>
    <xf numFmtId="3" fontId="31" fillId="0" borderId="18" xfId="0" applyNumberFormat="1" applyFont="1" applyBorder="1" applyAlignment="1">
      <alignment horizontal="center" vertical="center"/>
    </xf>
    <xf numFmtId="49" fontId="5" fillId="0" borderId="0" xfId="0" applyNumberFormat="1" applyFont="1" applyFill="1" applyAlignment="1">
      <alignment horizontal="center"/>
    </xf>
    <xf numFmtId="49" fontId="1" fillId="0" borderId="2" xfId="0" applyNumberFormat="1" applyFont="1" applyFill="1" applyBorder="1" applyAlignment="1">
      <alignment horizontal="center" vertical="center" wrapText="1"/>
    </xf>
    <xf numFmtId="49" fontId="0" fillId="0" borderId="3" xfId="0" applyNumberFormat="1" applyFill="1" applyBorder="1" applyAlignment="1">
      <alignment horizontal="center" vertical="center" wrapText="1"/>
    </xf>
    <xf numFmtId="49" fontId="0" fillId="0" borderId="44" xfId="0" applyNumberFormat="1" applyFill="1" applyBorder="1" applyAlignment="1">
      <alignment horizontal="center" vertical="center" wrapText="1"/>
    </xf>
    <xf numFmtId="3" fontId="0" fillId="0" borderId="57" xfId="0" applyNumberFormat="1" applyFill="1" applyBorder="1" applyAlignment="1">
      <alignment horizontal="center" vertical="center" wrapText="1"/>
    </xf>
    <xf numFmtId="3" fontId="0" fillId="0" borderId="58" xfId="0" applyNumberFormat="1" applyFill="1" applyBorder="1" applyAlignment="1">
      <alignment horizontal="center" vertical="center" wrapText="1"/>
    </xf>
    <xf numFmtId="3" fontId="0" fillId="0" borderId="19" xfId="0" applyNumberFormat="1" applyFill="1" applyBorder="1" applyAlignment="1">
      <alignment horizontal="center" vertical="center" wrapText="1"/>
    </xf>
    <xf numFmtId="3" fontId="0" fillId="0" borderId="5" xfId="0" applyNumberFormat="1" applyFill="1" applyBorder="1" applyAlignment="1">
      <alignment horizontal="center" vertical="center" wrapText="1"/>
    </xf>
    <xf numFmtId="3" fontId="1" fillId="0" borderId="58" xfId="0" applyNumberFormat="1" applyFont="1" applyFill="1" applyBorder="1" applyAlignment="1">
      <alignment horizontal="center" vertical="center" wrapText="1"/>
    </xf>
    <xf numFmtId="3" fontId="0" fillId="0" borderId="58" xfId="0" applyNumberFormat="1" applyFill="1" applyBorder="1" applyAlignment="1">
      <alignment horizontal="center" vertical="center"/>
    </xf>
    <xf numFmtId="3" fontId="0" fillId="0" borderId="52" xfId="0" applyNumberFormat="1" applyFill="1" applyBorder="1" applyAlignment="1">
      <alignment horizontal="center" vertical="center"/>
    </xf>
    <xf numFmtId="3" fontId="0" fillId="0" borderId="5" xfId="0" applyNumberFormat="1" applyFill="1" applyBorder="1" applyAlignment="1">
      <alignment horizontal="center" vertical="center"/>
    </xf>
    <xf numFmtId="3" fontId="0" fillId="0" borderId="18" xfId="0" applyNumberFormat="1" applyFill="1" applyBorder="1" applyAlignment="1">
      <alignment horizontal="center" vertical="center"/>
    </xf>
    <xf numFmtId="3" fontId="0" fillId="0" borderId="7" xfId="0" applyNumberFormat="1" applyFill="1" applyBorder="1" applyAlignment="1">
      <alignment horizontal="center" vertical="center"/>
    </xf>
    <xf numFmtId="3" fontId="0" fillId="0" borderId="10" xfId="0" applyNumberFormat="1" applyFill="1" applyBorder="1" applyAlignment="1">
      <alignment horizontal="center" vertical="center"/>
    </xf>
    <xf numFmtId="0" fontId="0" fillId="0" borderId="18" xfId="0" applyFill="1" applyBorder="1" applyAlignment="1">
      <alignment horizontal="center" vertical="center" wrapText="1"/>
    </xf>
    <xf numFmtId="49" fontId="4" fillId="0" borderId="47"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44" xfId="0" applyNumberFormat="1" applyFont="1" applyFill="1" applyBorder="1" applyAlignment="1">
      <alignment horizontal="center" vertical="center" wrapText="1"/>
    </xf>
    <xf numFmtId="49" fontId="0" fillId="0" borderId="49" xfId="0" applyNumberFormat="1" applyFill="1" applyBorder="1" applyAlignment="1">
      <alignment horizontal="center" vertical="center" wrapText="1"/>
    </xf>
    <xf numFmtId="49" fontId="0" fillId="0" borderId="51" xfId="0" applyNumberFormat="1" applyFill="1" applyBorder="1" applyAlignment="1">
      <alignment horizontal="center" vertical="center" wrapText="1"/>
    </xf>
    <xf numFmtId="49" fontId="0" fillId="0" borderId="61" xfId="0" applyNumberFormat="1" applyFill="1" applyBorder="1" applyAlignment="1">
      <alignment horizontal="center" vertical="center" wrapText="1"/>
    </xf>
    <xf numFmtId="49" fontId="0" fillId="0" borderId="17" xfId="0" applyNumberFormat="1" applyFill="1" applyBorder="1" applyAlignment="1">
      <alignment horizontal="center" vertical="center" wrapText="1"/>
    </xf>
    <xf numFmtId="49" fontId="0" fillId="0" borderId="8" xfId="0" applyNumberFormat="1" applyFill="1" applyBorder="1" applyAlignment="1">
      <alignment horizontal="center" vertical="center" wrapText="1"/>
    </xf>
    <xf numFmtId="49" fontId="0" fillId="0" borderId="53" xfId="0" applyNumberFormat="1" applyFill="1" applyBorder="1" applyAlignment="1">
      <alignment horizontal="center" vertical="center" wrapText="1"/>
    </xf>
    <xf numFmtId="173" fontId="1" fillId="0" borderId="54" xfId="0" applyNumberFormat="1" applyFont="1" applyFill="1" applyBorder="1" applyAlignment="1">
      <alignment horizontal="center" vertical="center" wrapText="1"/>
    </xf>
    <xf numFmtId="173" fontId="1" fillId="0" borderId="15" xfId="0" applyNumberFormat="1" applyFont="1" applyFill="1" applyBorder="1" applyAlignment="1">
      <alignment horizontal="center" vertical="center" wrapText="1"/>
    </xf>
    <xf numFmtId="173" fontId="1" fillId="0" borderId="11" xfId="0" applyNumberFormat="1" applyFont="1" applyFill="1" applyBorder="1" applyAlignment="1">
      <alignment horizontal="center" vertical="center" wrapText="1"/>
    </xf>
    <xf numFmtId="3" fontId="0" fillId="0" borderId="35" xfId="0" applyNumberFormat="1" applyFill="1" applyBorder="1" applyAlignment="1">
      <alignment horizontal="center" vertical="center"/>
    </xf>
    <xf numFmtId="0" fontId="0" fillId="0" borderId="18" xfId="0" applyFill="1" applyBorder="1" applyAlignment="1">
      <alignment horizontal="center" vertical="center"/>
    </xf>
    <xf numFmtId="0" fontId="0" fillId="0" borderId="37" xfId="0" applyFill="1" applyBorder="1" applyAlignment="1">
      <alignment horizontal="center" vertical="center"/>
    </xf>
    <xf numFmtId="49" fontId="0" fillId="0" borderId="59" xfId="0" applyNumberFormat="1" applyFill="1" applyBorder="1" applyAlignment="1">
      <alignment horizontal="center" vertical="center" wrapText="1"/>
    </xf>
    <xf numFmtId="49" fontId="0" fillId="0" borderId="46" xfId="0" applyNumberFormat="1" applyFill="1" applyBorder="1" applyAlignment="1">
      <alignment horizontal="center" vertical="center" wrapText="1"/>
    </xf>
    <xf numFmtId="49" fontId="0" fillId="0" borderId="60" xfId="0" applyNumberFormat="1" applyFill="1" applyBorder="1" applyAlignment="1">
      <alignment horizontal="center" vertical="center" wrapText="1"/>
    </xf>
    <xf numFmtId="3" fontId="0" fillId="0" borderId="21" xfId="0" applyNumberFormat="1" applyFill="1" applyBorder="1" applyAlignment="1">
      <alignment horizontal="center" vertical="center"/>
    </xf>
    <xf numFmtId="49" fontId="6" fillId="0" borderId="0" xfId="0" applyNumberFormat="1" applyFont="1" applyFill="1" applyAlignment="1">
      <alignment horizontal="center"/>
    </xf>
    <xf numFmtId="173" fontId="1" fillId="0" borderId="49" xfId="0" applyNumberFormat="1" applyFont="1" applyFill="1" applyBorder="1" applyAlignment="1">
      <alignment horizontal="center" vertical="center" wrapText="1"/>
    </xf>
    <xf numFmtId="173" fontId="1" fillId="0" borderId="51" xfId="0" applyNumberFormat="1" applyFont="1" applyFill="1" applyBorder="1" applyAlignment="1">
      <alignment horizontal="center" vertical="center" wrapText="1"/>
    </xf>
    <xf numFmtId="173" fontId="1" fillId="0" borderId="61" xfId="0" applyNumberFormat="1" applyFont="1" applyFill="1" applyBorder="1" applyAlignment="1">
      <alignment horizontal="center" vertical="center" wrapText="1"/>
    </xf>
    <xf numFmtId="49" fontId="3" fillId="0" borderId="0" xfId="0" applyNumberFormat="1" applyFont="1" applyFill="1" applyAlignment="1">
      <alignment horizontal="center"/>
    </xf>
    <xf numFmtId="3" fontId="0" fillId="0" borderId="28" xfId="0" applyNumberFormat="1" applyFill="1" applyBorder="1" applyAlignment="1">
      <alignment horizontal="center" vertical="center"/>
    </xf>
    <xf numFmtId="0" fontId="0" fillId="0" borderId="30" xfId="0" applyFill="1" applyBorder="1" applyAlignment="1">
      <alignment horizontal="center" vertical="center"/>
    </xf>
    <xf numFmtId="49" fontId="5" fillId="0" borderId="0" xfId="0" applyNumberFormat="1" applyFont="1" applyFill="1" applyAlignment="1">
      <alignment horizontal="center" vertical="top"/>
    </xf>
    <xf numFmtId="0" fontId="1" fillId="0" borderId="0" xfId="0" applyFont="1" applyFill="1" applyAlignment="1">
      <alignment vertical="top"/>
    </xf>
    <xf numFmtId="175" fontId="6" fillId="0" borderId="0" xfId="0" applyNumberFormat="1" applyFont="1" applyFill="1" applyAlignment="1">
      <alignment horizontal="center"/>
    </xf>
    <xf numFmtId="173" fontId="0" fillId="0" borderId="15" xfId="0" applyNumberFormat="1" applyFill="1" applyBorder="1" applyAlignment="1">
      <alignment horizontal="center" vertical="center" wrapText="1"/>
    </xf>
    <xf numFmtId="173" fontId="0" fillId="0" borderId="11" xfId="0" applyNumberFormat="1" applyFill="1" applyBorder="1" applyAlignment="1">
      <alignment horizontal="center" vertical="center" wrapText="1"/>
    </xf>
    <xf numFmtId="49" fontId="0" fillId="0" borderId="54" xfId="0" applyNumberFormat="1" applyFill="1" applyBorder="1" applyAlignment="1">
      <alignment horizontal="center" vertical="center" wrapText="1"/>
    </xf>
    <xf numFmtId="49" fontId="0" fillId="0" borderId="15" xfId="0" applyNumberFormat="1" applyFill="1" applyBorder="1" applyAlignment="1">
      <alignment horizontal="center" vertical="center" wrapText="1"/>
    </xf>
    <xf numFmtId="49" fontId="0" fillId="0" borderId="11" xfId="0" applyNumberForma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47"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0" fontId="0" fillId="0" borderId="15" xfId="0" applyFill="1" applyBorder="1" applyAlignment="1">
      <alignment horizontal="center" vertical="center"/>
    </xf>
    <xf numFmtId="0" fontId="0" fillId="0" borderId="0" xfId="0" applyFill="1" applyBorder="1" applyAlignment="1">
      <alignment horizontal="center" vertical="center"/>
    </xf>
    <xf numFmtId="49" fontId="3" fillId="0" borderId="15" xfId="0" applyNumberFormat="1" applyFont="1" applyFill="1" applyBorder="1" applyAlignment="1">
      <alignment horizontal="left" wrapText="1"/>
    </xf>
    <xf numFmtId="49" fontId="3" fillId="0" borderId="3" xfId="0" applyNumberFormat="1" applyFont="1" applyFill="1" applyBorder="1" applyAlignment="1">
      <alignment horizontal="left" wrapText="1"/>
    </xf>
    <xf numFmtId="49" fontId="1" fillId="0" borderId="14"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49" fontId="1" fillId="0" borderId="8"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53" xfId="0" applyNumberFormat="1" applyFont="1" applyBorder="1" applyAlignment="1">
      <alignment horizontal="center" vertical="center" wrapText="1"/>
    </xf>
    <xf numFmtId="49" fontId="1" fillId="0" borderId="47"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44" xfId="0" applyNumberFormat="1" applyFont="1" applyBorder="1" applyAlignment="1">
      <alignment horizontal="center" vertical="center" wrapText="1"/>
    </xf>
    <xf numFmtId="49" fontId="0" fillId="0" borderId="49" xfId="0" applyNumberFormat="1" applyBorder="1" applyAlignment="1">
      <alignment horizontal="center" vertical="center" wrapText="1"/>
    </xf>
    <xf numFmtId="49" fontId="0" fillId="0" borderId="51"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54" xfId="0" applyNumberFormat="1" applyBorder="1" applyAlignment="1">
      <alignment horizontal="center" vertical="center" wrapText="1"/>
    </xf>
    <xf numFmtId="49" fontId="0" fillId="0" borderId="15"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0" fillId="0" borderId="59" xfId="0" applyNumberFormat="1" applyBorder="1" applyAlignment="1">
      <alignment horizontal="center" vertical="center" wrapText="1"/>
    </xf>
    <xf numFmtId="49" fontId="0" fillId="0" borderId="46" xfId="0" applyNumberFormat="1" applyBorder="1" applyAlignment="1">
      <alignment horizontal="center" vertical="center" wrapText="1"/>
    </xf>
    <xf numFmtId="49" fontId="0" fillId="0" borderId="60" xfId="0" applyNumberFormat="1" applyBorder="1" applyAlignment="1">
      <alignment horizontal="center" vertical="center" wrapText="1"/>
    </xf>
    <xf numFmtId="49" fontId="5" fillId="0" borderId="0" xfId="0" applyNumberFormat="1" applyFont="1" applyAlignment="1">
      <alignment horizontal="center" vertical="top"/>
    </xf>
    <xf numFmtId="0" fontId="1" fillId="0" borderId="0" xfId="0" applyFont="1" applyAlignment="1">
      <alignment vertical="top"/>
    </xf>
    <xf numFmtId="175" fontId="6" fillId="0" borderId="0" xfId="0" applyNumberFormat="1" applyFont="1" applyAlignment="1">
      <alignment horizontal="center"/>
    </xf>
    <xf numFmtId="3" fontId="0" fillId="0" borderId="21" xfId="0" applyNumberFormat="1" applyBorder="1" applyAlignment="1">
      <alignment horizontal="center" vertical="center"/>
    </xf>
    <xf numFmtId="3" fontId="0" fillId="0" borderId="35" xfId="0" applyNumberFormat="1" applyBorder="1" applyAlignment="1">
      <alignment horizontal="center" vertical="center"/>
    </xf>
    <xf numFmtId="0" fontId="0" fillId="0" borderId="18" xfId="0" applyBorder="1" applyAlignment="1">
      <alignment horizontal="center" vertical="center"/>
    </xf>
    <xf numFmtId="0" fontId="0" fillId="0" borderId="3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173" fontId="1" fillId="0" borderId="54" xfId="0" applyNumberFormat="1" applyFont="1" applyBorder="1" applyAlignment="1">
      <alignment horizontal="center" vertical="center" wrapText="1"/>
    </xf>
    <xf numFmtId="173" fontId="0" fillId="0" borderId="15" xfId="0" applyNumberFormat="1" applyBorder="1" applyAlignment="1">
      <alignment horizontal="center" vertical="center" wrapText="1"/>
    </xf>
    <xf numFmtId="173" fontId="0" fillId="0" borderId="11" xfId="0" applyNumberFormat="1" applyBorder="1" applyAlignment="1">
      <alignment horizontal="center" vertical="center" wrapText="1"/>
    </xf>
    <xf numFmtId="49" fontId="3" fillId="0" borderId="15" xfId="0" applyNumberFormat="1" applyFont="1" applyBorder="1" applyAlignment="1">
      <alignment horizontal="left" wrapText="1"/>
    </xf>
    <xf numFmtId="49" fontId="3" fillId="0" borderId="3" xfId="0" applyNumberFormat="1" applyFont="1" applyBorder="1" applyAlignment="1">
      <alignment horizontal="left" wrapText="1"/>
    </xf>
    <xf numFmtId="0" fontId="1" fillId="0" borderId="0" xfId="0" applyFont="1" applyFill="1" applyAlignment="1">
      <alignment horizontal="left" wrapText="1"/>
    </xf>
    <xf numFmtId="0" fontId="0" fillId="0" borderId="0" xfId="0" applyFill="1" applyAlignment="1">
      <alignment horizontal="left" wrapText="1"/>
    </xf>
    <xf numFmtId="0" fontId="1" fillId="0" borderId="2" xfId="1" applyFill="1" applyBorder="1" applyAlignment="1">
      <alignment horizontal="center" vertical="center" wrapText="1"/>
    </xf>
    <xf numFmtId="0" fontId="1" fillId="0" borderId="3" xfId="1" applyFill="1" applyBorder="1" applyAlignment="1">
      <alignment horizontal="center" vertical="center" wrapText="1"/>
    </xf>
    <xf numFmtId="0" fontId="1" fillId="0" borderId="44" xfId="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0" borderId="5" xfId="0" applyFont="1" applyFill="1" applyBorder="1" applyAlignment="1">
      <alignment horizontal="center" vertical="center" wrapText="1"/>
    </xf>
    <xf numFmtId="0" fontId="1" fillId="0" borderId="13" xfId="1" applyFill="1" applyBorder="1" applyAlignment="1">
      <alignment horizontal="center" vertical="center"/>
    </xf>
    <xf numFmtId="0" fontId="1" fillId="0" borderId="7" xfId="1" applyFill="1" applyBorder="1" applyAlignment="1">
      <alignment horizontal="center" vertical="center"/>
    </xf>
    <xf numFmtId="0" fontId="1" fillId="0" borderId="10" xfId="1" applyFill="1" applyBorder="1" applyAlignment="1">
      <alignment horizontal="center" vertical="center"/>
    </xf>
    <xf numFmtId="0" fontId="0" fillId="0" borderId="58" xfId="0" applyFill="1" applyBorder="1" applyAlignment="1">
      <alignment horizontal="center" vertical="center"/>
    </xf>
    <xf numFmtId="0" fontId="1" fillId="0" borderId="58" xfId="0" applyFont="1" applyFill="1" applyBorder="1" applyAlignment="1">
      <alignment horizontal="center" vertical="center"/>
    </xf>
    <xf numFmtId="0" fontId="0" fillId="0" borderId="52" xfId="0" applyFill="1" applyBorder="1" applyAlignment="1">
      <alignment horizontal="center" vertical="center"/>
    </xf>
    <xf numFmtId="0" fontId="1" fillId="0" borderId="18"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0" fillId="0" borderId="30" xfId="0" applyFill="1" applyBorder="1" applyAlignment="1">
      <alignment horizontal="center" vertical="center" wrapText="1"/>
    </xf>
    <xf numFmtId="0" fontId="0" fillId="0" borderId="13"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49"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19" xfId="0" applyFill="1" applyBorder="1" applyAlignment="1">
      <alignment horizontal="center" vertical="center" wrapText="1"/>
    </xf>
    <xf numFmtId="0" fontId="7" fillId="0" borderId="0" xfId="0" applyFont="1" applyAlignment="1">
      <alignment horizontal="center" wrapText="1"/>
    </xf>
    <xf numFmtId="0" fontId="0" fillId="0" borderId="0" xfId="0" applyAlignment="1">
      <alignment wrapText="1"/>
    </xf>
    <xf numFmtId="0" fontId="6" fillId="0" borderId="0" xfId="0" applyFont="1" applyAlignment="1"/>
    <xf numFmtId="0" fontId="1"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14" fontId="3" fillId="0" borderId="0" xfId="0" applyNumberFormat="1" applyFont="1"/>
    <xf numFmtId="0" fontId="0" fillId="0" borderId="0" xfId="0" applyAlignment="1"/>
    <xf numFmtId="0" fontId="6" fillId="0" borderId="0" xfId="0" applyFont="1" applyAlignment="1">
      <alignment vertical="top"/>
    </xf>
    <xf numFmtId="0" fontId="6" fillId="0" borderId="0" xfId="0" applyFont="1" applyAlignment="1">
      <alignment wrapText="1"/>
    </xf>
  </cellXfs>
  <cellStyles count="2">
    <cellStyle name="Standard" xfId="0" builtinId="0"/>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 Type="http://schemas.openxmlformats.org/officeDocument/2006/relationships/worksheet" Target="worksheets/sheet3.xml"/><Relationship Id="rId21" Type="http://schemas.openxmlformats.org/officeDocument/2006/relationships/worksheet" Target="worksheets/sheet17.xml"/><Relationship Id="rId7" Type="http://schemas.openxmlformats.org/officeDocument/2006/relationships/worksheet" Target="worksheets/sheet7.xml"/><Relationship Id="rId12" Type="http://schemas.openxmlformats.org/officeDocument/2006/relationships/chartsheet" Target="chartsheets/sheet4.xml"/><Relationship Id="rId17" Type="http://schemas.openxmlformats.org/officeDocument/2006/relationships/worksheet" Target="worksheets/sheet13.xml"/><Relationship Id="rId25" Type="http://schemas.openxmlformats.org/officeDocument/2006/relationships/worksheet" Target="worksheets/sheet21.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3.xml"/><Relationship Id="rId24" Type="http://schemas.openxmlformats.org/officeDocument/2006/relationships/worksheet" Target="worksheets/sheet20.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10" Type="http://schemas.openxmlformats.org/officeDocument/2006/relationships/chartsheet" Target="chartsheets/sheet2.xml"/><Relationship Id="rId19" Type="http://schemas.openxmlformats.org/officeDocument/2006/relationships/worksheet" Target="worksheets/sheet15.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0064384"/>
        <c:axId val="90065920"/>
      </c:barChart>
      <c:catAx>
        <c:axId val="9006438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0065920"/>
        <c:crosses val="autoZero"/>
        <c:auto val="1"/>
        <c:lblAlgn val="ctr"/>
        <c:lblOffset val="100"/>
        <c:tickMarkSkip val="1"/>
        <c:noMultiLvlLbl val="0"/>
      </c:catAx>
      <c:valAx>
        <c:axId val="90065920"/>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006438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8165888"/>
        <c:axId val="98167424"/>
      </c:barChart>
      <c:catAx>
        <c:axId val="9816588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8167424"/>
        <c:crosses val="autoZero"/>
        <c:auto val="1"/>
        <c:lblAlgn val="ctr"/>
        <c:lblOffset val="100"/>
        <c:tickMarkSkip val="1"/>
        <c:noMultiLvlLbl val="0"/>
      </c:catAx>
      <c:valAx>
        <c:axId val="9816742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8165888"/>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Daten!$B$87</c:f>
          <c:strCache>
            <c:ptCount val="1"/>
            <c:pt idx="0">
              <c:v>7. Außenhandel mit den EU-Ländern (EU-28) im 2. Vierteljahr 2017</c:v>
            </c:pt>
          </c:strCache>
        </c:strRef>
      </c:tx>
      <c:layout>
        <c:manualLayout>
          <c:xMode val="edge"/>
          <c:yMode val="edge"/>
          <c:x val="0.17686995335774111"/>
          <c:y val="2.8112246724668336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de-DE"/>
        </a:p>
      </c:txPr>
    </c:title>
    <c:autoTitleDeleted val="0"/>
    <c:plotArea>
      <c:layout>
        <c:manualLayout>
          <c:layoutTarget val="inner"/>
          <c:xMode val="edge"/>
          <c:yMode val="edge"/>
          <c:x val="0.24579081377519035"/>
          <c:y val="6.7397738976710156E-2"/>
          <c:w val="0.70739795184079179"/>
          <c:h val="0.8245692127931884"/>
        </c:manualLayout>
      </c:layout>
      <c:barChart>
        <c:barDir val="bar"/>
        <c:grouping val="clustered"/>
        <c:varyColors val="0"/>
        <c:ser>
          <c:idx val="0"/>
          <c:order val="0"/>
          <c:tx>
            <c:strRef>
              <c:f>Daten!$B$88</c:f>
              <c:strCache>
                <c:ptCount val="1"/>
                <c:pt idx="0">
                  <c:v> Ausfuhr</c:v>
                </c:pt>
              </c:strCache>
            </c:strRef>
          </c:tx>
          <c:spPr>
            <a:solidFill>
              <a:srgbClr val="FFFF99"/>
            </a:solidFill>
            <a:ln w="12700">
              <a:solidFill>
                <a:srgbClr val="000000"/>
              </a:solidFill>
              <a:prstDash val="solid"/>
            </a:ln>
          </c:spPr>
          <c:invertIfNegative val="0"/>
          <c:cat>
            <c:strRef>
              <c:f>Daten!$D$89:$D$115</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Daten!$B$89:$B$115</c:f>
              <c:numCache>
                <c:formatCode>0</c:formatCode>
                <c:ptCount val="27"/>
                <c:pt idx="0">
                  <c:v>266.09352699999999</c:v>
                </c:pt>
                <c:pt idx="1">
                  <c:v>174.06668999999999</c:v>
                </c:pt>
                <c:pt idx="2">
                  <c:v>194.086118</c:v>
                </c:pt>
                <c:pt idx="3">
                  <c:v>234.596462</c:v>
                </c:pt>
                <c:pt idx="4">
                  <c:v>9.5158500000000004</c:v>
                </c:pt>
                <c:pt idx="5">
                  <c:v>53.485315</c:v>
                </c:pt>
                <c:pt idx="6">
                  <c:v>9.6549940000000003</c:v>
                </c:pt>
                <c:pt idx="7">
                  <c:v>25.069379999999999</c:v>
                </c:pt>
                <c:pt idx="8">
                  <c:v>221.81413800000001</c:v>
                </c:pt>
                <c:pt idx="9">
                  <c:v>58.726311000000003</c:v>
                </c:pt>
                <c:pt idx="10">
                  <c:v>45.710717000000002</c:v>
                </c:pt>
                <c:pt idx="11">
                  <c:v>196.845023</c:v>
                </c:pt>
                <c:pt idx="12">
                  <c:v>87.770438999999996</c:v>
                </c:pt>
                <c:pt idx="13">
                  <c:v>24.664484999999999</c:v>
                </c:pt>
                <c:pt idx="14">
                  <c:v>1.113561</c:v>
                </c:pt>
                <c:pt idx="15">
                  <c:v>5.6698269999999997</c:v>
                </c:pt>
                <c:pt idx="16">
                  <c:v>4.6733070000000003</c:v>
                </c:pt>
                <c:pt idx="17">
                  <c:v>13.547893</c:v>
                </c:pt>
                <c:pt idx="18">
                  <c:v>208.640513</c:v>
                </c:pt>
                <c:pt idx="19">
                  <c:v>183.27561</c:v>
                </c:pt>
                <c:pt idx="20">
                  <c:v>90.678561999999999</c:v>
                </c:pt>
                <c:pt idx="21">
                  <c:v>259.30261200000001</c:v>
                </c:pt>
                <c:pt idx="22">
                  <c:v>65.360403000000005</c:v>
                </c:pt>
                <c:pt idx="23">
                  <c:v>14.364827</c:v>
                </c:pt>
                <c:pt idx="24">
                  <c:v>18.438282999999998</c:v>
                </c:pt>
                <c:pt idx="25">
                  <c:v>5.9085700000000001</c:v>
                </c:pt>
                <c:pt idx="26">
                  <c:v>1.1173010000000001</c:v>
                </c:pt>
              </c:numCache>
            </c:numRef>
          </c:val>
        </c:ser>
        <c:ser>
          <c:idx val="1"/>
          <c:order val="1"/>
          <c:tx>
            <c:strRef>
              <c:f>Daten!$C$88</c:f>
              <c:strCache>
                <c:ptCount val="1"/>
                <c:pt idx="0">
                  <c:v> Einfuhr</c:v>
                </c:pt>
              </c:strCache>
            </c:strRef>
          </c:tx>
          <c:spPr>
            <a:solidFill>
              <a:srgbClr val="008000"/>
            </a:solidFill>
            <a:ln w="12700">
              <a:solidFill>
                <a:srgbClr val="000000"/>
              </a:solidFill>
              <a:prstDash val="solid"/>
            </a:ln>
          </c:spPr>
          <c:invertIfNegative val="0"/>
          <c:cat>
            <c:strRef>
              <c:f>Daten!$D$89:$D$115</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Daten!$C$89:$C$115</c:f>
              <c:numCache>
                <c:formatCode>0</c:formatCode>
                <c:ptCount val="27"/>
                <c:pt idx="0">
                  <c:v>142.546626</c:v>
                </c:pt>
                <c:pt idx="1">
                  <c:v>178.091508</c:v>
                </c:pt>
                <c:pt idx="2">
                  <c:v>185.20663300000001</c:v>
                </c:pt>
                <c:pt idx="3">
                  <c:v>226.91134099999999</c:v>
                </c:pt>
                <c:pt idx="4">
                  <c:v>15.768226</c:v>
                </c:pt>
                <c:pt idx="5">
                  <c:v>33.539394000000001</c:v>
                </c:pt>
                <c:pt idx="6">
                  <c:v>4.5597729999999999</c:v>
                </c:pt>
                <c:pt idx="7">
                  <c:v>14.52481</c:v>
                </c:pt>
                <c:pt idx="8">
                  <c:v>76.294290000000004</c:v>
                </c:pt>
                <c:pt idx="9">
                  <c:v>31.816381</c:v>
                </c:pt>
                <c:pt idx="10">
                  <c:v>13.525973</c:v>
                </c:pt>
                <c:pt idx="11">
                  <c:v>154.19515200000001</c:v>
                </c:pt>
                <c:pt idx="12">
                  <c:v>102.876564</c:v>
                </c:pt>
                <c:pt idx="13">
                  <c:v>21.832201999999999</c:v>
                </c:pt>
                <c:pt idx="14">
                  <c:v>0.150616</c:v>
                </c:pt>
                <c:pt idx="15">
                  <c:v>4.4958640000000001</c:v>
                </c:pt>
                <c:pt idx="16">
                  <c:v>6.0152970000000003</c:v>
                </c:pt>
                <c:pt idx="17">
                  <c:v>4.4683900000000003</c:v>
                </c:pt>
                <c:pt idx="18">
                  <c:v>222.07305099999999</c:v>
                </c:pt>
                <c:pt idx="19">
                  <c:v>181.58888899999999</c:v>
                </c:pt>
                <c:pt idx="20">
                  <c:v>45.790066000000003</c:v>
                </c:pt>
                <c:pt idx="21">
                  <c:v>38.946120999999998</c:v>
                </c:pt>
                <c:pt idx="22">
                  <c:v>43.696612000000002</c:v>
                </c:pt>
                <c:pt idx="23">
                  <c:v>11.133309000000001</c:v>
                </c:pt>
                <c:pt idx="24">
                  <c:v>24.05555</c:v>
                </c:pt>
                <c:pt idx="25">
                  <c:v>3.4295960000000001</c:v>
                </c:pt>
                <c:pt idx="26">
                  <c:v>5.3945E-2</c:v>
                </c:pt>
              </c:numCache>
            </c:numRef>
          </c:val>
        </c:ser>
        <c:dLbls>
          <c:showLegendKey val="0"/>
          <c:showVal val="0"/>
          <c:showCatName val="0"/>
          <c:showSerName val="0"/>
          <c:showPercent val="0"/>
          <c:showBubbleSize val="0"/>
        </c:dLbls>
        <c:gapWidth val="150"/>
        <c:axId val="91237760"/>
        <c:axId val="91243648"/>
      </c:barChart>
      <c:catAx>
        <c:axId val="91237760"/>
        <c:scaling>
          <c:orientation val="maxMin"/>
        </c:scaling>
        <c:delete val="0"/>
        <c:axPos val="l"/>
        <c:numFmt formatCode="0" sourceLinked="1"/>
        <c:majorTickMark val="none"/>
        <c:minorTickMark val="none"/>
        <c:tickLblPos val="nextTo"/>
        <c:spPr>
          <a:ln w="3175">
            <a:solidFill>
              <a:srgbClr val="000000"/>
            </a:solidFill>
            <a:prstDash val="solid"/>
          </a:ln>
        </c:spPr>
        <c:txPr>
          <a:bodyPr rot="0" vert="horz"/>
          <a:lstStyle/>
          <a:p>
            <a:pPr rtl="1">
              <a:defRPr sz="900" b="0" i="0" u="none" strike="noStrike" baseline="0">
                <a:solidFill>
                  <a:srgbClr val="000000"/>
                </a:solidFill>
                <a:latin typeface="Arial"/>
                <a:ea typeface="Arial"/>
                <a:cs typeface="Arial"/>
              </a:defRPr>
            </a:pPr>
            <a:endParaRPr lang="de-DE"/>
          </a:p>
        </c:txPr>
        <c:crossAx val="91243648"/>
        <c:crosses val="autoZero"/>
        <c:auto val="1"/>
        <c:lblAlgn val="ctr"/>
        <c:lblOffset val="100"/>
        <c:tickLblSkip val="1"/>
        <c:tickMarkSkip val="1"/>
        <c:noMultiLvlLbl val="0"/>
      </c:catAx>
      <c:valAx>
        <c:axId val="91243648"/>
        <c:scaling>
          <c:orientation val="minMax"/>
          <c:max val="280"/>
        </c:scaling>
        <c:delete val="0"/>
        <c:axPos val="b"/>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1237760"/>
        <c:crosses val="max"/>
        <c:crossBetween val="between"/>
        <c:majorUnit val="20"/>
      </c:valAx>
      <c:spPr>
        <a:noFill/>
        <a:ln w="12700">
          <a:solidFill>
            <a:srgbClr val="000000"/>
          </a:solidFill>
          <a:prstDash val="solid"/>
        </a:ln>
      </c:spPr>
    </c:plotArea>
    <c:legend>
      <c:legendPos val="b"/>
      <c:layout>
        <c:manualLayout>
          <c:xMode val="edge"/>
          <c:yMode val="edge"/>
          <c:x val="0.46910092448635005"/>
          <c:y val="0.95409936297312248"/>
          <c:w val="0.26827156159620175"/>
          <c:h val="2.211521566100149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Daten!$B$5</c:f>
          <c:strCache>
            <c:ptCount val="1"/>
            <c:pt idx="0">
              <c:v>1. Ausfuhr Januar 2016 bis Juni 2017</c:v>
            </c:pt>
          </c:strCache>
        </c:strRef>
      </c:tx>
      <c:layout>
        <c:manualLayout>
          <c:xMode val="edge"/>
          <c:yMode val="edge"/>
          <c:x val="0.32383787191436236"/>
          <c:y val="4.0556567983587206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de-DE"/>
        </a:p>
      </c:txPr>
    </c:title>
    <c:autoTitleDeleted val="0"/>
    <c:plotArea>
      <c:layout>
        <c:manualLayout>
          <c:layoutTarget val="inner"/>
          <c:xMode val="edge"/>
          <c:yMode val="edge"/>
          <c:x val="9.8950597174994423E-2"/>
          <c:y val="0.16349573336424225"/>
          <c:w val="0.85457333923858814"/>
          <c:h val="0.65283250280833061"/>
        </c:manualLayout>
      </c:layout>
      <c:barChart>
        <c:barDir val="col"/>
        <c:grouping val="clustered"/>
        <c:varyColors val="0"/>
        <c:ser>
          <c:idx val="0"/>
          <c:order val="0"/>
          <c:tx>
            <c:strRef>
              <c:f>Daten!$C$6</c:f>
              <c:strCache>
                <c:ptCount val="1"/>
                <c:pt idx="0">
                  <c:v> 2016</c:v>
                </c:pt>
              </c:strCache>
            </c:strRef>
          </c:tx>
          <c:spPr>
            <a:solidFill>
              <a:srgbClr val="FFFF99"/>
            </a:solidFill>
            <a:ln w="12700">
              <a:solidFill>
                <a:srgbClr val="000000"/>
              </a:solidFill>
              <a:prstDash val="solid"/>
            </a:ln>
          </c:spPr>
          <c:invertIfNegative val="0"/>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formatCode>#\ ##0.0\ \ </c:formatCode>
                <c:ptCount val="12"/>
                <c:pt idx="0">
                  <c:v>1032.423282</c:v>
                </c:pt>
                <c:pt idx="1">
                  <c:v>1176.8137300000001</c:v>
                </c:pt>
                <c:pt idx="2">
                  <c:v>1245.9976650000001</c:v>
                </c:pt>
                <c:pt idx="3">
                  <c:v>1183.1257820000001</c:v>
                </c:pt>
                <c:pt idx="4">
                  <c:v>1144.3462039999999</c:v>
                </c:pt>
                <c:pt idx="5">
                  <c:v>1267.936719</c:v>
                </c:pt>
                <c:pt idx="6">
                  <c:v>1155.417322</c:v>
                </c:pt>
                <c:pt idx="7">
                  <c:v>1237.658529</c:v>
                </c:pt>
                <c:pt idx="8">
                  <c:v>1307.369434</c:v>
                </c:pt>
                <c:pt idx="9">
                  <c:v>1190.3928470000001</c:v>
                </c:pt>
                <c:pt idx="10">
                  <c:v>1306.5601449999999</c:v>
                </c:pt>
                <c:pt idx="11">
                  <c:v>1095.002375</c:v>
                </c:pt>
              </c:numCache>
            </c:numRef>
          </c:val>
        </c:ser>
        <c:ser>
          <c:idx val="1"/>
          <c:order val="1"/>
          <c:tx>
            <c:strRef>
              <c:f>Daten!$D$6</c:f>
              <c:strCache>
                <c:ptCount val="1"/>
                <c:pt idx="0">
                  <c:v> 2017</c:v>
                </c:pt>
              </c:strCache>
            </c:strRef>
          </c:tx>
          <c:spPr>
            <a:solidFill>
              <a:srgbClr val="FF6600"/>
            </a:solidFill>
            <a:ln w="12700">
              <a:solidFill>
                <a:srgbClr val="000000"/>
              </a:solidFill>
              <a:prstDash val="solid"/>
            </a:ln>
          </c:spPr>
          <c:invertIfNegative val="0"/>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formatCode>#\ ##0.0\ \ </c:formatCode>
                <c:ptCount val="12"/>
                <c:pt idx="0">
                  <c:v>1188.3911370000001</c:v>
                </c:pt>
                <c:pt idx="1">
                  <c:v>1254.7606820000001</c:v>
                </c:pt>
                <c:pt idx="2">
                  <c:v>1357.3544750000001</c:v>
                </c:pt>
                <c:pt idx="3">
                  <c:v>1223.1391719999999</c:v>
                </c:pt>
                <c:pt idx="4">
                  <c:v>1259.959834</c:v>
                </c:pt>
                <c:pt idx="5">
                  <c:v>1340.9265130000001</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90110976"/>
        <c:axId val="89924352"/>
      </c:barChart>
      <c:catAx>
        <c:axId val="901109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89924352"/>
        <c:crosses val="autoZero"/>
        <c:auto val="1"/>
        <c:lblAlgn val="ctr"/>
        <c:lblOffset val="100"/>
        <c:tickLblSkip val="1"/>
        <c:tickMarkSkip val="1"/>
        <c:noMultiLvlLbl val="0"/>
      </c:catAx>
      <c:valAx>
        <c:axId val="89924352"/>
        <c:scaling>
          <c:orientation val="minMax"/>
          <c:max val="1400"/>
          <c:min val="0"/>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0110976"/>
        <c:crosses val="autoZero"/>
        <c:crossBetween val="between"/>
        <c:majorUnit val="100"/>
        <c:minorUnit val="50"/>
      </c:valAx>
      <c:spPr>
        <a:noFill/>
        <a:ln w="12700">
          <a:solidFill>
            <a:srgbClr val="000000"/>
          </a:solidFill>
          <a:prstDash val="solid"/>
        </a:ln>
      </c:spPr>
    </c:plotArea>
    <c:legend>
      <c:legendPos val="b"/>
      <c:layout>
        <c:manualLayout>
          <c:xMode val="edge"/>
          <c:yMode val="edge"/>
          <c:x val="0.39130454846990281"/>
          <c:y val="0.89342594184460566"/>
          <c:w val="0.25637201943163701"/>
          <c:h val="4.7619113113044231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c:spPr>
  <c:txPr>
    <a:bodyPr/>
    <a:lstStyle/>
    <a:p>
      <a:pPr>
        <a:defRPr sz="19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Daten!$B$20</c:f>
          <c:strCache>
            <c:ptCount val="1"/>
            <c:pt idx="0">
              <c:v>2. Einfuhr Januar 2016 bis Juni 2017</c:v>
            </c:pt>
          </c:strCache>
        </c:strRef>
      </c:tx>
      <c:layout>
        <c:manualLayout>
          <c:xMode val="edge"/>
          <c:yMode val="edge"/>
          <c:x val="0.33306583929756034"/>
          <c:y val="4.0595766140586138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de-DE"/>
        </a:p>
      </c:txPr>
    </c:title>
    <c:autoTitleDeleted val="0"/>
    <c:plotArea>
      <c:layout>
        <c:manualLayout>
          <c:layoutTarget val="inner"/>
          <c:xMode val="edge"/>
          <c:yMode val="edge"/>
          <c:x val="9.8950597174994423E-2"/>
          <c:y val="0.16355346086959721"/>
          <c:w val="0.85457333923858814"/>
          <c:h val="0.65277490951756967"/>
        </c:manualLayout>
      </c:layout>
      <c:barChart>
        <c:barDir val="col"/>
        <c:grouping val="clustered"/>
        <c:varyColors val="0"/>
        <c:ser>
          <c:idx val="0"/>
          <c:order val="0"/>
          <c:tx>
            <c:strRef>
              <c:f>Daten!$C$21</c:f>
              <c:strCache>
                <c:ptCount val="1"/>
                <c:pt idx="0">
                  <c:v> 2016</c:v>
                </c:pt>
              </c:strCache>
            </c:strRef>
          </c:tx>
          <c:spPr>
            <a:solidFill>
              <a:srgbClr val="CCFFCC"/>
            </a:solidFill>
            <a:ln w="12700">
              <a:solidFill>
                <a:srgbClr val="000000"/>
              </a:solidFill>
              <a:prstDash val="solid"/>
            </a:ln>
          </c:spPr>
          <c:invertIfNegative val="0"/>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formatCode>#\ ##0.0\ \ </c:formatCode>
                <c:ptCount val="12"/>
                <c:pt idx="0">
                  <c:v>773.31912599999998</c:v>
                </c:pt>
                <c:pt idx="1">
                  <c:v>801.10260800000003</c:v>
                </c:pt>
                <c:pt idx="2">
                  <c:v>835.95825200000002</c:v>
                </c:pt>
                <c:pt idx="3">
                  <c:v>807.04359199999999</c:v>
                </c:pt>
                <c:pt idx="4">
                  <c:v>822.43543</c:v>
                </c:pt>
                <c:pt idx="5">
                  <c:v>838.30637200000001</c:v>
                </c:pt>
                <c:pt idx="6">
                  <c:v>830.46099800000002</c:v>
                </c:pt>
                <c:pt idx="7">
                  <c:v>821.36778800000002</c:v>
                </c:pt>
                <c:pt idx="8">
                  <c:v>904.98692800000003</c:v>
                </c:pt>
                <c:pt idx="9">
                  <c:v>817.55574100000001</c:v>
                </c:pt>
                <c:pt idx="10">
                  <c:v>876.45277299999998</c:v>
                </c:pt>
                <c:pt idx="11">
                  <c:v>771.57144300000004</c:v>
                </c:pt>
              </c:numCache>
            </c:numRef>
          </c:val>
        </c:ser>
        <c:ser>
          <c:idx val="1"/>
          <c:order val="1"/>
          <c:tx>
            <c:strRef>
              <c:f>Daten!$D$21</c:f>
              <c:strCache>
                <c:ptCount val="1"/>
                <c:pt idx="0">
                  <c:v> 2017</c:v>
                </c:pt>
              </c:strCache>
            </c:strRef>
          </c:tx>
          <c:spPr>
            <a:solidFill>
              <a:srgbClr val="008000"/>
            </a:solidFill>
            <a:ln w="12700">
              <a:solidFill>
                <a:srgbClr val="000000"/>
              </a:solidFill>
              <a:prstDash val="solid"/>
            </a:ln>
          </c:spPr>
          <c:invertIfNegative val="0"/>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formatCode>#\ ##0.0\ \ </c:formatCode>
                <c:ptCount val="12"/>
                <c:pt idx="0">
                  <c:v>833.06718499999999</c:v>
                </c:pt>
                <c:pt idx="1">
                  <c:v>827.53789500000005</c:v>
                </c:pt>
                <c:pt idx="2">
                  <c:v>920.93576700000006</c:v>
                </c:pt>
                <c:pt idx="3">
                  <c:v>812.18844999999999</c:v>
                </c:pt>
                <c:pt idx="4">
                  <c:v>835.21495000000004</c:v>
                </c:pt>
                <c:pt idx="5">
                  <c:v>820.10120600000005</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89934080"/>
        <c:axId val="89952256"/>
      </c:barChart>
      <c:catAx>
        <c:axId val="89934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89952256"/>
        <c:crosses val="autoZero"/>
        <c:auto val="1"/>
        <c:lblAlgn val="ctr"/>
        <c:lblOffset val="100"/>
        <c:tickLblSkip val="1"/>
        <c:tickMarkSkip val="1"/>
        <c:noMultiLvlLbl val="0"/>
      </c:catAx>
      <c:valAx>
        <c:axId val="89952256"/>
        <c:scaling>
          <c:orientation val="minMax"/>
          <c:max val="1400"/>
          <c:min val="0"/>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89934080"/>
        <c:crosses val="autoZero"/>
        <c:crossBetween val="between"/>
        <c:majorUnit val="100"/>
        <c:minorUnit val="50"/>
      </c:valAx>
      <c:spPr>
        <a:noFill/>
        <a:ln w="12700">
          <a:solidFill>
            <a:srgbClr val="000000"/>
          </a:solidFill>
          <a:prstDash val="solid"/>
        </a:ln>
      </c:spPr>
    </c:plotArea>
    <c:legend>
      <c:legendPos val="b"/>
      <c:layout>
        <c:manualLayout>
          <c:xMode val="edge"/>
          <c:yMode val="edge"/>
          <c:x val="0.39130438365533982"/>
          <c:y val="0.88380726426663925"/>
          <c:w val="0.25637201943163701"/>
          <c:h val="6.8268060378915529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2682496"/>
        <c:axId val="92692480"/>
      </c:barChart>
      <c:catAx>
        <c:axId val="9268249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2692480"/>
        <c:crosses val="autoZero"/>
        <c:auto val="1"/>
        <c:lblAlgn val="ctr"/>
        <c:lblOffset val="100"/>
        <c:tickMarkSkip val="1"/>
        <c:noMultiLvlLbl val="0"/>
      </c:catAx>
      <c:valAx>
        <c:axId val="92692480"/>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2682496"/>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Daten!$B$35</c:f>
          <c:strCache>
            <c:ptCount val="1"/>
            <c:pt idx="0">
              <c:v>        3. Ausfuhr von ausgewählten Enderzeugnissen im 2. Vierteljahr 2017             in der Reihenfolge ihrer Anteile</c:v>
            </c:pt>
          </c:strCache>
        </c:strRef>
      </c:tx>
      <c:layout>
        <c:manualLayout>
          <c:xMode val="edge"/>
          <c:yMode val="edge"/>
          <c:x val="0.10599327427821523"/>
          <c:y val="3.1745964640326002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de-DE"/>
        </a:p>
      </c:txPr>
    </c:title>
    <c:autoTitleDeleted val="0"/>
    <c:plotArea>
      <c:layout>
        <c:manualLayout>
          <c:layoutTarget val="inner"/>
          <c:xMode val="edge"/>
          <c:yMode val="edge"/>
          <c:x val="6.446780198986754E-2"/>
          <c:y val="0.20501312335958002"/>
          <c:w val="0.42878592109164249"/>
          <c:h val="0.64852751321462498"/>
        </c:manualLayout>
      </c:layout>
      <c:pieChart>
        <c:varyColors val="1"/>
        <c:ser>
          <c:idx val="0"/>
          <c:order val="0"/>
          <c:tx>
            <c:strRef>
              <c:f>Daten!$B$35</c:f>
              <c:strCache>
                <c:ptCount val="1"/>
                <c:pt idx="0">
                  <c:v>        3. Ausfuhr von ausgewählten Enderzeugnissen im 2. Vierteljahr 2017             in der Reihenfolge ihrer Anteile</c:v>
                </c:pt>
              </c:strCache>
            </c:strRef>
          </c:tx>
          <c:spPr>
            <a:solidFill>
              <a:srgbClr val="FFFF00"/>
            </a:solidFill>
            <a:ln w="12700">
              <a:solidFill>
                <a:srgbClr val="000000"/>
              </a:solidFill>
              <a:prstDash val="solid"/>
            </a:ln>
          </c:spPr>
          <c:dPt>
            <c:idx val="0"/>
            <c:bubble3D val="0"/>
            <c:spPr>
              <a:solidFill>
                <a:srgbClr val="00FF00"/>
              </a:solidFill>
              <a:ln w="12700">
                <a:solidFill>
                  <a:srgbClr val="000000"/>
                </a:solidFill>
                <a:prstDash val="solid"/>
              </a:ln>
            </c:spPr>
          </c:dPt>
          <c:dPt>
            <c:idx val="1"/>
            <c:bubble3D val="0"/>
            <c:spPr>
              <a:solidFill>
                <a:srgbClr val="FF6600"/>
              </a:solidFill>
              <a:ln w="12700">
                <a:solidFill>
                  <a:srgbClr val="000000"/>
                </a:solidFill>
                <a:prstDash val="solid"/>
              </a:ln>
            </c:spPr>
          </c:dPt>
          <c:dPt>
            <c:idx val="2"/>
            <c:bubble3D val="0"/>
            <c:spPr>
              <a:solidFill>
                <a:schemeClr val="bg1">
                  <a:lumMod val="75000"/>
                </a:schemeClr>
              </a:solidFill>
              <a:ln w="12700">
                <a:solidFill>
                  <a:srgbClr val="000000"/>
                </a:solidFill>
                <a:prstDash val="solid"/>
              </a:ln>
            </c:spPr>
          </c:dPt>
          <c:dPt>
            <c:idx val="3"/>
            <c:bubble3D val="0"/>
          </c:dPt>
          <c:dPt>
            <c:idx val="4"/>
            <c:bubble3D val="0"/>
            <c:spPr>
              <a:solidFill>
                <a:schemeClr val="bg1">
                  <a:lumMod val="50000"/>
                </a:schemeClr>
              </a:solidFill>
              <a:ln w="12700">
                <a:solidFill>
                  <a:srgbClr val="000000"/>
                </a:solidFill>
                <a:prstDash val="solid"/>
              </a:ln>
            </c:spPr>
          </c:dPt>
          <c:dPt>
            <c:idx val="5"/>
            <c:bubble3D val="0"/>
            <c:spPr>
              <a:solidFill>
                <a:srgbClr val="FFFFCC"/>
              </a:solidFill>
              <a:ln w="12700">
                <a:solidFill>
                  <a:srgbClr val="000000"/>
                </a:solidFill>
                <a:prstDash val="solid"/>
              </a:ln>
            </c:spPr>
          </c:dPt>
          <c:dLbls>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1"/>
          </c:dLbls>
          <c:cat>
            <c:strRef>
              <c:f>(Daten!$B$36:$C$40,Daten!$B$42)</c:f>
              <c:strCache>
                <c:ptCount val="6"/>
                <c:pt idx="0">
                  <c:v> Fahrgestelle, Karosserien, Motoren für Kfz</c:v>
                </c:pt>
                <c:pt idx="1">
                  <c:v> Waren aus Kunststoffen</c:v>
                </c:pt>
                <c:pt idx="2">
                  <c:v> Geräte zur Elektrizitätserzeugung und
  -verteilung</c:v>
                </c:pt>
                <c:pt idx="3">
                  <c:v> pharmazeutische Erzeugnisse</c:v>
                </c:pt>
                <c:pt idx="4">
                  <c:v> mess-, steuerungs- und regelungstechnische
  Erzeugnisse</c:v>
                </c:pt>
                <c:pt idx="5">
                  <c:v> sonstige Enderzeugnisse                                   </c:v>
                </c:pt>
              </c:strCache>
            </c:strRef>
          </c:cat>
          <c:val>
            <c:numRef>
              <c:f>(Daten!$E$36:$E$40,Daten!$E$42)</c:f>
              <c:numCache>
                <c:formatCode>#\ ###\ ###\ ##0</c:formatCode>
                <c:ptCount val="6"/>
                <c:pt idx="0">
                  <c:v>681374436</c:v>
                </c:pt>
                <c:pt idx="1">
                  <c:v>239020305</c:v>
                </c:pt>
                <c:pt idx="2">
                  <c:v>174057492</c:v>
                </c:pt>
                <c:pt idx="3">
                  <c:v>160359945</c:v>
                </c:pt>
                <c:pt idx="4">
                  <c:v>145941811</c:v>
                </c:pt>
                <c:pt idx="5">
                  <c:v>1488647207</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egendEntry>
        <c:idx val="0"/>
        <c:txPr>
          <a:bodyPr/>
          <a:lstStyle/>
          <a:p>
            <a:pPr>
              <a:defRPr sz="900" b="0" i="0" u="none" strike="noStrike" baseline="0">
                <a:solidFill>
                  <a:srgbClr val="000000"/>
                </a:solidFill>
                <a:latin typeface="Arial"/>
                <a:ea typeface="Arial"/>
                <a:cs typeface="Arial"/>
              </a:defRPr>
            </a:pPr>
            <a:endParaRPr lang="de-DE"/>
          </a:p>
        </c:txPr>
      </c:legendEntry>
      <c:layout>
        <c:manualLayout>
          <c:xMode val="edge"/>
          <c:yMode val="edge"/>
          <c:x val="0.5767934711286089"/>
          <c:y val="0.28571509098275466"/>
          <c:w val="0.4097135826771654"/>
          <c:h val="0.5079380178148871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Daten!$B$44</c:f>
          <c:strCache>
            <c:ptCount val="1"/>
            <c:pt idx="0">
              <c:v>        4. Einfuhr von ausgewählten Enderzeugnissen im 2. Vierteljahr 2017                  in der Reihenfolge ihrer Anteile</c:v>
            </c:pt>
          </c:strCache>
        </c:strRef>
      </c:tx>
      <c:layout>
        <c:manualLayout>
          <c:xMode val="edge"/>
          <c:yMode val="edge"/>
          <c:x val="0.10518816973151367"/>
          <c:y val="3.1745786787787382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de-DE"/>
        </a:p>
      </c:txPr>
    </c:title>
    <c:autoTitleDeleted val="0"/>
    <c:plotArea>
      <c:layout>
        <c:manualLayout>
          <c:layoutTarget val="inner"/>
          <c:xMode val="edge"/>
          <c:yMode val="edge"/>
          <c:x val="6.4467792919073966E-2"/>
          <c:y val="0.21155702355354239"/>
          <c:w val="0.42878592109164249"/>
          <c:h val="0.64852751321462498"/>
        </c:manualLayout>
      </c:layout>
      <c:pieChart>
        <c:varyColors val="1"/>
        <c:ser>
          <c:idx val="0"/>
          <c:order val="0"/>
          <c:tx>
            <c:strRef>
              <c:f>Daten!$B$44</c:f>
              <c:strCache>
                <c:ptCount val="1"/>
                <c:pt idx="0">
                  <c:v>        4. Einfuhr von ausgewählten Enderzeugnissen im 2. Vierteljahr 2017                  in der Reihenfolge ihrer Anteile</c:v>
                </c:pt>
              </c:strCache>
            </c:strRef>
          </c:tx>
          <c:spPr>
            <a:solidFill>
              <a:srgbClr val="FFFF00"/>
            </a:solidFill>
            <a:ln w="12700">
              <a:solidFill>
                <a:srgbClr val="000000"/>
              </a:solidFill>
              <a:prstDash val="solid"/>
            </a:ln>
          </c:spPr>
          <c:dPt>
            <c:idx val="0"/>
            <c:bubble3D val="0"/>
            <c:spPr>
              <a:solidFill>
                <a:srgbClr val="CCFFFF"/>
              </a:solidFill>
              <a:ln w="12700">
                <a:solidFill>
                  <a:srgbClr val="000000"/>
                </a:solidFill>
                <a:prstDash val="solid"/>
              </a:ln>
            </c:spPr>
          </c:dPt>
          <c:dPt>
            <c:idx val="1"/>
            <c:bubble3D val="0"/>
            <c:spPr>
              <a:solidFill>
                <a:srgbClr val="00FF00"/>
              </a:solidFill>
              <a:ln w="12700">
                <a:solidFill>
                  <a:srgbClr val="000000"/>
                </a:solidFill>
                <a:prstDash val="solid"/>
              </a:ln>
            </c:spPr>
          </c:dPt>
          <c:dPt>
            <c:idx val="2"/>
            <c:bubble3D val="0"/>
            <c:spPr>
              <a:solidFill>
                <a:srgbClr val="990000"/>
              </a:solidFill>
              <a:ln w="12700">
                <a:solidFill>
                  <a:srgbClr val="000000"/>
                </a:solidFill>
                <a:prstDash val="solid"/>
              </a:ln>
            </c:spPr>
          </c:dPt>
          <c:dPt>
            <c:idx val="3"/>
            <c:bubble3D val="0"/>
            <c:spPr>
              <a:solidFill>
                <a:srgbClr val="FF6600"/>
              </a:solidFill>
              <a:ln w="12700">
                <a:solidFill>
                  <a:srgbClr val="000000"/>
                </a:solidFill>
                <a:prstDash val="solid"/>
              </a:ln>
            </c:spPr>
          </c:dPt>
          <c:dPt>
            <c:idx val="4"/>
            <c:bubble3D val="0"/>
            <c:spPr>
              <a:solidFill>
                <a:schemeClr val="bg1">
                  <a:lumMod val="75000"/>
                </a:schemeClr>
              </a:solidFill>
              <a:ln w="12700">
                <a:solidFill>
                  <a:srgbClr val="000000"/>
                </a:solidFill>
                <a:prstDash val="solid"/>
              </a:ln>
            </c:spPr>
          </c:dPt>
          <c:dPt>
            <c:idx val="5"/>
            <c:bubble3D val="0"/>
            <c:spPr>
              <a:solidFill>
                <a:srgbClr val="FFFFCC"/>
              </a:solidFill>
              <a:ln w="12700">
                <a:solidFill>
                  <a:srgbClr val="000000"/>
                </a:solidFill>
                <a:prstDash val="solid"/>
              </a:ln>
            </c:spPr>
          </c:dPt>
          <c:dLbls>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1"/>
          </c:dLbls>
          <c:cat>
            <c:strRef>
              <c:f>(Daten!$B$45:$C$49,Daten!$B$51)</c:f>
              <c:strCache>
                <c:ptCount val="6"/>
                <c:pt idx="0">
                  <c:v> Luftfahrzeuge</c:v>
                </c:pt>
                <c:pt idx="1">
                  <c:v> Fahrgestelle, Karosserien, Motoren für Kfz</c:v>
                </c:pt>
                <c:pt idx="2">
                  <c:v> Möbel  </c:v>
                </c:pt>
                <c:pt idx="3">
                  <c:v> Waren aus Kunststoffen</c:v>
                </c:pt>
                <c:pt idx="4">
                  <c:v> Geräte zur Elektrizitätserzeugung und
  -verteilung</c:v>
                </c:pt>
                <c:pt idx="5">
                  <c:v> sonstige Enderzeugnisse                                   </c:v>
                </c:pt>
              </c:strCache>
            </c:strRef>
          </c:cat>
          <c:val>
            <c:numRef>
              <c:f>(Daten!$E$45:$E$49,Daten!$E$51)</c:f>
              <c:numCache>
                <c:formatCode>#\ ###\ ###\ ##0</c:formatCode>
                <c:ptCount val="6"/>
                <c:pt idx="0">
                  <c:v>151952567</c:v>
                </c:pt>
                <c:pt idx="1">
                  <c:v>137124919</c:v>
                </c:pt>
                <c:pt idx="2">
                  <c:v>104073274</c:v>
                </c:pt>
                <c:pt idx="3">
                  <c:v>98319395</c:v>
                </c:pt>
                <c:pt idx="4">
                  <c:v>81000758</c:v>
                </c:pt>
                <c:pt idx="5">
                  <c:v>891262901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7753706683700412"/>
          <c:y val="0.29478537899911733"/>
          <c:w val="0.40747110199368608"/>
          <c:h val="0.50793773272772968"/>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5666560"/>
        <c:axId val="95668096"/>
      </c:barChart>
      <c:catAx>
        <c:axId val="9566656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5668096"/>
        <c:crosses val="autoZero"/>
        <c:auto val="1"/>
        <c:lblAlgn val="ctr"/>
        <c:lblOffset val="100"/>
        <c:tickMarkSkip val="1"/>
        <c:noMultiLvlLbl val="0"/>
      </c:catAx>
      <c:valAx>
        <c:axId val="95668096"/>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5666560"/>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Daten!$B$70</c:f>
          <c:strCache>
            <c:ptCount val="1"/>
            <c:pt idx="0">
              <c:v>6. Einfuhr im 2. Vierteljahr 2017 nach ausgewählten Ländern
in der Reihenfolge ihrer Anteile</c:v>
            </c:pt>
          </c:strCache>
        </c:strRef>
      </c:tx>
      <c:layout>
        <c:manualLayout>
          <c:xMode val="edge"/>
          <c:yMode val="edge"/>
          <c:x val="0.21139397859627737"/>
          <c:y val="3.1745580260617204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de-DE"/>
        </a:p>
      </c:txPr>
    </c:title>
    <c:autoTitleDeleted val="0"/>
    <c:plotArea>
      <c:layout>
        <c:manualLayout>
          <c:layoutTarget val="inner"/>
          <c:xMode val="edge"/>
          <c:yMode val="edge"/>
          <c:x val="0.24887574440983445"/>
          <c:y val="0.15419535279228846"/>
          <c:w val="0.71514295231018699"/>
          <c:h val="0.67573845782502884"/>
        </c:manualLayout>
      </c:layout>
      <c:barChart>
        <c:barDir val="bar"/>
        <c:grouping val="clustered"/>
        <c:varyColors val="0"/>
        <c:ser>
          <c:idx val="1"/>
          <c:order val="0"/>
          <c:tx>
            <c:strRef>
              <c:f>Daten!$B$70</c:f>
              <c:strCache>
                <c:ptCount val="1"/>
                <c:pt idx="0">
                  <c:v>6. Einfuhr im 2. Vierteljahr 2017 nach ausgewählten Ländern
in der Reihenfolge ihrer Anteile</c:v>
                </c:pt>
              </c:strCache>
            </c:strRef>
          </c:tx>
          <c:spPr>
            <a:solidFill>
              <a:srgbClr val="008000"/>
            </a:solidFill>
            <a:ln w="12700">
              <a:solidFill>
                <a:srgbClr val="000000"/>
              </a:solidFill>
              <a:prstDash val="solid"/>
            </a:ln>
          </c:spPr>
          <c:invertIfNegative val="0"/>
          <c:cat>
            <c:strRef>
              <c:f>Daten!$C$71:$C$85</c:f>
              <c:strCache>
                <c:ptCount val="15"/>
                <c:pt idx="0">
                  <c:v>Volksrepublik China</c:v>
                </c:pt>
                <c:pt idx="1">
                  <c:v>Vereinigtes Königreich</c:v>
                </c:pt>
                <c:pt idx="2">
                  <c:v>Polen</c:v>
                </c:pt>
                <c:pt idx="3">
                  <c:v>Italien</c:v>
                </c:pt>
                <c:pt idx="4">
                  <c:v>Tschechische Republik</c:v>
                </c:pt>
                <c:pt idx="5">
                  <c:v>Niederlande</c:v>
                </c:pt>
                <c:pt idx="6">
                  <c:v>Österreich</c:v>
                </c:pt>
                <c:pt idx="7">
                  <c:v>Frankreich</c:v>
                </c:pt>
                <c:pt idx="8">
                  <c:v>Belgien</c:v>
                </c:pt>
                <c:pt idx="9">
                  <c:v>Vereinigte Staaten</c:v>
                </c:pt>
                <c:pt idx="10">
                  <c:v>Spanien</c:v>
                </c:pt>
                <c:pt idx="11">
                  <c:v>Slowakei</c:v>
                </c:pt>
                <c:pt idx="12">
                  <c:v>Rumänien</c:v>
                </c:pt>
                <c:pt idx="13">
                  <c:v>Ungarn</c:v>
                </c:pt>
                <c:pt idx="14">
                  <c:v>Schweiz</c:v>
                </c:pt>
              </c:strCache>
            </c:strRef>
          </c:cat>
          <c:val>
            <c:numRef>
              <c:f>Daten!$B$71:$B$85</c:f>
              <c:numCache>
                <c:formatCode>0</c:formatCode>
                <c:ptCount val="15"/>
                <c:pt idx="0">
                  <c:v>239.264771</c:v>
                </c:pt>
                <c:pt idx="1">
                  <c:v>226.91134099999999</c:v>
                </c:pt>
                <c:pt idx="2">
                  <c:v>222.07305100000002</c:v>
                </c:pt>
                <c:pt idx="3">
                  <c:v>185.20663300000001</c:v>
                </c:pt>
                <c:pt idx="4">
                  <c:v>181.58888899999999</c:v>
                </c:pt>
                <c:pt idx="5">
                  <c:v>178.091508</c:v>
                </c:pt>
                <c:pt idx="6">
                  <c:v>154.19515200000001</c:v>
                </c:pt>
                <c:pt idx="7">
                  <c:v>142.546626</c:v>
                </c:pt>
                <c:pt idx="8">
                  <c:v>102.876564</c:v>
                </c:pt>
                <c:pt idx="9">
                  <c:v>79.691496999999998</c:v>
                </c:pt>
                <c:pt idx="10">
                  <c:v>76.29428999999999</c:v>
                </c:pt>
                <c:pt idx="11">
                  <c:v>45.790065999999996</c:v>
                </c:pt>
                <c:pt idx="12">
                  <c:v>43.696612000000002</c:v>
                </c:pt>
                <c:pt idx="13">
                  <c:v>38.946120999999998</c:v>
                </c:pt>
                <c:pt idx="14">
                  <c:v>35.059491999999999</c:v>
                </c:pt>
              </c:numCache>
            </c:numRef>
          </c:val>
        </c:ser>
        <c:dLbls>
          <c:showLegendKey val="0"/>
          <c:showVal val="0"/>
          <c:showCatName val="0"/>
          <c:showSerName val="0"/>
          <c:showPercent val="0"/>
          <c:showBubbleSize val="0"/>
        </c:dLbls>
        <c:gapWidth val="150"/>
        <c:axId val="97993856"/>
        <c:axId val="97995392"/>
      </c:barChart>
      <c:catAx>
        <c:axId val="97993856"/>
        <c:scaling>
          <c:orientation val="maxMin"/>
        </c:scaling>
        <c:delete val="0"/>
        <c:axPos val="l"/>
        <c:numFmt formatCode="0" sourceLinked="1"/>
        <c:majorTickMark val="none"/>
        <c:minorTickMark val="none"/>
        <c:tickLblPos val="nextTo"/>
        <c:spPr>
          <a:ln w="3175">
            <a:solidFill>
              <a:srgbClr val="000000"/>
            </a:solidFill>
            <a:prstDash val="solid"/>
          </a:ln>
        </c:spPr>
        <c:txPr>
          <a:bodyPr rot="0" vert="horz"/>
          <a:lstStyle/>
          <a:p>
            <a:pPr rtl="1">
              <a:defRPr sz="900" b="0" i="0" u="none" strike="noStrike" baseline="0">
                <a:solidFill>
                  <a:srgbClr val="000000"/>
                </a:solidFill>
                <a:latin typeface="Arial"/>
                <a:ea typeface="Arial"/>
                <a:cs typeface="Arial"/>
              </a:defRPr>
            </a:pPr>
            <a:endParaRPr lang="de-DE"/>
          </a:p>
        </c:txPr>
        <c:crossAx val="97995392"/>
        <c:crosses val="autoZero"/>
        <c:auto val="1"/>
        <c:lblAlgn val="ctr"/>
        <c:lblOffset val="100"/>
        <c:tickLblSkip val="1"/>
        <c:tickMarkSkip val="1"/>
        <c:noMultiLvlLbl val="0"/>
      </c:catAx>
      <c:valAx>
        <c:axId val="97995392"/>
        <c:scaling>
          <c:orientation val="minMax"/>
          <c:max val="280"/>
        </c:scaling>
        <c:delete val="0"/>
        <c:axPos val="t"/>
        <c:majorGridlines>
          <c:spPr>
            <a:ln w="3175">
              <a:solidFill>
                <a:srgbClr val="000000"/>
              </a:solidFill>
              <a:prstDash val="solid"/>
            </a:ln>
          </c:spPr>
        </c:majorGridlines>
        <c:numFmt formatCode="0" sourceLinked="1"/>
        <c:majorTickMark val="none"/>
        <c:minorTickMark val="none"/>
        <c:tickLblPos val="high"/>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7993856"/>
        <c:crosses val="autoZero"/>
        <c:crossBetween val="between"/>
        <c:majorUnit val="20"/>
      </c:valAx>
      <c:spPr>
        <a:no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Daten!$B$53</c:f>
          <c:strCache>
            <c:ptCount val="1"/>
            <c:pt idx="0">
              <c:v>5. Ausfuhr im 2. Vierteljahr 2017 nach ausgewählten Ländern
in der Reihenfolge ihrer Anteile</c:v>
            </c:pt>
          </c:strCache>
        </c:strRef>
      </c:tx>
      <c:layout>
        <c:manualLayout>
          <c:xMode val="edge"/>
          <c:yMode val="edge"/>
          <c:x val="0.20839579886637394"/>
          <c:y val="3.1745610512654877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de-DE"/>
        </a:p>
      </c:txPr>
    </c:title>
    <c:autoTitleDeleted val="0"/>
    <c:plotArea>
      <c:layout>
        <c:manualLayout>
          <c:layoutTarget val="inner"/>
          <c:xMode val="edge"/>
          <c:yMode val="edge"/>
          <c:x val="0.24887574440983445"/>
          <c:y val="0.15419535279228846"/>
          <c:w val="0.71514295231018699"/>
          <c:h val="0.66387939215175895"/>
        </c:manualLayout>
      </c:layout>
      <c:barChart>
        <c:barDir val="bar"/>
        <c:grouping val="clustered"/>
        <c:varyColors val="0"/>
        <c:ser>
          <c:idx val="1"/>
          <c:order val="0"/>
          <c:tx>
            <c:strRef>
              <c:f>Daten!$B$53</c:f>
              <c:strCache>
                <c:ptCount val="1"/>
                <c:pt idx="0">
                  <c:v>5. Ausfuhr im 2. Vierteljahr 2017 nach ausgewählten Ländern
in der Reihenfolge ihrer Anteile</c:v>
                </c:pt>
              </c:strCache>
            </c:strRef>
          </c:tx>
          <c:spPr>
            <a:solidFill>
              <a:srgbClr val="FFFF99"/>
            </a:solidFill>
            <a:ln w="12700">
              <a:solidFill>
                <a:srgbClr val="000000"/>
              </a:solidFill>
              <a:prstDash val="solid"/>
            </a:ln>
          </c:spPr>
          <c:invertIfNegative val="0"/>
          <c:cat>
            <c:strRef>
              <c:f>Daten!$C$54:$C$68</c:f>
              <c:strCache>
                <c:ptCount val="15"/>
                <c:pt idx="0">
                  <c:v>Frankreich</c:v>
                </c:pt>
                <c:pt idx="1">
                  <c:v>Ungarn</c:v>
                </c:pt>
                <c:pt idx="2">
                  <c:v>Vereinigte Staaten</c:v>
                </c:pt>
                <c:pt idx="3">
                  <c:v>Vereinigtes Königreich</c:v>
                </c:pt>
                <c:pt idx="4">
                  <c:v>Spanien</c:v>
                </c:pt>
                <c:pt idx="5">
                  <c:v>Volksrepublik China</c:v>
                </c:pt>
                <c:pt idx="6">
                  <c:v>Polen</c:v>
                </c:pt>
                <c:pt idx="7">
                  <c:v>Österreich</c:v>
                </c:pt>
                <c:pt idx="8">
                  <c:v>Italien</c:v>
                </c:pt>
                <c:pt idx="9">
                  <c:v>Tschechische Republik</c:v>
                </c:pt>
                <c:pt idx="10">
                  <c:v>Niederlande</c:v>
                </c:pt>
                <c:pt idx="11">
                  <c:v>Schweiz</c:v>
                </c:pt>
                <c:pt idx="12">
                  <c:v>Slowakei</c:v>
                </c:pt>
                <c:pt idx="13">
                  <c:v>Belgien</c:v>
                </c:pt>
                <c:pt idx="14">
                  <c:v>Russische Föderation</c:v>
                </c:pt>
              </c:strCache>
            </c:strRef>
          </c:cat>
          <c:val>
            <c:numRef>
              <c:f>Daten!$B$54:$B$68</c:f>
              <c:numCache>
                <c:formatCode>0</c:formatCode>
                <c:ptCount val="15"/>
                <c:pt idx="0">
                  <c:v>266.09352699999999</c:v>
                </c:pt>
                <c:pt idx="1">
                  <c:v>259.30261200000001</c:v>
                </c:pt>
                <c:pt idx="2">
                  <c:v>257.19128000000001</c:v>
                </c:pt>
                <c:pt idx="3">
                  <c:v>234.596462</c:v>
                </c:pt>
                <c:pt idx="4">
                  <c:v>221.81413800000001</c:v>
                </c:pt>
                <c:pt idx="5">
                  <c:v>210.74983600000002</c:v>
                </c:pt>
                <c:pt idx="6">
                  <c:v>208.640513</c:v>
                </c:pt>
                <c:pt idx="7">
                  <c:v>196.845023</c:v>
                </c:pt>
                <c:pt idx="8">
                  <c:v>194.086118</c:v>
                </c:pt>
                <c:pt idx="9">
                  <c:v>183.27560999999997</c:v>
                </c:pt>
                <c:pt idx="10">
                  <c:v>174.06668999999999</c:v>
                </c:pt>
                <c:pt idx="11">
                  <c:v>121.02036100000001</c:v>
                </c:pt>
                <c:pt idx="12">
                  <c:v>90.678561999999999</c:v>
                </c:pt>
                <c:pt idx="13">
                  <c:v>87.770438999999996</c:v>
                </c:pt>
                <c:pt idx="14">
                  <c:v>76.988520999999992</c:v>
                </c:pt>
              </c:numCache>
            </c:numRef>
          </c:val>
        </c:ser>
        <c:dLbls>
          <c:showLegendKey val="0"/>
          <c:showVal val="0"/>
          <c:showCatName val="0"/>
          <c:showSerName val="0"/>
          <c:showPercent val="0"/>
          <c:showBubbleSize val="0"/>
        </c:dLbls>
        <c:gapWidth val="150"/>
        <c:axId val="98028544"/>
        <c:axId val="98034432"/>
      </c:barChart>
      <c:catAx>
        <c:axId val="98028544"/>
        <c:scaling>
          <c:orientation val="maxMin"/>
        </c:scaling>
        <c:delete val="0"/>
        <c:axPos val="l"/>
        <c:numFmt formatCode="General" sourceLinked="0"/>
        <c:majorTickMark val="none"/>
        <c:minorTickMark val="none"/>
        <c:tickLblPos val="low"/>
        <c:spPr>
          <a:ln w="3175">
            <a:solidFill>
              <a:srgbClr val="000000"/>
            </a:solidFill>
            <a:prstDash val="solid"/>
          </a:ln>
        </c:spPr>
        <c:txPr>
          <a:bodyPr rot="0" vert="horz"/>
          <a:lstStyle/>
          <a:p>
            <a:pPr rtl="1">
              <a:defRPr sz="900" b="0" i="0" u="none" strike="noStrike" baseline="0">
                <a:solidFill>
                  <a:srgbClr val="000000"/>
                </a:solidFill>
                <a:latin typeface="Arial"/>
                <a:ea typeface="Arial"/>
                <a:cs typeface="Arial"/>
              </a:defRPr>
            </a:pPr>
            <a:endParaRPr lang="de-DE"/>
          </a:p>
        </c:txPr>
        <c:crossAx val="98034432"/>
        <c:crosses val="autoZero"/>
        <c:auto val="1"/>
        <c:lblAlgn val="ctr"/>
        <c:lblOffset val="100"/>
        <c:tickLblSkip val="1"/>
        <c:tickMarkSkip val="1"/>
        <c:noMultiLvlLbl val="0"/>
      </c:catAx>
      <c:valAx>
        <c:axId val="98034432"/>
        <c:scaling>
          <c:orientation val="minMax"/>
          <c:max val="280"/>
        </c:scaling>
        <c:delete val="0"/>
        <c:axPos val="t"/>
        <c:majorGridlines>
          <c:spPr>
            <a:ln w="3175">
              <a:solidFill>
                <a:srgbClr val="000000"/>
              </a:solidFill>
              <a:prstDash val="solid"/>
            </a:ln>
          </c:spPr>
        </c:majorGridlines>
        <c:numFmt formatCode="0" sourceLinked="1"/>
        <c:majorTickMark val="none"/>
        <c:minorTickMark val="none"/>
        <c:tickLblPos val="high"/>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8028544"/>
        <c:crosses val="autoZero"/>
        <c:crossBetween val="between"/>
        <c:majorUnit val="20"/>
      </c:valAx>
      <c:spPr>
        <a:no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codeName="Diagramm7"/>
  <sheetViews>
    <sheetView zoomScale="90" workbookViewId="0"/>
  </sheetViews>
  <pageMargins left="0.59055118110236227" right="0.59055118110236227" top="0.98425196850393704" bottom="0.59055118110236227" header="0.51181102362204722" footer="0.55118110236220474"/>
  <pageSetup paperSize="9" orientation="portrait" r:id="rId1"/>
  <headerFooter alignWithMargins="0">
    <oddHeader>&amp;C- 9 -</oddHeader>
  </headerFooter>
  <drawing r:id="rId2"/>
</chartsheet>
</file>

<file path=xl/chartsheets/sheet2.xml><?xml version="1.0" encoding="utf-8"?>
<chartsheet xmlns="http://schemas.openxmlformats.org/spreadsheetml/2006/main" xmlns:r="http://schemas.openxmlformats.org/officeDocument/2006/relationships">
  <sheetPr codeName="Diagramm8"/>
  <sheetViews>
    <sheetView zoomScale="90" workbookViewId="0"/>
  </sheetViews>
  <pageMargins left="0.59055118110236227" right="0.59055118110236227" top="0.98425196850393704" bottom="0.59055118110236227" header="0.51181102362204722" footer="0.55118110236220474"/>
  <pageSetup paperSize="9" orientation="portrait" copies="2" r:id="rId1"/>
  <headerFooter alignWithMargins="0">
    <oddHeader>&amp;C- 10 -</oddHeader>
  </headerFooter>
  <drawing r:id="rId2"/>
</chartsheet>
</file>

<file path=xl/chartsheets/sheet3.xml><?xml version="1.0" encoding="utf-8"?>
<chartsheet xmlns="http://schemas.openxmlformats.org/spreadsheetml/2006/main" xmlns:r="http://schemas.openxmlformats.org/officeDocument/2006/relationships">
  <sheetPr codeName="Diagramm9"/>
  <sheetViews>
    <sheetView zoomScale="90" workbookViewId="0"/>
  </sheetViews>
  <sheetProtection content="1" objects="1"/>
  <pageMargins left="0.59055118110236227" right="0.59055118110236227" top="0.98425196850393704" bottom="0.59055118110236227" header="0.51181102362204722" footer="0.55118110236220474"/>
  <pageSetup paperSize="9" orientation="portrait" r:id="rId1"/>
  <headerFooter alignWithMargins="0">
    <oddHeader>&amp;C- 11 -</oddHeader>
  </headerFooter>
  <drawing r:id="rId2"/>
</chartsheet>
</file>

<file path=xl/chartsheets/sheet4.xml><?xml version="1.0" encoding="utf-8"?>
<chartsheet xmlns="http://schemas.openxmlformats.org/spreadsheetml/2006/main" xmlns:r="http://schemas.openxmlformats.org/officeDocument/2006/relationships">
  <sheetPr codeName="Diagramm10"/>
  <sheetViews>
    <sheetView zoomScale="90" workbookViewId="0"/>
  </sheetViews>
  <sheetProtection content="1" objects="1"/>
  <pageMargins left="0.59055118110236227" right="0.59055118110236227" top="0.98425196850393704" bottom="0.59055118110236227" header="0.51181102362204722" footer="0.55118110236220474"/>
  <pageSetup paperSize="9" orientation="portrait" r:id="rId1"/>
  <headerFooter alignWithMargins="0">
    <oddHeader>&amp;C- 12 -</oddHeader>
  </headerFooter>
  <drawing r:id="rId2"/>
</chartsheet>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790575</xdr:colOff>
          <xdr:row>88</xdr:row>
          <xdr:rowOff>47625</xdr:rowOff>
        </xdr:from>
        <xdr:to>
          <xdr:col>0</xdr:col>
          <xdr:colOff>2714625</xdr:colOff>
          <xdr:row>89</xdr:row>
          <xdr:rowOff>123825</xdr:rowOff>
        </xdr:to>
        <xdr:sp macro="" textlink="">
          <xdr:nvSpPr>
            <xdr:cNvPr id="10840067" name="Button 3" hidden="1">
              <a:extLst>
                <a:ext uri="{63B3BB69-23CF-44E3-9099-C40C66FF867C}">
                  <a14:compatExt spid="_x0000_s10840067"/>
                </a:ext>
              </a:extLst>
            </xdr:cNvPr>
            <xdr:cNvSpPr/>
          </xdr:nvSpPr>
          <xdr:spPr>
            <a:xfrm>
              <a:off x="0" y="0"/>
              <a:ext cx="0" cy="0"/>
            </a:xfrm>
            <a:prstGeom prst="rect">
              <a:avLst/>
            </a:prstGeom>
          </xdr:spPr>
          <xdr:txBody>
            <a:bodyPr vertOverflow="clip" wrap="square" lIns="18000" tIns="46800" rIns="18000" bIns="46800" anchor="ctr" upright="1"/>
            <a:lstStyle/>
            <a:p>
              <a:pPr algn="ctr" rtl="0">
                <a:defRPr sz="1000"/>
              </a:pPr>
              <a:r>
                <a:rPr lang="de-DE" sz="1000" b="0" i="0" u="none" strike="noStrike" baseline="0">
                  <a:solidFill>
                    <a:srgbClr val="000000"/>
                  </a:solidFill>
                  <a:latin typeface="Arial"/>
                  <a:cs typeface="Arial"/>
                </a:rPr>
                <a:t>Daten für Grafik 7 übernehmen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276225</xdr:colOff>
          <xdr:row>37</xdr:row>
          <xdr:rowOff>47625</xdr:rowOff>
        </xdr:from>
        <xdr:to>
          <xdr:col>0</xdr:col>
          <xdr:colOff>2714625</xdr:colOff>
          <xdr:row>38</xdr:row>
          <xdr:rowOff>114300</xdr:rowOff>
        </xdr:to>
        <xdr:sp macro="" textlink="">
          <xdr:nvSpPr>
            <xdr:cNvPr id="10840069" name="Button 5" hidden="1">
              <a:extLst>
                <a:ext uri="{63B3BB69-23CF-44E3-9099-C40C66FF867C}">
                  <a14:compatExt spid="_x0000_s10840069"/>
                </a:ext>
              </a:extLst>
            </xdr:cNvPr>
            <xdr:cNvSpPr/>
          </xdr:nvSpPr>
          <xdr:spPr>
            <a:xfrm>
              <a:off x="0" y="0"/>
              <a:ext cx="0" cy="0"/>
            </a:xfrm>
            <a:prstGeom prst="rect">
              <a:avLst/>
            </a:prstGeom>
          </xdr:spPr>
          <xdr:txBody>
            <a:bodyPr vertOverflow="clip" wrap="square" lIns="18000" tIns="46800" rIns="18000" bIns="46800" anchor="ctr" upright="1"/>
            <a:lstStyle/>
            <a:p>
              <a:pPr algn="ctr" rtl="0">
                <a:defRPr sz="1000"/>
              </a:pPr>
              <a:r>
                <a:rPr lang="de-DE" sz="1000" b="0" i="0" u="none" strike="noStrike" baseline="0">
                  <a:solidFill>
                    <a:srgbClr val="000000"/>
                  </a:solidFill>
                  <a:latin typeface="Arial"/>
                  <a:cs typeface="Arial"/>
                </a:rPr>
                <a:t>Daten für Grafik 3 und 4 übernehmen</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xdr:absoluteAnchor>
    <xdr:pos x="0" y="0"/>
    <xdr:ext cx="6360583" cy="912283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0.0235</cdr:x>
      <cdr:y>0.52575</cdr:y>
    </cdr:from>
    <cdr:to>
      <cdr:x>0.97375</cdr:x>
      <cdr:y>1</cdr:y>
    </cdr:to>
    <cdr:graphicFrame macro="">
      <cdr:nvGraphicFramePr>
        <cdr:cNvPr id="10847689" name="Chart 45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0.0235</cdr:x>
      <cdr:y>0.004</cdr:y>
    </cdr:from>
    <cdr:to>
      <cdr:x>0.97375</cdr:x>
      <cdr:y>0.4745</cdr:y>
    </cdr:to>
    <cdr:graphicFrame macro="">
      <cdr:nvGraphicFramePr>
        <cdr:cNvPr id="10847690" name="Chart 458"/>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drawings/drawing12.xml><?xml version="1.0" encoding="utf-8"?>
<c:userShapes xmlns:c="http://schemas.openxmlformats.org/drawingml/2006/chart">
  <cdr:relSizeAnchor xmlns:cdr="http://schemas.openxmlformats.org/drawingml/2006/chartDrawing">
    <cdr:from>
      <cdr:x>0.00749</cdr:x>
      <cdr:y>0.88447</cdr:y>
    </cdr:from>
    <cdr:to>
      <cdr:x>0.99572</cdr:x>
      <cdr:y>0.97941</cdr:y>
    </cdr:to>
    <cdr:sp macro="" textlink="">
      <cdr:nvSpPr>
        <cdr:cNvPr id="975873" name="Text Box 1"/>
        <cdr:cNvSpPr txBox="1">
          <a:spLocks xmlns:a="http://schemas.openxmlformats.org/drawingml/2006/main" noChangeArrowheads="1"/>
        </cdr:cNvSpPr>
      </cdr:nvSpPr>
      <cdr:spPr bwMode="auto">
        <a:xfrm xmlns:a="http://schemas.openxmlformats.org/drawingml/2006/main">
          <a:off x="45516" y="3676650"/>
          <a:ext cx="6003904" cy="4643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296000" tIns="46800" rIns="90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Millionen EUR</a:t>
          </a:r>
        </a:p>
      </cdr:txBody>
    </cdr:sp>
  </cdr:relSizeAnchor>
  <cdr:relSizeAnchor xmlns:cdr="http://schemas.openxmlformats.org/drawingml/2006/chartDrawing">
    <cdr:from>
      <cdr:x>0.00749</cdr:x>
      <cdr:y>0.92127</cdr:y>
    </cdr:from>
    <cdr:to>
      <cdr:x>0.32093</cdr:x>
      <cdr:y>0.98281</cdr:y>
    </cdr:to>
    <cdr:sp macro="" textlink="">
      <cdr:nvSpPr>
        <cdr:cNvPr id="975874" name="Text Box 2"/>
        <cdr:cNvSpPr txBox="1">
          <a:spLocks xmlns:a="http://schemas.openxmlformats.org/drawingml/2006/main" noChangeArrowheads="1"/>
        </cdr:cNvSpPr>
      </cdr:nvSpPr>
      <cdr:spPr bwMode="auto">
        <a:xfrm xmlns:a="http://schemas.openxmlformats.org/drawingml/2006/main">
          <a:off x="50800" y="3860076"/>
          <a:ext cx="1886502" cy="2767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13.xml><?xml version="1.0" encoding="utf-8"?>
<c:userShapes xmlns:c="http://schemas.openxmlformats.org/drawingml/2006/chart">
  <cdr:relSizeAnchor xmlns:cdr="http://schemas.openxmlformats.org/drawingml/2006/chartDrawing">
    <cdr:from>
      <cdr:x>0.00749</cdr:x>
      <cdr:y>0.85598</cdr:y>
    </cdr:from>
    <cdr:to>
      <cdr:x>0.99572</cdr:x>
      <cdr:y>0.97988</cdr:y>
    </cdr:to>
    <cdr:sp macro="" textlink="">
      <cdr:nvSpPr>
        <cdr:cNvPr id="976897" name="Text Box 1"/>
        <cdr:cNvSpPr txBox="1">
          <a:spLocks xmlns:a="http://schemas.openxmlformats.org/drawingml/2006/main" noChangeArrowheads="1"/>
        </cdr:cNvSpPr>
      </cdr:nvSpPr>
      <cdr:spPr bwMode="auto">
        <a:xfrm xmlns:a="http://schemas.openxmlformats.org/drawingml/2006/main">
          <a:off x="45588" y="3790950"/>
          <a:ext cx="6013315" cy="5023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296000" tIns="46800" rIns="90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Millionen EUR</a:t>
          </a:r>
        </a:p>
      </cdr:txBody>
    </cdr:sp>
  </cdr:relSizeAnchor>
  <cdr:relSizeAnchor xmlns:cdr="http://schemas.openxmlformats.org/drawingml/2006/chartDrawing">
    <cdr:from>
      <cdr:x>0.00749</cdr:x>
      <cdr:y>0.9205</cdr:y>
    </cdr:from>
    <cdr:to>
      <cdr:x>0.32291</cdr:x>
      <cdr:y>0.98183</cdr:y>
    </cdr:to>
    <cdr:sp macro="" textlink="">
      <cdr:nvSpPr>
        <cdr:cNvPr id="976898" name="Text Box 2"/>
        <cdr:cNvSpPr txBox="1">
          <a:spLocks xmlns:a="http://schemas.openxmlformats.org/drawingml/2006/main" noChangeArrowheads="1"/>
        </cdr:cNvSpPr>
      </cdr:nvSpPr>
      <cdr:spPr bwMode="auto">
        <a:xfrm xmlns:a="http://schemas.openxmlformats.org/drawingml/2006/main">
          <a:off x="50800" y="3856990"/>
          <a:ext cx="1886502" cy="2767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6360583" cy="912283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0.027</cdr:x>
      <cdr:y>0.00625</cdr:y>
    </cdr:from>
    <cdr:to>
      <cdr:x>0.969</cdr:x>
      <cdr:y>1</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0.03886</cdr:x>
      <cdr:y>0.94821</cdr:y>
    </cdr:from>
    <cdr:to>
      <cdr:x>0.34686</cdr:x>
      <cdr:y>0.98896</cdr:y>
    </cdr:to>
    <cdr:sp macro="" textlink="">
      <cdr:nvSpPr>
        <cdr:cNvPr id="1111045" name="Text Box 2053"/>
        <cdr:cNvSpPr txBox="1">
          <a:spLocks xmlns:a="http://schemas.openxmlformats.org/drawingml/2006/main" noChangeArrowheads="1"/>
        </cdr:cNvSpPr>
      </cdr:nvSpPr>
      <cdr:spPr bwMode="auto">
        <a:xfrm xmlns:a="http://schemas.openxmlformats.org/drawingml/2006/main">
          <a:off x="247650" y="8661375"/>
          <a:ext cx="1962645" cy="3722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0.45045</cdr:x>
      <cdr:y>0.91451</cdr:y>
    </cdr:from>
    <cdr:to>
      <cdr:x>0.75845</cdr:x>
      <cdr:y>0.95526</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2857497" y="8344851"/>
          <a:ext cx="1953844" cy="3718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Millionen EUR</a:t>
          </a:r>
        </a:p>
      </cdr:txBody>
    </cdr:sp>
  </cdr:relSizeAnchor>
</c:userShapes>
</file>

<file path=xl/drawings/drawing2.xml><?xml version="1.0" encoding="utf-8"?>
<xdr:wsDr xmlns:xdr="http://schemas.openxmlformats.org/drawingml/2006/spreadsheetDrawing" xmlns:a="http://schemas.openxmlformats.org/drawingml/2006/main">
  <xdr:absoluteAnchor>
    <xdr:pos x="0" y="0"/>
    <xdr:ext cx="6360583" cy="912283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0.02075</cdr:x>
      <cdr:y>0.00825</cdr:y>
    </cdr:from>
    <cdr:to>
      <cdr:x>0.97675</cdr:x>
      <cdr:y>0.48625</cdr:y>
    </cdr:to>
    <cdr:graphicFrame macro="">
      <cdr:nvGraphicFramePr>
        <cdr:cNvPr id="10841545" name="Chart 45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0.021</cdr:x>
      <cdr:y>0.51025</cdr:y>
    </cdr:from>
    <cdr:to>
      <cdr:x>0.97675</cdr:x>
      <cdr:y>0.9895</cdr:y>
    </cdr:to>
    <cdr:graphicFrame macro="">
      <cdr:nvGraphicFramePr>
        <cdr:cNvPr id="10841546" name="Chart 458"/>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drawings/drawing4.xml><?xml version="1.0" encoding="utf-8"?>
<c:userShapes xmlns:c="http://schemas.openxmlformats.org/drawingml/2006/chart">
  <cdr:relSizeAnchor xmlns:cdr="http://schemas.openxmlformats.org/drawingml/2006/chartDrawing">
    <cdr:from>
      <cdr:x>0.01371</cdr:x>
      <cdr:y>0.07715</cdr:y>
    </cdr:from>
    <cdr:to>
      <cdr:x>0.30873</cdr:x>
      <cdr:y>0.17696</cdr:y>
    </cdr:to>
    <cdr:sp macro="" textlink="">
      <cdr:nvSpPr>
        <cdr:cNvPr id="1036289" name="Text Box 1"/>
        <cdr:cNvSpPr txBox="1">
          <a:spLocks xmlns:a="http://schemas.openxmlformats.org/drawingml/2006/main" noChangeArrowheads="1"/>
        </cdr:cNvSpPr>
      </cdr:nvSpPr>
      <cdr:spPr bwMode="auto">
        <a:xfrm xmlns:a="http://schemas.openxmlformats.org/drawingml/2006/main">
          <a:off x="83995" y="330080"/>
          <a:ext cx="1839110" cy="4256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90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Millionen EUR</a:t>
          </a:r>
        </a:p>
      </cdr:txBody>
    </cdr:sp>
  </cdr:relSizeAnchor>
  <cdr:relSizeAnchor xmlns:cdr="http://schemas.openxmlformats.org/drawingml/2006/chartDrawing">
    <cdr:from>
      <cdr:x>0.00749</cdr:x>
      <cdr:y>0.92444</cdr:y>
    </cdr:from>
    <cdr:to>
      <cdr:x>0.33482</cdr:x>
      <cdr:y>0.98795</cdr:y>
    </cdr:to>
    <cdr:sp macro="" textlink="">
      <cdr:nvSpPr>
        <cdr:cNvPr id="1036290" name="Text Box 2"/>
        <cdr:cNvSpPr txBox="1">
          <a:spLocks xmlns:a="http://schemas.openxmlformats.org/drawingml/2006/main" noChangeArrowheads="1"/>
        </cdr:cNvSpPr>
      </cdr:nvSpPr>
      <cdr:spPr bwMode="auto">
        <a:xfrm xmlns:a="http://schemas.openxmlformats.org/drawingml/2006/main">
          <a:off x="45802" y="3999678"/>
          <a:ext cx="2021124" cy="272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5.xml><?xml version="1.0" encoding="utf-8"?>
<c:userShapes xmlns:c="http://schemas.openxmlformats.org/drawingml/2006/chart">
  <cdr:relSizeAnchor xmlns:cdr="http://schemas.openxmlformats.org/drawingml/2006/chartDrawing">
    <cdr:from>
      <cdr:x>0.01372</cdr:x>
      <cdr:y>0.08986</cdr:y>
    </cdr:from>
    <cdr:to>
      <cdr:x>0.31562</cdr:x>
      <cdr:y>0.14959</cdr:y>
    </cdr:to>
    <cdr:sp macro="" textlink="">
      <cdr:nvSpPr>
        <cdr:cNvPr id="1037313" name="Text Box 1"/>
        <cdr:cNvSpPr txBox="1">
          <a:spLocks xmlns:a="http://schemas.openxmlformats.org/drawingml/2006/main" noChangeArrowheads="1"/>
        </cdr:cNvSpPr>
      </cdr:nvSpPr>
      <cdr:spPr bwMode="auto">
        <a:xfrm xmlns:a="http://schemas.openxmlformats.org/drawingml/2006/main">
          <a:off x="83958" y="392933"/>
          <a:ext cx="1837197" cy="2649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90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Millionen EUR</a:t>
          </a:r>
        </a:p>
      </cdr:txBody>
    </cdr:sp>
  </cdr:relSizeAnchor>
  <cdr:relSizeAnchor xmlns:cdr="http://schemas.openxmlformats.org/drawingml/2006/chartDrawing">
    <cdr:from>
      <cdr:x>0.00749</cdr:x>
      <cdr:y>0.91809</cdr:y>
    </cdr:from>
    <cdr:to>
      <cdr:x>0.34781</cdr:x>
      <cdr:y>0.98795</cdr:y>
    </cdr:to>
    <cdr:sp macro="" textlink="">
      <cdr:nvSpPr>
        <cdr:cNvPr id="1037314" name="Text Box 2"/>
        <cdr:cNvSpPr txBox="1">
          <a:spLocks xmlns:a="http://schemas.openxmlformats.org/drawingml/2006/main" noChangeArrowheads="1"/>
        </cdr:cNvSpPr>
      </cdr:nvSpPr>
      <cdr:spPr bwMode="auto">
        <a:xfrm xmlns:a="http://schemas.openxmlformats.org/drawingml/2006/main">
          <a:off x="45730" y="3953688"/>
          <a:ext cx="2068820" cy="2997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6360583" cy="912283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0.019</cdr:x>
      <cdr:y>0.0035</cdr:y>
    </cdr:from>
    <cdr:to>
      <cdr:x>0.9785</cdr:x>
      <cdr:y>0.47075</cdr:y>
    </cdr:to>
    <cdr:graphicFrame macro="">
      <cdr:nvGraphicFramePr>
        <cdr:cNvPr id="10844617" name="Chart 45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0.01925</cdr:x>
      <cdr:y>0.52775</cdr:y>
    </cdr:from>
    <cdr:to>
      <cdr:x>0.9795</cdr:x>
      <cdr:y>0.99775</cdr:y>
    </cdr:to>
    <cdr:graphicFrame macro="">
      <cdr:nvGraphicFramePr>
        <cdr:cNvPr id="10844618" name="Chart 458"/>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drawings/drawing8.xml><?xml version="1.0" encoding="utf-8"?>
<c:userShapes xmlns:c="http://schemas.openxmlformats.org/drawingml/2006/chart">
  <cdr:relSizeAnchor xmlns:cdr="http://schemas.openxmlformats.org/drawingml/2006/chartDrawing">
    <cdr:from>
      <cdr:x>0.00749</cdr:x>
      <cdr:y>0.89894</cdr:y>
    </cdr:from>
    <cdr:to>
      <cdr:x>0.32632</cdr:x>
      <cdr:y>0.99278</cdr:y>
    </cdr:to>
    <cdr:sp macro="" textlink="">
      <cdr:nvSpPr>
        <cdr:cNvPr id="1089537" name="Text Box 1"/>
        <cdr:cNvSpPr txBox="1">
          <a:spLocks xmlns:a="http://schemas.openxmlformats.org/drawingml/2006/main" noChangeArrowheads="1"/>
        </cdr:cNvSpPr>
      </cdr:nvSpPr>
      <cdr:spPr bwMode="auto">
        <a:xfrm xmlns:a="http://schemas.openxmlformats.org/drawingml/2006/main">
          <a:off x="46069" y="3847261"/>
          <a:ext cx="1956505" cy="3819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9.xml><?xml version="1.0" encoding="utf-8"?>
<c:userShapes xmlns:c="http://schemas.openxmlformats.org/drawingml/2006/chart">
  <cdr:relSizeAnchor xmlns:cdr="http://schemas.openxmlformats.org/drawingml/2006/chartDrawing">
    <cdr:from>
      <cdr:x>0.00749</cdr:x>
      <cdr:y>0.91121</cdr:y>
    </cdr:from>
    <cdr:to>
      <cdr:x>0.37067</cdr:x>
      <cdr:y>0.98698</cdr:y>
    </cdr:to>
    <cdr:sp macro="" textlink="">
      <cdr:nvSpPr>
        <cdr:cNvPr id="1090561" name="Text Box 1"/>
        <cdr:cNvSpPr txBox="1">
          <a:spLocks xmlns:a="http://schemas.openxmlformats.org/drawingml/2006/main" noChangeArrowheads="1"/>
        </cdr:cNvSpPr>
      </cdr:nvSpPr>
      <cdr:spPr bwMode="auto">
        <a:xfrm xmlns:a="http://schemas.openxmlformats.org/drawingml/2006/main">
          <a:off x="43204" y="3756104"/>
          <a:ext cx="2082133" cy="3003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714"/>
  </cols>
  <sheetData>
    <row r="1" spans="1:1" ht="15.75" x14ac:dyDescent="0.25">
      <c r="A1" s="713" t="s">
        <v>1228</v>
      </c>
    </row>
    <row r="4" spans="1:1" x14ac:dyDescent="0.2">
      <c r="A4" s="720" t="s">
        <v>1241</v>
      </c>
    </row>
    <row r="5" spans="1:1" ht="14.25" x14ac:dyDescent="0.2">
      <c r="A5" s="715"/>
    </row>
    <row r="6" spans="1:1" ht="14.25" x14ac:dyDescent="0.2">
      <c r="A6" s="715"/>
    </row>
    <row r="7" spans="1:1" x14ac:dyDescent="0.2">
      <c r="A7" s="716" t="s">
        <v>1229</v>
      </c>
    </row>
    <row r="10" spans="1:1" x14ac:dyDescent="0.2">
      <c r="A10" s="716" t="s">
        <v>1242</v>
      </c>
    </row>
    <row r="11" spans="1:1" x14ac:dyDescent="0.2">
      <c r="A11" s="714" t="s">
        <v>1230</v>
      </c>
    </row>
    <row r="14" spans="1:1" x14ac:dyDescent="0.2">
      <c r="A14" s="714" t="s">
        <v>1231</v>
      </c>
    </row>
    <row r="17" spans="1:1" x14ac:dyDescent="0.2">
      <c r="A17" s="714" t="s">
        <v>1232</v>
      </c>
    </row>
    <row r="18" spans="1:1" x14ac:dyDescent="0.2">
      <c r="A18" s="714" t="s">
        <v>1233</v>
      </c>
    </row>
    <row r="19" spans="1:1" x14ac:dyDescent="0.2">
      <c r="A19" s="714" t="s">
        <v>1234</v>
      </c>
    </row>
    <row r="20" spans="1:1" x14ac:dyDescent="0.2">
      <c r="A20" s="714" t="s">
        <v>1235</v>
      </c>
    </row>
    <row r="21" spans="1:1" x14ac:dyDescent="0.2">
      <c r="A21" s="714" t="s">
        <v>1236</v>
      </c>
    </row>
    <row r="24" spans="1:1" x14ac:dyDescent="0.2">
      <c r="A24" s="717" t="s">
        <v>1237</v>
      </c>
    </row>
    <row r="25" spans="1:1" ht="38.25" x14ac:dyDescent="0.2">
      <c r="A25" s="718" t="s">
        <v>1238</v>
      </c>
    </row>
    <row r="28" spans="1:1" x14ac:dyDescent="0.2">
      <c r="A28" s="717" t="s">
        <v>1239</v>
      </c>
    </row>
    <row r="29" spans="1:1" x14ac:dyDescent="0.2">
      <c r="A29" s="719" t="s">
        <v>1240</v>
      </c>
    </row>
    <row r="30" spans="1:1" x14ac:dyDescent="0.2">
      <c r="A30" s="714" t="s">
        <v>1109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enableFormatConditionsCalculation="0"/>
  <dimension ref="A1:P578"/>
  <sheetViews>
    <sheetView zoomScale="90" zoomScaleNormal="90" workbookViewId="0"/>
  </sheetViews>
  <sheetFormatPr baseColWidth="10" defaultColWidth="11.42578125" defaultRowHeight="12.75" x14ac:dyDescent="0.2"/>
  <cols>
    <col min="1" max="1" width="8.5703125" customWidth="1"/>
    <col min="2" max="2" width="50.140625" customWidth="1"/>
    <col min="3" max="3" width="16.140625" customWidth="1"/>
    <col min="4" max="4" width="16.140625" style="16" customWidth="1"/>
    <col min="5" max="5" width="16.140625" customWidth="1"/>
    <col min="6" max="12" width="15.7109375" customWidth="1"/>
    <col min="13" max="13" width="8.5703125" style="25" customWidth="1"/>
  </cols>
  <sheetData>
    <row r="1" spans="1:13" ht="17.25" x14ac:dyDescent="0.25">
      <c r="A1" s="34"/>
      <c r="B1" s="34"/>
      <c r="C1" s="35"/>
      <c r="D1" s="36"/>
      <c r="E1" s="37" t="s">
        <v>1161</v>
      </c>
      <c r="F1" s="38" t="s">
        <v>724</v>
      </c>
      <c r="G1" s="39"/>
      <c r="H1" s="39"/>
      <c r="I1" s="35"/>
      <c r="M1" s="40"/>
    </row>
    <row r="2" spans="1:13" ht="15" x14ac:dyDescent="0.25">
      <c r="A2" s="41"/>
      <c r="B2" s="41"/>
      <c r="C2" s="42"/>
      <c r="D2" s="42"/>
      <c r="E2" s="42"/>
      <c r="F2" s="42"/>
      <c r="G2" s="42"/>
      <c r="M2" s="43"/>
    </row>
    <row r="3" spans="1:13" ht="12.75" customHeight="1" x14ac:dyDescent="0.2">
      <c r="A3" s="521" t="s">
        <v>1126</v>
      </c>
      <c r="B3" s="528" t="s">
        <v>722</v>
      </c>
      <c r="C3" s="523" t="s">
        <v>886</v>
      </c>
      <c r="D3" s="524"/>
      <c r="E3" s="516" t="s">
        <v>468</v>
      </c>
      <c r="F3" s="517"/>
      <c r="G3" s="517"/>
      <c r="H3" s="517"/>
      <c r="I3" s="517"/>
      <c r="J3" s="517"/>
      <c r="K3" s="517"/>
      <c r="L3" s="518"/>
      <c r="M3" s="501" t="s">
        <v>1127</v>
      </c>
    </row>
    <row r="4" spans="1:13" ht="12.75" customHeight="1" x14ac:dyDescent="0.2">
      <c r="A4" s="514"/>
      <c r="B4" s="529"/>
      <c r="C4" s="525"/>
      <c r="D4" s="526"/>
      <c r="E4" s="511" t="s">
        <v>202</v>
      </c>
      <c r="F4" s="509" t="s">
        <v>469</v>
      </c>
      <c r="G4" s="510"/>
      <c r="H4" s="514" t="s">
        <v>204</v>
      </c>
      <c r="I4" s="504" t="s">
        <v>205</v>
      </c>
      <c r="J4" s="504" t="s">
        <v>206</v>
      </c>
      <c r="K4" s="505" t="s">
        <v>1003</v>
      </c>
      <c r="L4" s="504" t="s">
        <v>207</v>
      </c>
      <c r="M4" s="502"/>
    </row>
    <row r="5" spans="1:13" ht="12.75" customHeight="1" x14ac:dyDescent="0.2">
      <c r="A5" s="514"/>
      <c r="B5" s="529"/>
      <c r="C5" s="527"/>
      <c r="D5" s="515"/>
      <c r="E5" s="512"/>
      <c r="F5" s="531" t="s">
        <v>1089</v>
      </c>
      <c r="G5" s="519" t="s">
        <v>723</v>
      </c>
      <c r="H5" s="514"/>
      <c r="I5" s="504"/>
      <c r="J5" s="504"/>
      <c r="K5" s="504"/>
      <c r="L5" s="504"/>
      <c r="M5" s="502"/>
    </row>
    <row r="6" spans="1:13" ht="17.25" customHeight="1" x14ac:dyDescent="0.2">
      <c r="A6" s="514"/>
      <c r="B6" s="529"/>
      <c r="C6" s="44" t="s">
        <v>466</v>
      </c>
      <c r="D6" s="45" t="s">
        <v>887</v>
      </c>
      <c r="E6" s="513"/>
      <c r="F6" s="532"/>
      <c r="G6" s="496"/>
      <c r="H6" s="515"/>
      <c r="I6" s="496"/>
      <c r="J6" s="496"/>
      <c r="K6" s="496"/>
      <c r="L6" s="496"/>
      <c r="M6" s="502"/>
    </row>
    <row r="7" spans="1:13" x14ac:dyDescent="0.2">
      <c r="A7" s="522"/>
      <c r="B7" s="530"/>
      <c r="C7" s="46" t="s">
        <v>467</v>
      </c>
      <c r="D7" s="47" t="s">
        <v>823</v>
      </c>
      <c r="E7" s="506" t="s">
        <v>467</v>
      </c>
      <c r="F7" s="507"/>
      <c r="G7" s="507"/>
      <c r="H7" s="507"/>
      <c r="I7" s="507"/>
      <c r="J7" s="507"/>
      <c r="K7" s="507"/>
      <c r="L7" s="508"/>
      <c r="M7" s="503"/>
    </row>
    <row r="8" spans="1:13" s="9" customFormat="1" ht="20.25" customHeight="1" x14ac:dyDescent="0.2">
      <c r="A8" s="216" t="s">
        <v>208</v>
      </c>
      <c r="B8" s="220" t="s">
        <v>824</v>
      </c>
      <c r="C8" s="176">
        <v>207544.277</v>
      </c>
      <c r="D8" s="177">
        <v>5.4273768825233599</v>
      </c>
      <c r="E8" s="176">
        <v>187736.954</v>
      </c>
      <c r="F8" s="176">
        <v>177019.606</v>
      </c>
      <c r="G8" s="176">
        <v>111770.617</v>
      </c>
      <c r="H8" s="176">
        <v>2266.7950000000001</v>
      </c>
      <c r="I8" s="176">
        <v>3051.3069999999998</v>
      </c>
      <c r="J8" s="176">
        <v>11526.257</v>
      </c>
      <c r="K8" s="176">
        <v>2922.4810000000002</v>
      </c>
      <c r="L8" s="176">
        <v>40.482999999999997</v>
      </c>
      <c r="M8" s="109" t="s">
        <v>208</v>
      </c>
    </row>
    <row r="9" spans="1:13" ht="20.25" customHeight="1" x14ac:dyDescent="0.2">
      <c r="A9" s="217" t="s">
        <v>695</v>
      </c>
      <c r="B9" s="221" t="s">
        <v>1097</v>
      </c>
      <c r="C9" s="176">
        <v>59779.631000000001</v>
      </c>
      <c r="D9" s="177">
        <v>1.56326443699133</v>
      </c>
      <c r="E9" s="176">
        <v>56394.089</v>
      </c>
      <c r="F9" s="176">
        <v>52116.847000000002</v>
      </c>
      <c r="G9" s="176">
        <v>34069.438000000002</v>
      </c>
      <c r="H9" s="176">
        <v>0</v>
      </c>
      <c r="I9" s="176">
        <v>1035.7059999999999</v>
      </c>
      <c r="J9" s="176">
        <v>1888.979</v>
      </c>
      <c r="K9" s="176">
        <v>460.85700000000003</v>
      </c>
      <c r="L9" s="176">
        <v>0</v>
      </c>
      <c r="M9" s="178" t="s">
        <v>695</v>
      </c>
    </row>
    <row r="10" spans="1:13" x14ac:dyDescent="0.2">
      <c r="A10" s="217" t="s">
        <v>217</v>
      </c>
      <c r="B10" s="221" t="s">
        <v>218</v>
      </c>
      <c r="C10" s="176">
        <v>34085.815999999999</v>
      </c>
      <c r="D10" s="177">
        <v>0.89135953279186297</v>
      </c>
      <c r="E10" s="176">
        <v>34081.302000000003</v>
      </c>
      <c r="F10" s="176">
        <v>34034.9</v>
      </c>
      <c r="G10" s="176">
        <v>23379.482</v>
      </c>
      <c r="H10" s="176">
        <v>0.05</v>
      </c>
      <c r="I10" s="176">
        <v>0</v>
      </c>
      <c r="J10" s="176">
        <v>1.228</v>
      </c>
      <c r="K10" s="176" t="s">
        <v>1223</v>
      </c>
      <c r="L10" s="176">
        <v>3.2360000000000002</v>
      </c>
      <c r="M10" s="178" t="s">
        <v>217</v>
      </c>
    </row>
    <row r="11" spans="1:13" x14ac:dyDescent="0.2">
      <c r="A11" s="217" t="s">
        <v>231</v>
      </c>
      <c r="B11" s="221" t="s">
        <v>232</v>
      </c>
      <c r="C11" s="176">
        <v>24407.148000000001</v>
      </c>
      <c r="D11" s="177">
        <v>0.63825797915654503</v>
      </c>
      <c r="E11" s="176">
        <v>20039.080999999998</v>
      </c>
      <c r="F11" s="176">
        <v>17938.883999999998</v>
      </c>
      <c r="G11" s="176">
        <v>7412.549</v>
      </c>
      <c r="H11" s="176">
        <v>7.4610000000000003</v>
      </c>
      <c r="I11" s="176">
        <v>972.58100000000002</v>
      </c>
      <c r="J11" s="176">
        <v>1957.0309999999999</v>
      </c>
      <c r="K11" s="176">
        <v>1430.9939999999999</v>
      </c>
      <c r="L11" s="176">
        <v>0</v>
      </c>
      <c r="M11" s="178" t="s">
        <v>231</v>
      </c>
    </row>
    <row r="12" spans="1:13" s="9" customFormat="1" ht="20.25" customHeight="1" x14ac:dyDescent="0.2">
      <c r="A12" s="218" t="s">
        <v>241</v>
      </c>
      <c r="B12" s="222" t="s">
        <v>197</v>
      </c>
      <c r="C12" s="176">
        <v>3399058.611</v>
      </c>
      <c r="D12" s="177">
        <v>88.886922801939605</v>
      </c>
      <c r="E12" s="176">
        <v>2359474.81</v>
      </c>
      <c r="F12" s="176">
        <v>2080066.6950000001</v>
      </c>
      <c r="G12" s="176">
        <v>1163244.993</v>
      </c>
      <c r="H12" s="176">
        <v>102923.61500000001</v>
      </c>
      <c r="I12" s="176">
        <v>397010.098</v>
      </c>
      <c r="J12" s="176">
        <v>523087.00199999998</v>
      </c>
      <c r="K12" s="176">
        <v>16320.003000000001</v>
      </c>
      <c r="L12" s="176">
        <v>243.083</v>
      </c>
      <c r="M12" s="336" t="s">
        <v>241</v>
      </c>
    </row>
    <row r="13" spans="1:13" s="9" customFormat="1" ht="20.25" customHeight="1" x14ac:dyDescent="0.2">
      <c r="A13" s="112" t="s">
        <v>691</v>
      </c>
      <c r="B13" s="222" t="s">
        <v>198</v>
      </c>
      <c r="C13" s="176">
        <v>26720.891</v>
      </c>
      <c r="D13" s="177">
        <v>0.69876340697087302</v>
      </c>
      <c r="E13" s="176">
        <v>14851.300999999999</v>
      </c>
      <c r="F13" s="176">
        <v>9632.7440000000006</v>
      </c>
      <c r="G13" s="176">
        <v>6725.1170000000002</v>
      </c>
      <c r="H13" s="176">
        <v>5342.2330000000002</v>
      </c>
      <c r="I13" s="176">
        <v>2278.7489999999998</v>
      </c>
      <c r="J13" s="176">
        <v>4248.6080000000002</v>
      </c>
      <c r="K13" s="176" t="s">
        <v>1223</v>
      </c>
      <c r="L13" s="176" t="s">
        <v>1223</v>
      </c>
      <c r="M13" s="110" t="s">
        <v>691</v>
      </c>
    </row>
    <row r="14" spans="1:13" ht="20.25" customHeight="1" x14ac:dyDescent="0.2">
      <c r="A14" s="217" t="s">
        <v>696</v>
      </c>
      <c r="B14" s="221" t="s">
        <v>246</v>
      </c>
      <c r="C14" s="176">
        <v>11557.375</v>
      </c>
      <c r="D14" s="177">
        <v>0.30223059293344601</v>
      </c>
      <c r="E14" s="176">
        <v>7083.3230000000003</v>
      </c>
      <c r="F14" s="176">
        <v>4702.3549999999996</v>
      </c>
      <c r="G14" s="176">
        <v>2918.7080000000001</v>
      </c>
      <c r="H14" s="176">
        <v>70.269000000000005</v>
      </c>
      <c r="I14" s="176">
        <v>2110.4479999999999</v>
      </c>
      <c r="J14" s="176">
        <v>2293.335</v>
      </c>
      <c r="K14" s="176" t="s">
        <v>1223</v>
      </c>
      <c r="L14" s="176" t="s">
        <v>1223</v>
      </c>
      <c r="M14" s="178" t="s">
        <v>696</v>
      </c>
    </row>
    <row r="15" spans="1:13" x14ac:dyDescent="0.2">
      <c r="A15" s="217" t="s">
        <v>697</v>
      </c>
      <c r="B15" s="221" t="s">
        <v>1098</v>
      </c>
      <c r="C15" s="176">
        <v>8927.1299999999992</v>
      </c>
      <c r="D15" s="177">
        <v>0.233448494411054</v>
      </c>
      <c r="E15" s="176">
        <v>2200.02</v>
      </c>
      <c r="F15" s="176">
        <v>854.30200000000002</v>
      </c>
      <c r="G15" s="176">
        <v>600.86699999999996</v>
      </c>
      <c r="H15" s="176">
        <v>5259.6719999999996</v>
      </c>
      <c r="I15" s="176">
        <v>99.908000000000001</v>
      </c>
      <c r="J15" s="176">
        <v>1367.53</v>
      </c>
      <c r="K15" s="176" t="s">
        <v>1223</v>
      </c>
      <c r="L15" s="176" t="s">
        <v>1223</v>
      </c>
      <c r="M15" s="178" t="s">
        <v>697</v>
      </c>
    </row>
    <row r="16" spans="1:13" x14ac:dyDescent="0.2">
      <c r="A16" s="217" t="s">
        <v>1026</v>
      </c>
      <c r="B16" s="221" t="s">
        <v>245</v>
      </c>
      <c r="C16" s="176">
        <v>2444.7370000000001</v>
      </c>
      <c r="D16" s="177">
        <v>6.39309802681262E-2</v>
      </c>
      <c r="E16" s="176">
        <v>1932.982</v>
      </c>
      <c r="F16" s="176">
        <v>1519.982</v>
      </c>
      <c r="G16" s="176">
        <v>1444.577</v>
      </c>
      <c r="H16" s="176" t="s">
        <v>1223</v>
      </c>
      <c r="I16" s="176" t="s">
        <v>1223</v>
      </c>
      <c r="J16" s="176">
        <v>511.755</v>
      </c>
      <c r="K16" s="176" t="s">
        <v>1223</v>
      </c>
      <c r="L16" s="176" t="s">
        <v>1223</v>
      </c>
      <c r="M16" s="178" t="s">
        <v>1026</v>
      </c>
    </row>
    <row r="17" spans="1:16" s="9" customFormat="1" ht="20.25" customHeight="1" x14ac:dyDescent="0.2">
      <c r="A17" s="112" t="s">
        <v>692</v>
      </c>
      <c r="B17" s="222" t="s">
        <v>199</v>
      </c>
      <c r="C17" s="176">
        <v>145739.595</v>
      </c>
      <c r="D17" s="177">
        <v>3.8111564443249701</v>
      </c>
      <c r="E17" s="176">
        <v>110136.84600000001</v>
      </c>
      <c r="F17" s="176">
        <v>98939.663</v>
      </c>
      <c r="G17" s="176">
        <v>64651.951000000001</v>
      </c>
      <c r="H17" s="176">
        <v>987.30799999999999</v>
      </c>
      <c r="I17" s="176">
        <v>16020.16</v>
      </c>
      <c r="J17" s="176">
        <v>17553.258999999998</v>
      </c>
      <c r="K17" s="176">
        <v>1042.0219999999999</v>
      </c>
      <c r="L17" s="176">
        <v>0</v>
      </c>
      <c r="M17" s="110" t="s">
        <v>692</v>
      </c>
    </row>
    <row r="18" spans="1:16" ht="20.25" customHeight="1" x14ac:dyDescent="0.2">
      <c r="A18" s="217" t="s">
        <v>263</v>
      </c>
      <c r="B18" s="221" t="s">
        <v>1099</v>
      </c>
      <c r="C18" s="176">
        <v>28185.719000000001</v>
      </c>
      <c r="D18" s="177">
        <v>0.73706932288910798</v>
      </c>
      <c r="E18" s="176">
        <v>25572.853999999999</v>
      </c>
      <c r="F18" s="176">
        <v>23631.954000000002</v>
      </c>
      <c r="G18" s="176">
        <v>21990.014999999999</v>
      </c>
      <c r="H18" s="176">
        <v>57.170999999999999</v>
      </c>
      <c r="I18" s="176">
        <v>599.53300000000002</v>
      </c>
      <c r="J18" s="176">
        <v>1417.269</v>
      </c>
      <c r="K18" s="176">
        <v>538.89200000000005</v>
      </c>
      <c r="L18" s="176" t="s">
        <v>1223</v>
      </c>
      <c r="M18" s="178" t="s">
        <v>263</v>
      </c>
    </row>
    <row r="19" spans="1:16" x14ac:dyDescent="0.2">
      <c r="A19" s="217" t="s">
        <v>699</v>
      </c>
      <c r="B19" s="221" t="s">
        <v>265</v>
      </c>
      <c r="C19" s="176">
        <v>25704.775000000001</v>
      </c>
      <c r="D19" s="177">
        <v>0.67219151316547499</v>
      </c>
      <c r="E19" s="176">
        <v>18680.427</v>
      </c>
      <c r="F19" s="176">
        <v>15601.57</v>
      </c>
      <c r="G19" s="176">
        <v>10698.776</v>
      </c>
      <c r="H19" s="176">
        <v>286.61799999999999</v>
      </c>
      <c r="I19" s="176">
        <v>2621.915</v>
      </c>
      <c r="J19" s="176">
        <v>4017.3710000000001</v>
      </c>
      <c r="K19" s="176">
        <v>98.444000000000003</v>
      </c>
      <c r="L19" s="176" t="s">
        <v>1223</v>
      </c>
      <c r="M19" s="178" t="s">
        <v>699</v>
      </c>
    </row>
    <row r="20" spans="1:16" x14ac:dyDescent="0.2">
      <c r="A20" s="217" t="s">
        <v>698</v>
      </c>
      <c r="B20" s="221" t="s">
        <v>262</v>
      </c>
      <c r="C20" s="176">
        <v>25181.74</v>
      </c>
      <c r="D20" s="177">
        <v>0.65851391092664902</v>
      </c>
      <c r="E20" s="176">
        <v>14430.392</v>
      </c>
      <c r="F20" s="176">
        <v>13993.022999999999</v>
      </c>
      <c r="G20" s="176">
        <v>10248.371999999999</v>
      </c>
      <c r="H20" s="176">
        <v>291.28100000000001</v>
      </c>
      <c r="I20" s="176">
        <v>4575.3029999999999</v>
      </c>
      <c r="J20" s="176">
        <v>5884.7640000000001</v>
      </c>
      <c r="K20" s="176" t="s">
        <v>1223</v>
      </c>
      <c r="L20" s="176" t="s">
        <v>1223</v>
      </c>
      <c r="M20" s="178" t="s">
        <v>698</v>
      </c>
    </row>
    <row r="21" spans="1:16" s="9" customFormat="1" ht="20.25" customHeight="1" x14ac:dyDescent="0.2">
      <c r="A21" s="219" t="s">
        <v>282</v>
      </c>
      <c r="B21" s="222" t="s">
        <v>200</v>
      </c>
      <c r="C21" s="176">
        <v>3226598.125</v>
      </c>
      <c r="D21" s="177">
        <v>84.377002950643799</v>
      </c>
      <c r="E21" s="176">
        <v>2234486.6630000002</v>
      </c>
      <c r="F21" s="176">
        <v>1971494.2879999999</v>
      </c>
      <c r="G21" s="176">
        <v>1091867.925</v>
      </c>
      <c r="H21" s="176">
        <v>96594.073999999993</v>
      </c>
      <c r="I21" s="176">
        <v>378711.18900000001</v>
      </c>
      <c r="J21" s="176">
        <v>501285.13500000001</v>
      </c>
      <c r="K21" s="176">
        <v>15277.981</v>
      </c>
      <c r="L21" s="176">
        <v>243.083</v>
      </c>
      <c r="M21" s="110" t="s">
        <v>282</v>
      </c>
    </row>
    <row r="22" spans="1:16" s="9" customFormat="1" ht="20.25" customHeight="1" x14ac:dyDescent="0.2">
      <c r="A22" s="112" t="s">
        <v>693</v>
      </c>
      <c r="B22" s="222" t="s">
        <v>283</v>
      </c>
      <c r="C22" s="176">
        <v>337196.929</v>
      </c>
      <c r="D22" s="177">
        <v>8.8178524783531902</v>
      </c>
      <c r="E22" s="176">
        <v>257202.20699999999</v>
      </c>
      <c r="F22" s="176">
        <v>236445.77100000001</v>
      </c>
      <c r="G22" s="176">
        <v>135066.424</v>
      </c>
      <c r="H22" s="176">
        <v>3237.683</v>
      </c>
      <c r="I22" s="176">
        <v>31028.725999999999</v>
      </c>
      <c r="J22" s="176">
        <v>44539.313999999998</v>
      </c>
      <c r="K22" s="176">
        <v>1188.999</v>
      </c>
      <c r="L22" s="176" t="s">
        <v>1223</v>
      </c>
      <c r="M22" s="110" t="s">
        <v>693</v>
      </c>
    </row>
    <row r="23" spans="1:16" ht="20.25" customHeight="1" x14ac:dyDescent="0.2">
      <c r="A23" s="217" t="s">
        <v>700</v>
      </c>
      <c r="B23" s="221" t="s">
        <v>1108</v>
      </c>
      <c r="C23" s="176">
        <v>77229.479000000007</v>
      </c>
      <c r="D23" s="177">
        <v>2.0195858687730701</v>
      </c>
      <c r="E23" s="176">
        <v>70567.111999999994</v>
      </c>
      <c r="F23" s="176">
        <v>65624.858999999997</v>
      </c>
      <c r="G23" s="176">
        <v>31587.973000000002</v>
      </c>
      <c r="H23" s="176">
        <v>971.21900000000005</v>
      </c>
      <c r="I23" s="176">
        <v>3020.4430000000002</v>
      </c>
      <c r="J23" s="176">
        <v>2670.7049999999999</v>
      </c>
      <c r="K23" s="176">
        <v>0</v>
      </c>
      <c r="L23" s="176" t="s">
        <v>1223</v>
      </c>
      <c r="M23" s="178" t="s">
        <v>700</v>
      </c>
    </row>
    <row r="24" spans="1:16" x14ac:dyDescent="0.2">
      <c r="A24" s="217" t="s">
        <v>1037</v>
      </c>
      <c r="B24" s="221" t="s">
        <v>298</v>
      </c>
      <c r="C24" s="176">
        <v>42343.163</v>
      </c>
      <c r="D24" s="177">
        <v>1.1072928982721</v>
      </c>
      <c r="E24" s="176">
        <v>28671.507000000001</v>
      </c>
      <c r="F24" s="176">
        <v>27458.614000000001</v>
      </c>
      <c r="G24" s="176">
        <v>14880.75</v>
      </c>
      <c r="H24" s="176">
        <v>7.2350000000000003</v>
      </c>
      <c r="I24" s="176">
        <v>4384.0010000000002</v>
      </c>
      <c r="J24" s="176">
        <v>9277.3070000000007</v>
      </c>
      <c r="K24" s="176">
        <v>3.113</v>
      </c>
      <c r="L24" s="176" t="s">
        <v>1223</v>
      </c>
      <c r="M24" s="178" t="s">
        <v>1037</v>
      </c>
    </row>
    <row r="25" spans="1:16" x14ac:dyDescent="0.2">
      <c r="A25" s="217" t="s">
        <v>285</v>
      </c>
      <c r="B25" s="221" t="s">
        <v>286</v>
      </c>
      <c r="C25" s="176">
        <v>34431.078000000001</v>
      </c>
      <c r="D25" s="177">
        <v>0.90038829053117497</v>
      </c>
      <c r="E25" s="176">
        <v>30339.199000000001</v>
      </c>
      <c r="F25" s="176">
        <v>29791.06</v>
      </c>
      <c r="G25" s="176">
        <v>15426.673000000001</v>
      </c>
      <c r="H25" s="176">
        <v>494.64</v>
      </c>
      <c r="I25" s="176">
        <v>1751.6079999999999</v>
      </c>
      <c r="J25" s="176">
        <v>1845.6310000000001</v>
      </c>
      <c r="K25" s="176" t="s">
        <v>1223</v>
      </c>
      <c r="L25" s="176" t="s">
        <v>1223</v>
      </c>
      <c r="M25" s="178" t="s">
        <v>285</v>
      </c>
    </row>
    <row r="26" spans="1:16" s="9" customFormat="1" ht="20.25" customHeight="1" x14ac:dyDescent="0.2">
      <c r="A26" s="112" t="s">
        <v>694</v>
      </c>
      <c r="B26" s="222" t="s">
        <v>307</v>
      </c>
      <c r="C26" s="176">
        <v>2889401.196</v>
      </c>
      <c r="D26" s="177">
        <v>75.559150472290597</v>
      </c>
      <c r="E26" s="176">
        <v>1977284.456</v>
      </c>
      <c r="F26" s="176">
        <v>1735048.517</v>
      </c>
      <c r="G26" s="176">
        <v>956801.50100000005</v>
      </c>
      <c r="H26" s="176">
        <v>93356.391000000003</v>
      </c>
      <c r="I26" s="176">
        <v>347682.46299999999</v>
      </c>
      <c r="J26" s="176">
        <v>456745.821</v>
      </c>
      <c r="K26" s="176">
        <v>14088.982</v>
      </c>
      <c r="L26" s="176">
        <v>243.083</v>
      </c>
      <c r="M26" s="110" t="s">
        <v>694</v>
      </c>
    </row>
    <row r="27" spans="1:16" ht="20.25" customHeight="1" x14ac:dyDescent="0.2">
      <c r="A27" s="217" t="s">
        <v>701</v>
      </c>
      <c r="B27" s="221" t="s">
        <v>1100</v>
      </c>
      <c r="C27" s="49">
        <v>681374.43599999999</v>
      </c>
      <c r="D27" s="50">
        <v>17.818250234328499</v>
      </c>
      <c r="E27" s="49">
        <v>562071.54399999999</v>
      </c>
      <c r="F27" s="49">
        <v>552016.43299999996</v>
      </c>
      <c r="G27" s="49">
        <v>281373.06900000002</v>
      </c>
      <c r="H27" s="49">
        <v>50238.023999999998</v>
      </c>
      <c r="I27" s="49">
        <v>32300.425999999999</v>
      </c>
      <c r="J27" s="49">
        <v>36714.271000000001</v>
      </c>
      <c r="K27" s="49">
        <v>50.170999999999999</v>
      </c>
      <c r="L27" s="176" t="s">
        <v>1223</v>
      </c>
      <c r="M27" s="178" t="s">
        <v>701</v>
      </c>
    </row>
    <row r="28" spans="1:16" x14ac:dyDescent="0.2">
      <c r="A28" s="217" t="s">
        <v>1041</v>
      </c>
      <c r="B28" s="221" t="s">
        <v>322</v>
      </c>
      <c r="C28" s="49">
        <v>239020.30499999999</v>
      </c>
      <c r="D28" s="50">
        <v>6.25048927661196</v>
      </c>
      <c r="E28" s="49">
        <v>207345.78700000001</v>
      </c>
      <c r="F28" s="49">
        <v>193402.27</v>
      </c>
      <c r="G28" s="49">
        <v>116498.084</v>
      </c>
      <c r="H28" s="49">
        <v>1936.2180000000001</v>
      </c>
      <c r="I28" s="49">
        <v>12638.102999999999</v>
      </c>
      <c r="J28" s="49">
        <v>16057.623</v>
      </c>
      <c r="K28" s="49">
        <v>1042.5740000000001</v>
      </c>
      <c r="L28" s="176" t="s">
        <v>1223</v>
      </c>
      <c r="M28" s="178" t="s">
        <v>1041</v>
      </c>
    </row>
    <row r="29" spans="1:16" x14ac:dyDescent="0.2">
      <c r="A29" s="217" t="s">
        <v>1153</v>
      </c>
      <c r="B29" s="221" t="s">
        <v>1154</v>
      </c>
      <c r="C29" s="49">
        <v>174057.492</v>
      </c>
      <c r="D29" s="50">
        <v>4.5516822818043501</v>
      </c>
      <c r="E29" s="49">
        <v>102468.984</v>
      </c>
      <c r="F29" s="49">
        <v>89204.248000000007</v>
      </c>
      <c r="G29" s="49">
        <v>38996.677000000003</v>
      </c>
      <c r="H29" s="49">
        <v>7273.2950000000001</v>
      </c>
      <c r="I29" s="49">
        <v>34988.220999999998</v>
      </c>
      <c r="J29" s="49">
        <v>28660.491999999998</v>
      </c>
      <c r="K29" s="49">
        <v>666.5</v>
      </c>
      <c r="L29" s="176">
        <v>0</v>
      </c>
      <c r="M29" s="178" t="s">
        <v>1153</v>
      </c>
    </row>
    <row r="30" spans="1:16" s="9" customFormat="1" ht="20.25" customHeight="1" x14ac:dyDescent="0.2">
      <c r="A30" s="52" t="s">
        <v>1109</v>
      </c>
      <c r="B30" s="222" t="s">
        <v>201</v>
      </c>
      <c r="C30" s="54">
        <v>3824025.5189999999</v>
      </c>
      <c r="D30" s="55">
        <v>100</v>
      </c>
      <c r="E30" s="54">
        <v>2764400.53</v>
      </c>
      <c r="F30" s="54">
        <v>2474190.7179999999</v>
      </c>
      <c r="G30" s="54">
        <v>1390530.095</v>
      </c>
      <c r="H30" s="54">
        <v>105190.41</v>
      </c>
      <c r="I30" s="54">
        <v>400204.26</v>
      </c>
      <c r="J30" s="54">
        <v>534638.56900000002</v>
      </c>
      <c r="K30" s="54">
        <v>19308.184000000001</v>
      </c>
      <c r="L30" s="54">
        <v>283.56599999999997</v>
      </c>
      <c r="M30" s="178"/>
    </row>
    <row r="31" spans="1:16" s="9" customFormat="1" ht="4.5" customHeight="1" x14ac:dyDescent="0.2">
      <c r="A31" s="53"/>
      <c r="B31" s="53"/>
      <c r="C31" s="56"/>
      <c r="D31" s="57"/>
      <c r="E31" s="56"/>
      <c r="F31" s="56"/>
      <c r="G31" s="56"/>
      <c r="H31" s="56"/>
      <c r="I31" s="56"/>
      <c r="J31" s="56"/>
      <c r="K31" s="56"/>
      <c r="L31" s="58"/>
      <c r="M31" s="59"/>
      <c r="P31" s="134"/>
    </row>
    <row r="32" spans="1:16" s="9" customFormat="1" ht="4.5" customHeight="1" x14ac:dyDescent="0.2">
      <c r="A32" s="53"/>
      <c r="B32" s="53"/>
      <c r="C32" s="56"/>
      <c r="D32" s="57"/>
      <c r="E32" s="56"/>
      <c r="F32" s="56"/>
      <c r="G32" s="56"/>
      <c r="H32" s="56"/>
      <c r="I32" s="56"/>
      <c r="J32" s="56"/>
      <c r="K32" s="56"/>
      <c r="L32" s="58"/>
      <c r="M32" s="59"/>
      <c r="P32" s="134"/>
    </row>
    <row r="33" spans="1:16" s="9" customFormat="1" ht="4.5" customHeight="1" x14ac:dyDescent="0.2">
      <c r="A33" s="53"/>
      <c r="B33" s="53"/>
      <c r="C33" s="56"/>
      <c r="D33" s="57"/>
      <c r="E33" s="56"/>
      <c r="F33" s="56"/>
      <c r="G33" s="56"/>
      <c r="H33" s="56"/>
      <c r="I33" s="56"/>
      <c r="J33" s="56"/>
      <c r="K33" s="56"/>
      <c r="L33" s="58"/>
      <c r="M33" s="59"/>
      <c r="P33" s="134"/>
    </row>
    <row r="34" spans="1:16" ht="17.25" x14ac:dyDescent="0.25">
      <c r="A34" s="34"/>
      <c r="B34" s="34"/>
      <c r="C34" s="35"/>
      <c r="D34" s="36"/>
      <c r="E34" s="37" t="s">
        <v>1162</v>
      </c>
      <c r="F34" s="38" t="s">
        <v>4</v>
      </c>
      <c r="G34" s="39"/>
      <c r="H34" s="39"/>
      <c r="I34" s="35"/>
      <c r="M34" s="40"/>
      <c r="P34" s="134"/>
    </row>
    <row r="35" spans="1:16" x14ac:dyDescent="0.2">
      <c r="A35" s="8"/>
      <c r="B35" s="8"/>
      <c r="M35" s="43"/>
      <c r="P35" s="134"/>
    </row>
    <row r="36" spans="1:16" ht="12.75" customHeight="1" x14ac:dyDescent="0.2">
      <c r="A36" s="521" t="s">
        <v>1126</v>
      </c>
      <c r="B36" s="528" t="s">
        <v>722</v>
      </c>
      <c r="C36" s="523" t="s">
        <v>942</v>
      </c>
      <c r="D36" s="524"/>
      <c r="E36" s="516" t="s">
        <v>468</v>
      </c>
      <c r="F36" s="517"/>
      <c r="G36" s="517"/>
      <c r="H36" s="517"/>
      <c r="I36" s="517"/>
      <c r="J36" s="517"/>
      <c r="K36" s="517"/>
      <c r="L36" s="517"/>
      <c r="M36" s="501" t="s">
        <v>1127</v>
      </c>
      <c r="O36" s="134"/>
      <c r="P36" s="134"/>
    </row>
    <row r="37" spans="1:16" ht="12.75" customHeight="1" x14ac:dyDescent="0.2">
      <c r="A37" s="514"/>
      <c r="B37" s="529"/>
      <c r="C37" s="525"/>
      <c r="D37" s="526"/>
      <c r="E37" s="511" t="s">
        <v>202</v>
      </c>
      <c r="F37" s="509" t="s">
        <v>469</v>
      </c>
      <c r="G37" s="510"/>
      <c r="H37" s="514" t="s">
        <v>204</v>
      </c>
      <c r="I37" s="504" t="s">
        <v>205</v>
      </c>
      <c r="J37" s="504" t="s">
        <v>206</v>
      </c>
      <c r="K37" s="505" t="s">
        <v>1003</v>
      </c>
      <c r="L37" s="512" t="s">
        <v>207</v>
      </c>
      <c r="M37" s="502"/>
      <c r="O37" s="134"/>
      <c r="P37" s="134"/>
    </row>
    <row r="38" spans="1:16" ht="12.75" customHeight="1" x14ac:dyDescent="0.2">
      <c r="A38" s="514"/>
      <c r="B38" s="529"/>
      <c r="C38" s="527"/>
      <c r="D38" s="515"/>
      <c r="E38" s="512"/>
      <c r="F38" s="531" t="s">
        <v>1089</v>
      </c>
      <c r="G38" s="519" t="s">
        <v>723</v>
      </c>
      <c r="H38" s="514"/>
      <c r="I38" s="504"/>
      <c r="J38" s="504"/>
      <c r="K38" s="504"/>
      <c r="L38" s="512"/>
      <c r="M38" s="502"/>
      <c r="O38" s="134"/>
      <c r="P38" s="134"/>
    </row>
    <row r="39" spans="1:16" ht="17.25" customHeight="1" x14ac:dyDescent="0.2">
      <c r="A39" s="514"/>
      <c r="B39" s="529"/>
      <c r="C39" s="44" t="s">
        <v>466</v>
      </c>
      <c r="D39" s="45" t="s">
        <v>887</v>
      </c>
      <c r="E39" s="513"/>
      <c r="F39" s="532"/>
      <c r="G39" s="496"/>
      <c r="H39" s="515"/>
      <c r="I39" s="496"/>
      <c r="J39" s="496"/>
      <c r="K39" s="496"/>
      <c r="L39" s="513"/>
      <c r="M39" s="502"/>
      <c r="O39" s="134"/>
      <c r="P39" s="134"/>
    </row>
    <row r="40" spans="1:16" x14ac:dyDescent="0.2">
      <c r="A40" s="522"/>
      <c r="B40" s="530"/>
      <c r="C40" s="46" t="s">
        <v>467</v>
      </c>
      <c r="D40" s="47" t="s">
        <v>823</v>
      </c>
      <c r="E40" s="506" t="s">
        <v>467</v>
      </c>
      <c r="F40" s="507"/>
      <c r="G40" s="507"/>
      <c r="H40" s="507"/>
      <c r="I40" s="507"/>
      <c r="J40" s="507"/>
      <c r="K40" s="507"/>
      <c r="L40" s="508"/>
      <c r="M40" s="503"/>
      <c r="O40" s="134"/>
      <c r="P40" s="134"/>
    </row>
    <row r="41" spans="1:16" s="9" customFormat="1" ht="20.25" customHeight="1" x14ac:dyDescent="0.2">
      <c r="A41" s="216" t="s">
        <v>208</v>
      </c>
      <c r="B41" s="220" t="s">
        <v>824</v>
      </c>
      <c r="C41" s="176">
        <v>198109.842</v>
      </c>
      <c r="D41" s="210">
        <v>8.02875267256948</v>
      </c>
      <c r="E41" s="176">
        <v>182891.266</v>
      </c>
      <c r="F41" s="176">
        <v>179787.74799999999</v>
      </c>
      <c r="G41" s="176">
        <v>140209.601</v>
      </c>
      <c r="H41" s="176">
        <v>2829.279</v>
      </c>
      <c r="I41" s="176">
        <v>3032.9119999999998</v>
      </c>
      <c r="J41" s="176">
        <v>9344.098</v>
      </c>
      <c r="K41" s="176">
        <v>12.287000000000001</v>
      </c>
      <c r="L41" s="176" t="s">
        <v>1223</v>
      </c>
      <c r="M41" s="109" t="s">
        <v>208</v>
      </c>
    </row>
    <row r="42" spans="1:16" ht="20.25" customHeight="1" x14ac:dyDescent="0.2">
      <c r="A42" s="217" t="s">
        <v>217</v>
      </c>
      <c r="B42" s="221" t="s">
        <v>218</v>
      </c>
      <c r="C42" s="176">
        <v>28490.323</v>
      </c>
      <c r="D42" s="210">
        <v>1.15462086395797</v>
      </c>
      <c r="E42" s="176">
        <v>28457.946</v>
      </c>
      <c r="F42" s="176">
        <v>28445.792000000001</v>
      </c>
      <c r="G42" s="176">
        <v>26510.396000000001</v>
      </c>
      <c r="H42" s="176">
        <v>0.19</v>
      </c>
      <c r="I42" s="176">
        <v>26.030999999999999</v>
      </c>
      <c r="J42" s="176">
        <v>6.1559999999999997</v>
      </c>
      <c r="K42" s="176">
        <v>0</v>
      </c>
      <c r="L42" s="176" t="s">
        <v>1223</v>
      </c>
      <c r="M42" s="178" t="s">
        <v>217</v>
      </c>
    </row>
    <row r="43" spans="1:16" x14ac:dyDescent="0.2">
      <c r="A43" s="217" t="s">
        <v>231</v>
      </c>
      <c r="B43" s="221" t="s">
        <v>232</v>
      </c>
      <c r="C43" s="176">
        <v>16330.735000000001</v>
      </c>
      <c r="D43" s="210">
        <v>0.66183199659648395</v>
      </c>
      <c r="E43" s="176">
        <v>14307.264999999999</v>
      </c>
      <c r="F43" s="176">
        <v>14245.248</v>
      </c>
      <c r="G43" s="176">
        <v>12773.343999999999</v>
      </c>
      <c r="H43" s="176">
        <v>2019.0429999999999</v>
      </c>
      <c r="I43" s="176">
        <v>0.107</v>
      </c>
      <c r="J43" s="176">
        <v>4.2619999999999996</v>
      </c>
      <c r="K43" s="176">
        <v>5.8000000000000003E-2</v>
      </c>
      <c r="L43" s="176" t="s">
        <v>1223</v>
      </c>
      <c r="M43" s="178" t="s">
        <v>231</v>
      </c>
    </row>
    <row r="44" spans="1:16" x14ac:dyDescent="0.2">
      <c r="A44" s="217" t="s">
        <v>1106</v>
      </c>
      <c r="B44" s="221" t="s">
        <v>1107</v>
      </c>
      <c r="C44" s="176">
        <v>15807.844999999999</v>
      </c>
      <c r="D44" s="210">
        <v>0.64064095205988902</v>
      </c>
      <c r="E44" s="176">
        <v>14070.772000000001</v>
      </c>
      <c r="F44" s="176">
        <v>13904.093000000001</v>
      </c>
      <c r="G44" s="176">
        <v>11359.064</v>
      </c>
      <c r="H44" s="176" t="s">
        <v>1223</v>
      </c>
      <c r="I44" s="176">
        <v>1155.877</v>
      </c>
      <c r="J44" s="176">
        <v>581.19600000000003</v>
      </c>
      <c r="K44" s="176" t="s">
        <v>1223</v>
      </c>
      <c r="L44" s="176" t="s">
        <v>1223</v>
      </c>
      <c r="M44" s="178" t="s">
        <v>1106</v>
      </c>
    </row>
    <row r="45" spans="1:16" s="9" customFormat="1" ht="20.25" customHeight="1" x14ac:dyDescent="0.2">
      <c r="A45" s="218" t="s">
        <v>241</v>
      </c>
      <c r="B45" s="222" t="s">
        <v>197</v>
      </c>
      <c r="C45" s="176">
        <v>1983669.365</v>
      </c>
      <c r="D45" s="210">
        <v>80.3917188311015</v>
      </c>
      <c r="E45" s="176">
        <v>1479978.0290000001</v>
      </c>
      <c r="F45" s="176">
        <v>1351082.8430000001</v>
      </c>
      <c r="G45" s="176">
        <v>690741.95</v>
      </c>
      <c r="H45" s="176">
        <v>23746.256000000001</v>
      </c>
      <c r="I45" s="176">
        <v>101064.727</v>
      </c>
      <c r="J45" s="176">
        <v>377915.62800000003</v>
      </c>
      <c r="K45" s="176">
        <v>964.72500000000002</v>
      </c>
      <c r="L45" s="176" t="s">
        <v>1223</v>
      </c>
      <c r="M45" s="109" t="s">
        <v>241</v>
      </c>
    </row>
    <row r="46" spans="1:16" s="9" customFormat="1" ht="20.25" customHeight="1" x14ac:dyDescent="0.2">
      <c r="A46" s="112" t="s">
        <v>691</v>
      </c>
      <c r="B46" s="222" t="s">
        <v>198</v>
      </c>
      <c r="C46" s="176">
        <v>21540.548999999999</v>
      </c>
      <c r="D46" s="210">
        <v>0.87296894796556301</v>
      </c>
      <c r="E46" s="176">
        <v>14576.632</v>
      </c>
      <c r="F46" s="176">
        <v>12458.566000000001</v>
      </c>
      <c r="G46" s="176">
        <v>4816.8879999999999</v>
      </c>
      <c r="H46" s="176">
        <v>28.783999999999999</v>
      </c>
      <c r="I46" s="176">
        <v>2609.7809999999999</v>
      </c>
      <c r="J46" s="176">
        <v>4318.8649999999998</v>
      </c>
      <c r="K46" s="176">
        <v>6.4870000000000001</v>
      </c>
      <c r="L46" s="176" t="s">
        <v>1223</v>
      </c>
      <c r="M46" s="110" t="s">
        <v>691</v>
      </c>
    </row>
    <row r="47" spans="1:16" ht="20.25" customHeight="1" x14ac:dyDescent="0.2">
      <c r="A47" s="217" t="s">
        <v>696</v>
      </c>
      <c r="B47" s="221" t="s">
        <v>246</v>
      </c>
      <c r="C47" s="176">
        <v>8735.5470000000005</v>
      </c>
      <c r="D47" s="210">
        <v>0.35402353368494599</v>
      </c>
      <c r="E47" s="176">
        <v>2941.1460000000002</v>
      </c>
      <c r="F47" s="176">
        <v>1867.3440000000001</v>
      </c>
      <c r="G47" s="176">
        <v>820.65599999999995</v>
      </c>
      <c r="H47" s="176" t="s">
        <v>1223</v>
      </c>
      <c r="I47" s="176">
        <v>2050.011</v>
      </c>
      <c r="J47" s="176">
        <v>3744.39</v>
      </c>
      <c r="K47" s="176" t="s">
        <v>1223</v>
      </c>
      <c r="L47" s="176" t="s">
        <v>1223</v>
      </c>
      <c r="M47" s="178" t="s">
        <v>696</v>
      </c>
    </row>
    <row r="48" spans="1:16" x14ac:dyDescent="0.2">
      <c r="A48" s="217" t="s">
        <v>1026</v>
      </c>
      <c r="B48" s="221" t="s">
        <v>245</v>
      </c>
      <c r="C48" s="176">
        <v>3825.375</v>
      </c>
      <c r="D48" s="210">
        <v>0.15503010574724699</v>
      </c>
      <c r="E48" s="176">
        <v>3825.375</v>
      </c>
      <c r="F48" s="176">
        <v>3823.0250000000001</v>
      </c>
      <c r="G48" s="176">
        <v>522.98299999999995</v>
      </c>
      <c r="H48" s="176" t="s">
        <v>1223</v>
      </c>
      <c r="I48" s="176" t="s">
        <v>1223</v>
      </c>
      <c r="J48" s="176" t="s">
        <v>1223</v>
      </c>
      <c r="K48" s="176" t="s">
        <v>1223</v>
      </c>
      <c r="L48" s="176" t="s">
        <v>1223</v>
      </c>
      <c r="M48" s="178" t="s">
        <v>1026</v>
      </c>
    </row>
    <row r="49" spans="1:15" x14ac:dyDescent="0.2">
      <c r="A49" s="217" t="s">
        <v>1110</v>
      </c>
      <c r="B49" s="221" t="s">
        <v>257</v>
      </c>
      <c r="C49" s="176">
        <v>2465.0749999999998</v>
      </c>
      <c r="D49" s="210">
        <v>9.9901535908217098E-2</v>
      </c>
      <c r="E49" s="176">
        <v>1694.567</v>
      </c>
      <c r="F49" s="176">
        <v>1437.895</v>
      </c>
      <c r="G49" s="176">
        <v>950.68100000000004</v>
      </c>
      <c r="H49" s="176">
        <v>0.16600000000000001</v>
      </c>
      <c r="I49" s="176">
        <v>506.28</v>
      </c>
      <c r="J49" s="176">
        <v>257.57499999999999</v>
      </c>
      <c r="K49" s="176">
        <v>6487</v>
      </c>
      <c r="L49" s="176" t="s">
        <v>1223</v>
      </c>
      <c r="M49" s="178" t="s">
        <v>1110</v>
      </c>
    </row>
    <row r="50" spans="1:15" s="9" customFormat="1" ht="20.25" customHeight="1" x14ac:dyDescent="0.2">
      <c r="A50" s="112" t="s">
        <v>692</v>
      </c>
      <c r="B50" s="222" t="s">
        <v>199</v>
      </c>
      <c r="C50" s="176">
        <v>125227.37</v>
      </c>
      <c r="D50" s="210">
        <v>5.0750612459039104</v>
      </c>
      <c r="E50" s="176">
        <v>110289.292</v>
      </c>
      <c r="F50" s="176">
        <v>76189.823000000004</v>
      </c>
      <c r="G50" s="176">
        <v>30571.987000000001</v>
      </c>
      <c r="H50" s="176">
        <v>2461.0810000000001</v>
      </c>
      <c r="I50" s="176">
        <v>4373.8620000000001</v>
      </c>
      <c r="J50" s="176">
        <v>8102.9570000000003</v>
      </c>
      <c r="K50" s="176">
        <v>0.17799999999999999</v>
      </c>
      <c r="L50" s="176" t="s">
        <v>1223</v>
      </c>
      <c r="M50" s="110" t="s">
        <v>692</v>
      </c>
    </row>
    <row r="51" spans="1:15" ht="20.25" customHeight="1" x14ac:dyDescent="0.2">
      <c r="A51" s="217" t="s">
        <v>291</v>
      </c>
      <c r="B51" s="221" t="s">
        <v>271</v>
      </c>
      <c r="C51" s="176">
        <v>38560.635999999999</v>
      </c>
      <c r="D51" s="210">
        <v>1.5627381568502701</v>
      </c>
      <c r="E51" s="176">
        <v>33935.637999999999</v>
      </c>
      <c r="F51" s="176">
        <v>5620.3010000000004</v>
      </c>
      <c r="G51" s="176">
        <v>3639.413</v>
      </c>
      <c r="H51" s="176">
        <v>2359.181</v>
      </c>
      <c r="I51" s="176">
        <v>0.52500000000000002</v>
      </c>
      <c r="J51" s="176">
        <v>2265.2919999999999</v>
      </c>
      <c r="K51" s="176" t="s">
        <v>1223</v>
      </c>
      <c r="L51" s="176" t="s">
        <v>1223</v>
      </c>
      <c r="M51" s="178" t="s">
        <v>291</v>
      </c>
    </row>
    <row r="52" spans="1:15" x14ac:dyDescent="0.2">
      <c r="A52" s="217" t="s">
        <v>1122</v>
      </c>
      <c r="B52" s="221" t="s">
        <v>1123</v>
      </c>
      <c r="C52" s="176">
        <v>15345.523999999999</v>
      </c>
      <c r="D52" s="210">
        <v>0.62190457366060103</v>
      </c>
      <c r="E52" s="176">
        <v>15345.184999999999</v>
      </c>
      <c r="F52" s="176">
        <v>15344.438</v>
      </c>
      <c r="G52" s="176">
        <v>163.15600000000001</v>
      </c>
      <c r="H52" s="176" t="s">
        <v>1223</v>
      </c>
      <c r="I52" s="176" t="s">
        <v>1223</v>
      </c>
      <c r="J52" s="176">
        <v>0.33900000000000002</v>
      </c>
      <c r="K52" s="176" t="s">
        <v>1223</v>
      </c>
      <c r="L52" s="176" t="s">
        <v>1223</v>
      </c>
      <c r="M52" s="178" t="s">
        <v>1122</v>
      </c>
    </row>
    <row r="53" spans="1:15" x14ac:dyDescent="0.2">
      <c r="A53" s="217" t="s">
        <v>1163</v>
      </c>
      <c r="B53" s="221" t="s">
        <v>1164</v>
      </c>
      <c r="C53" s="176">
        <v>12508.492</v>
      </c>
      <c r="D53" s="210">
        <v>0.50692882070348599</v>
      </c>
      <c r="E53" s="176">
        <v>12508.071</v>
      </c>
      <c r="F53" s="176">
        <v>12508.071</v>
      </c>
      <c r="G53" s="176">
        <v>457.536</v>
      </c>
      <c r="H53" s="176" t="s">
        <v>1223</v>
      </c>
      <c r="I53" s="176">
        <v>0</v>
      </c>
      <c r="J53" s="176">
        <v>0.42099999999999999</v>
      </c>
      <c r="K53" s="176" t="s">
        <v>1223</v>
      </c>
      <c r="L53" s="176" t="s">
        <v>1223</v>
      </c>
      <c r="M53" s="178" t="s">
        <v>1163</v>
      </c>
    </row>
    <row r="54" spans="1:15" s="9" customFormat="1" ht="20.25" customHeight="1" x14ac:dyDescent="0.2">
      <c r="A54" s="219" t="s">
        <v>282</v>
      </c>
      <c r="B54" s="222" t="s">
        <v>200</v>
      </c>
      <c r="C54" s="176">
        <v>1836901.446</v>
      </c>
      <c r="D54" s="210">
        <v>74.4436886372321</v>
      </c>
      <c r="E54" s="176">
        <v>1355112.105</v>
      </c>
      <c r="F54" s="176">
        <v>1262434.4539999999</v>
      </c>
      <c r="G54" s="176">
        <v>655353.07499999995</v>
      </c>
      <c r="H54" s="176">
        <v>21256.391</v>
      </c>
      <c r="I54" s="176">
        <v>94081.084000000003</v>
      </c>
      <c r="J54" s="176">
        <v>365493.80599999998</v>
      </c>
      <c r="K54" s="176">
        <v>958.06</v>
      </c>
      <c r="L54" s="176" t="s">
        <v>1223</v>
      </c>
      <c r="M54" s="109" t="s">
        <v>282</v>
      </c>
    </row>
    <row r="55" spans="1:15" s="9" customFormat="1" ht="20.25" customHeight="1" x14ac:dyDescent="0.2">
      <c r="A55" s="112" t="s">
        <v>693</v>
      </c>
      <c r="B55" s="222" t="s">
        <v>283</v>
      </c>
      <c r="C55" s="176">
        <v>373167.63199999998</v>
      </c>
      <c r="D55" s="210">
        <v>15.123280057617899</v>
      </c>
      <c r="E55" s="176">
        <v>327874.49599999998</v>
      </c>
      <c r="F55" s="176">
        <v>308341.94199999998</v>
      </c>
      <c r="G55" s="176">
        <v>229346.71100000001</v>
      </c>
      <c r="H55" s="176">
        <v>373.91199999999998</v>
      </c>
      <c r="I55" s="176">
        <v>26472.864000000001</v>
      </c>
      <c r="J55" s="176">
        <v>18439.877</v>
      </c>
      <c r="K55" s="176">
        <v>6.4829999999999997</v>
      </c>
      <c r="L55" s="176" t="s">
        <v>1223</v>
      </c>
      <c r="M55" s="110" t="s">
        <v>693</v>
      </c>
    </row>
    <row r="56" spans="1:15" ht="20.25" customHeight="1" x14ac:dyDescent="0.2">
      <c r="A56" s="217" t="s">
        <v>1037</v>
      </c>
      <c r="B56" s="221" t="s">
        <v>298</v>
      </c>
      <c r="C56" s="176">
        <v>74943.111999999994</v>
      </c>
      <c r="D56" s="210">
        <v>3.0372025169788102</v>
      </c>
      <c r="E56" s="176">
        <v>74499.338000000003</v>
      </c>
      <c r="F56" s="176">
        <v>74415.331999999995</v>
      </c>
      <c r="G56" s="176">
        <v>61651.752</v>
      </c>
      <c r="H56" s="176">
        <v>0.317</v>
      </c>
      <c r="I56" s="176">
        <v>20.393000000000001</v>
      </c>
      <c r="J56" s="176">
        <v>423.06400000000002</v>
      </c>
      <c r="K56" s="176" t="s">
        <v>1223</v>
      </c>
      <c r="L56" s="176" t="s">
        <v>1223</v>
      </c>
      <c r="M56" s="178" t="s">
        <v>1037</v>
      </c>
    </row>
    <row r="57" spans="1:15" x14ac:dyDescent="0.2">
      <c r="A57" s="217" t="s">
        <v>289</v>
      </c>
      <c r="B57" s="221" t="s">
        <v>290</v>
      </c>
      <c r="C57" s="176">
        <v>71837.172999999995</v>
      </c>
      <c r="D57" s="210">
        <v>2.9113288309703802</v>
      </c>
      <c r="E57" s="176">
        <v>68351.5</v>
      </c>
      <c r="F57" s="176">
        <v>66286.396999999997</v>
      </c>
      <c r="G57" s="176">
        <v>47441.02</v>
      </c>
      <c r="H57" s="176">
        <v>27.486999999999998</v>
      </c>
      <c r="I57" s="176">
        <v>1467.0930000000001</v>
      </c>
      <c r="J57" s="176">
        <v>1986.7460000000001</v>
      </c>
      <c r="K57" s="176">
        <v>4.3470000000000004</v>
      </c>
      <c r="L57" s="176" t="s">
        <v>1223</v>
      </c>
      <c r="M57" s="178" t="s">
        <v>289</v>
      </c>
    </row>
    <row r="58" spans="1:15" x14ac:dyDescent="0.2">
      <c r="A58" s="217" t="s">
        <v>1165</v>
      </c>
      <c r="B58" s="221" t="s">
        <v>296</v>
      </c>
      <c r="C58" s="176">
        <v>50612.89</v>
      </c>
      <c r="D58" s="210">
        <v>2.05117712351699</v>
      </c>
      <c r="E58" s="176">
        <v>23080.218000000001</v>
      </c>
      <c r="F58" s="176">
        <v>21923.516</v>
      </c>
      <c r="G58" s="176">
        <v>11244.944</v>
      </c>
      <c r="H58" s="176">
        <v>0</v>
      </c>
      <c r="I58" s="176">
        <v>20412.937000000002</v>
      </c>
      <c r="J58" s="176">
        <v>7117.7079999999996</v>
      </c>
      <c r="K58" s="176">
        <v>2.0270000000000001</v>
      </c>
      <c r="L58" s="176" t="s">
        <v>1223</v>
      </c>
      <c r="M58" s="178" t="s">
        <v>1165</v>
      </c>
    </row>
    <row r="59" spans="1:15" s="9" customFormat="1" ht="20.25" customHeight="1" x14ac:dyDescent="0.2">
      <c r="A59" s="112" t="s">
        <v>694</v>
      </c>
      <c r="B59" s="222" t="s">
        <v>307</v>
      </c>
      <c r="C59" s="176">
        <v>1463733.814</v>
      </c>
      <c r="D59" s="210">
        <v>59.320408579614202</v>
      </c>
      <c r="E59" s="176">
        <v>1027237.6090000001</v>
      </c>
      <c r="F59" s="176">
        <v>954092.51199999999</v>
      </c>
      <c r="G59" s="176">
        <v>426006.364</v>
      </c>
      <c r="H59" s="176">
        <v>20882.478999999999</v>
      </c>
      <c r="I59" s="176">
        <v>67608.22</v>
      </c>
      <c r="J59" s="176">
        <v>347053.929</v>
      </c>
      <c r="K59" s="176">
        <v>951.577</v>
      </c>
      <c r="L59" s="176" t="s">
        <v>1223</v>
      </c>
      <c r="M59" s="110" t="s">
        <v>694</v>
      </c>
    </row>
    <row r="60" spans="1:15" ht="20.25" customHeight="1" x14ac:dyDescent="0.2">
      <c r="A60" s="217" t="s">
        <v>1038</v>
      </c>
      <c r="B60" s="221" t="s">
        <v>342</v>
      </c>
      <c r="C60" s="49">
        <v>151952.56700000001</v>
      </c>
      <c r="D60" s="100">
        <v>6.1581472484594801</v>
      </c>
      <c r="E60" s="49">
        <v>151923.59599999999</v>
      </c>
      <c r="F60" s="49">
        <v>151903.88</v>
      </c>
      <c r="G60" s="49">
        <v>251.83099999999999</v>
      </c>
      <c r="H60" s="49" t="s">
        <v>1223</v>
      </c>
      <c r="I60" s="49">
        <v>22.219000000000001</v>
      </c>
      <c r="J60" s="49">
        <v>6.7519999999999998</v>
      </c>
      <c r="K60" s="49" t="s">
        <v>1223</v>
      </c>
      <c r="L60" s="176" t="s">
        <v>1223</v>
      </c>
      <c r="M60" s="178" t="s">
        <v>1038</v>
      </c>
    </row>
    <row r="61" spans="1:15" x14ac:dyDescent="0.2">
      <c r="A61" s="217" t="s">
        <v>701</v>
      </c>
      <c r="B61" s="221" t="s">
        <v>1100</v>
      </c>
      <c r="C61" s="49">
        <v>137124.91899999999</v>
      </c>
      <c r="D61" s="100">
        <v>5.5572305180937098</v>
      </c>
      <c r="E61" s="49">
        <v>123786.16499999999</v>
      </c>
      <c r="F61" s="49">
        <v>112318.535</v>
      </c>
      <c r="G61" s="49">
        <v>51041.345000000001</v>
      </c>
      <c r="H61" s="49">
        <v>2553.4209999999998</v>
      </c>
      <c r="I61" s="49">
        <v>2533.136</v>
      </c>
      <c r="J61" s="49">
        <v>8249.4549999999999</v>
      </c>
      <c r="K61" s="49">
        <v>2.742</v>
      </c>
      <c r="L61" s="176" t="s">
        <v>1223</v>
      </c>
      <c r="M61" s="178" t="s">
        <v>701</v>
      </c>
    </row>
    <row r="62" spans="1:15" x14ac:dyDescent="0.2">
      <c r="A62" s="217" t="s">
        <v>1124</v>
      </c>
      <c r="B62" s="221" t="s">
        <v>1125</v>
      </c>
      <c r="C62" s="49">
        <v>104073.274</v>
      </c>
      <c r="D62" s="100">
        <v>4.2177539910942698</v>
      </c>
      <c r="E62" s="49">
        <v>74289.212</v>
      </c>
      <c r="F62" s="49">
        <v>71347.581999999995</v>
      </c>
      <c r="G62" s="49">
        <v>26217.416000000001</v>
      </c>
      <c r="H62" s="49">
        <v>100.372</v>
      </c>
      <c r="I62" s="49">
        <v>899.2</v>
      </c>
      <c r="J62" s="49">
        <v>28784.49</v>
      </c>
      <c r="K62" s="49">
        <v>0</v>
      </c>
      <c r="L62" s="176" t="s">
        <v>1223</v>
      </c>
      <c r="M62" s="178" t="s">
        <v>1124</v>
      </c>
    </row>
    <row r="63" spans="1:15" s="9" customFormat="1" ht="20.25" customHeight="1" x14ac:dyDescent="0.2">
      <c r="A63" s="52" t="s">
        <v>1109</v>
      </c>
      <c r="B63" s="222" t="s">
        <v>201</v>
      </c>
      <c r="C63" s="54">
        <v>2467504.6060000001</v>
      </c>
      <c r="D63" s="55">
        <v>100</v>
      </c>
      <c r="E63" s="54">
        <v>1923101.83</v>
      </c>
      <c r="F63" s="54">
        <v>1787586.179</v>
      </c>
      <c r="G63" s="54">
        <v>994451.48499999999</v>
      </c>
      <c r="H63" s="54">
        <v>27222.885999999999</v>
      </c>
      <c r="I63" s="54">
        <v>114240.57399999999</v>
      </c>
      <c r="J63" s="54">
        <v>401694.739</v>
      </c>
      <c r="K63" s="54">
        <v>1244.577</v>
      </c>
      <c r="L63" s="54" t="s">
        <v>1223</v>
      </c>
      <c r="M63" s="211"/>
    </row>
    <row r="64" spans="1:15" s="9" customFormat="1" ht="7.5" customHeight="1" x14ac:dyDescent="0.2">
      <c r="A64" s="53"/>
      <c r="B64" s="53"/>
      <c r="C64" s="56"/>
      <c r="D64" s="132"/>
      <c r="E64" s="56"/>
      <c r="F64" s="56"/>
      <c r="G64" s="56"/>
      <c r="H64" s="56"/>
      <c r="I64" s="56"/>
      <c r="J64" s="56"/>
      <c r="K64" s="56"/>
      <c r="L64" s="56"/>
      <c r="M64" s="48"/>
      <c r="O64" s="134"/>
    </row>
    <row r="65" spans="1:13" ht="7.5" customHeight="1" x14ac:dyDescent="0.2">
      <c r="A65" t="s">
        <v>830</v>
      </c>
      <c r="M65" s="59"/>
    </row>
    <row r="66" spans="1:13" ht="28.5" customHeight="1" x14ac:dyDescent="0.2">
      <c r="A66" s="520" t="s">
        <v>1128</v>
      </c>
      <c r="B66" s="520"/>
      <c r="C66" s="520"/>
      <c r="D66" s="520"/>
      <c r="E66" s="520"/>
      <c r="M66" s="59"/>
    </row>
    <row r="67" spans="1:13" x14ac:dyDescent="0.2">
      <c r="M67" s="59"/>
    </row>
    <row r="68" spans="1:13" x14ac:dyDescent="0.2">
      <c r="M68" s="59"/>
    </row>
    <row r="69" spans="1:13" x14ac:dyDescent="0.2">
      <c r="M69" s="59"/>
    </row>
    <row r="70" spans="1:13" x14ac:dyDescent="0.2">
      <c r="M70" s="59"/>
    </row>
    <row r="71" spans="1:13" x14ac:dyDescent="0.2">
      <c r="M71" s="59"/>
    </row>
    <row r="72" spans="1:13" x14ac:dyDescent="0.2">
      <c r="M72" s="59"/>
    </row>
    <row r="73" spans="1:13" x14ac:dyDescent="0.2">
      <c r="M73" s="59"/>
    </row>
    <row r="74" spans="1:13" x14ac:dyDescent="0.2">
      <c r="M74" s="59"/>
    </row>
    <row r="75" spans="1:13" x14ac:dyDescent="0.2">
      <c r="M75" s="59"/>
    </row>
    <row r="76" spans="1:13" x14ac:dyDescent="0.2">
      <c r="M76" s="59"/>
    </row>
    <row r="77" spans="1:13" x14ac:dyDescent="0.2">
      <c r="M77" s="59"/>
    </row>
    <row r="78" spans="1:13" x14ac:dyDescent="0.2">
      <c r="M78" s="59"/>
    </row>
    <row r="79" spans="1:13" x14ac:dyDescent="0.2">
      <c r="M79" s="59"/>
    </row>
    <row r="80" spans="1:13" x14ac:dyDescent="0.2">
      <c r="M80" s="59"/>
    </row>
    <row r="81" spans="13:13" x14ac:dyDescent="0.2">
      <c r="M81" s="59"/>
    </row>
    <row r="82" spans="13:13" x14ac:dyDescent="0.2">
      <c r="M82" s="59"/>
    </row>
    <row r="83" spans="13:13" x14ac:dyDescent="0.2">
      <c r="M83" s="59"/>
    </row>
    <row r="84" spans="13:13" x14ac:dyDescent="0.2">
      <c r="M84" s="59"/>
    </row>
    <row r="85" spans="13:13" x14ac:dyDescent="0.2">
      <c r="M85" s="59"/>
    </row>
    <row r="86" spans="13:13" x14ac:dyDescent="0.2">
      <c r="M86" s="59"/>
    </row>
    <row r="87" spans="13:13" x14ac:dyDescent="0.2">
      <c r="M87" s="59"/>
    </row>
    <row r="88" spans="13:13" x14ac:dyDescent="0.2">
      <c r="M88" s="59"/>
    </row>
    <row r="89" spans="13:13" x14ac:dyDescent="0.2">
      <c r="M89" s="59"/>
    </row>
    <row r="90" spans="13:13" x14ac:dyDescent="0.2">
      <c r="M90" s="59"/>
    </row>
    <row r="91" spans="13:13" x14ac:dyDescent="0.2">
      <c r="M91" s="59"/>
    </row>
    <row r="92" spans="13:13" x14ac:dyDescent="0.2">
      <c r="M92" s="59"/>
    </row>
    <row r="93" spans="13:13" x14ac:dyDescent="0.2">
      <c r="M93" s="59"/>
    </row>
    <row r="94" spans="13:13" x14ac:dyDescent="0.2">
      <c r="M94" s="59"/>
    </row>
    <row r="95" spans="13:13" x14ac:dyDescent="0.2">
      <c r="M95" s="59"/>
    </row>
    <row r="96" spans="13:13" x14ac:dyDescent="0.2">
      <c r="M96" s="59"/>
    </row>
    <row r="97" spans="13:13" x14ac:dyDescent="0.2">
      <c r="M97" s="59"/>
    </row>
    <row r="98" spans="13:13" x14ac:dyDescent="0.2">
      <c r="M98" s="59"/>
    </row>
    <row r="99" spans="13:13" x14ac:dyDescent="0.2">
      <c r="M99" s="59"/>
    </row>
    <row r="100" spans="13:13" x14ac:dyDescent="0.2">
      <c r="M100" s="59"/>
    </row>
    <row r="101" spans="13:13" x14ac:dyDescent="0.2">
      <c r="M101" s="59"/>
    </row>
    <row r="102" spans="13:13" x14ac:dyDescent="0.2">
      <c r="M102" s="59"/>
    </row>
    <row r="103" spans="13:13" x14ac:dyDescent="0.2">
      <c r="M103" s="59"/>
    </row>
    <row r="104" spans="13:13" x14ac:dyDescent="0.2">
      <c r="M104" s="59"/>
    </row>
    <row r="105" spans="13:13" x14ac:dyDescent="0.2">
      <c r="M105" s="59"/>
    </row>
    <row r="106" spans="13:13" x14ac:dyDescent="0.2">
      <c r="M106" s="59"/>
    </row>
    <row r="107" spans="13:13" x14ac:dyDescent="0.2">
      <c r="M107" s="59"/>
    </row>
    <row r="108" spans="13:13" x14ac:dyDescent="0.2">
      <c r="M108" s="59"/>
    </row>
    <row r="109" spans="13:13" x14ac:dyDescent="0.2">
      <c r="M109" s="59"/>
    </row>
    <row r="110" spans="13:13" x14ac:dyDescent="0.2">
      <c r="M110" s="59"/>
    </row>
    <row r="111" spans="13:13" x14ac:dyDescent="0.2">
      <c r="M111" s="59"/>
    </row>
    <row r="112" spans="13:13" x14ac:dyDescent="0.2">
      <c r="M112" s="59"/>
    </row>
    <row r="113" spans="13:13" x14ac:dyDescent="0.2">
      <c r="M113" s="59"/>
    </row>
    <row r="114" spans="13:13" x14ac:dyDescent="0.2">
      <c r="M114" s="59"/>
    </row>
    <row r="115" spans="13:13" x14ac:dyDescent="0.2">
      <c r="M115" s="59"/>
    </row>
    <row r="116" spans="13:13" x14ac:dyDescent="0.2">
      <c r="M116" s="59"/>
    </row>
    <row r="117" spans="13:13" x14ac:dyDescent="0.2">
      <c r="M117" s="59"/>
    </row>
    <row r="118" spans="13:13" x14ac:dyDescent="0.2">
      <c r="M118" s="59"/>
    </row>
    <row r="119" spans="13:13" x14ac:dyDescent="0.2">
      <c r="M119" s="59"/>
    </row>
    <row r="120" spans="13:13" x14ac:dyDescent="0.2">
      <c r="M120" s="59"/>
    </row>
    <row r="121" spans="13:13" x14ac:dyDescent="0.2">
      <c r="M121" s="59"/>
    </row>
    <row r="122" spans="13:13" x14ac:dyDescent="0.2">
      <c r="M122" s="59"/>
    </row>
    <row r="123" spans="13:13" x14ac:dyDescent="0.2">
      <c r="M123" s="59"/>
    </row>
    <row r="124" spans="13:13" x14ac:dyDescent="0.2">
      <c r="M124" s="59"/>
    </row>
    <row r="125" spans="13:13" x14ac:dyDescent="0.2">
      <c r="M125" s="59"/>
    </row>
    <row r="126" spans="13:13" x14ac:dyDescent="0.2">
      <c r="M126" s="59"/>
    </row>
    <row r="127" spans="13:13" x14ac:dyDescent="0.2">
      <c r="M127" s="59"/>
    </row>
    <row r="128" spans="13:13" x14ac:dyDescent="0.2">
      <c r="M128" s="59"/>
    </row>
    <row r="129" spans="13:13" x14ac:dyDescent="0.2">
      <c r="M129" s="59"/>
    </row>
    <row r="130" spans="13:13" x14ac:dyDescent="0.2">
      <c r="M130" s="59"/>
    </row>
    <row r="131" spans="13:13" x14ac:dyDescent="0.2">
      <c r="M131" s="59"/>
    </row>
    <row r="132" spans="13:13" x14ac:dyDescent="0.2">
      <c r="M132" s="59"/>
    </row>
    <row r="133" spans="13:13" x14ac:dyDescent="0.2">
      <c r="M133" s="59"/>
    </row>
    <row r="134" spans="13:13" x14ac:dyDescent="0.2">
      <c r="M134" s="59"/>
    </row>
    <row r="135" spans="13:13" x14ac:dyDescent="0.2">
      <c r="M135" s="59"/>
    </row>
    <row r="136" spans="13:13" x14ac:dyDescent="0.2">
      <c r="M136" s="59"/>
    </row>
    <row r="137" spans="13:13" x14ac:dyDescent="0.2">
      <c r="M137" s="59"/>
    </row>
    <row r="138" spans="13:13" x14ac:dyDescent="0.2">
      <c r="M138" s="59"/>
    </row>
    <row r="139" spans="13:13" x14ac:dyDescent="0.2">
      <c r="M139" s="59"/>
    </row>
    <row r="140" spans="13:13" x14ac:dyDescent="0.2">
      <c r="M140" s="59"/>
    </row>
    <row r="141" spans="13:13" x14ac:dyDescent="0.2">
      <c r="M141" s="59"/>
    </row>
    <row r="142" spans="13:13" x14ac:dyDescent="0.2">
      <c r="M142" s="59"/>
    </row>
    <row r="143" spans="13:13" x14ac:dyDescent="0.2">
      <c r="M143" s="59"/>
    </row>
    <row r="144" spans="13:13" x14ac:dyDescent="0.2">
      <c r="M144" s="59"/>
    </row>
    <row r="145" spans="13:13" x14ac:dyDescent="0.2">
      <c r="M145" s="59"/>
    </row>
    <row r="146" spans="13:13" x14ac:dyDescent="0.2">
      <c r="M146" s="59"/>
    </row>
    <row r="147" spans="13:13" x14ac:dyDescent="0.2">
      <c r="M147" s="59"/>
    </row>
    <row r="148" spans="13:13" x14ac:dyDescent="0.2">
      <c r="M148" s="59"/>
    </row>
    <row r="149" spans="13:13" x14ac:dyDescent="0.2">
      <c r="M149" s="59"/>
    </row>
    <row r="150" spans="13:13" x14ac:dyDescent="0.2">
      <c r="M150" s="59"/>
    </row>
    <row r="151" spans="13:13" x14ac:dyDescent="0.2">
      <c r="M151" s="59"/>
    </row>
    <row r="152" spans="13:13" x14ac:dyDescent="0.2">
      <c r="M152" s="59"/>
    </row>
    <row r="153" spans="13:13" x14ac:dyDescent="0.2">
      <c r="M153" s="59"/>
    </row>
    <row r="154" spans="13:13" x14ac:dyDescent="0.2">
      <c r="M154" s="59"/>
    </row>
    <row r="155" spans="13:13" x14ac:dyDescent="0.2">
      <c r="M155" s="59"/>
    </row>
    <row r="156" spans="13:13" x14ac:dyDescent="0.2">
      <c r="M156" s="59"/>
    </row>
    <row r="157" spans="13:13" x14ac:dyDescent="0.2">
      <c r="M157" s="59"/>
    </row>
    <row r="158" spans="13:13" x14ac:dyDescent="0.2">
      <c r="M158" s="59"/>
    </row>
    <row r="159" spans="13:13" x14ac:dyDescent="0.2">
      <c r="M159" s="59"/>
    </row>
    <row r="160" spans="13:13" x14ac:dyDescent="0.2">
      <c r="M160" s="59"/>
    </row>
    <row r="161" spans="13:13" x14ac:dyDescent="0.2">
      <c r="M161" s="59"/>
    </row>
    <row r="162" spans="13:13" x14ac:dyDescent="0.2">
      <c r="M162" s="59"/>
    </row>
    <row r="163" spans="13:13" x14ac:dyDescent="0.2">
      <c r="M163" s="59"/>
    </row>
    <row r="164" spans="13:13" x14ac:dyDescent="0.2">
      <c r="M164" s="59"/>
    </row>
    <row r="165" spans="13:13" x14ac:dyDescent="0.2">
      <c r="M165" s="59"/>
    </row>
    <row r="166" spans="13:13" x14ac:dyDescent="0.2">
      <c r="M166" s="59"/>
    </row>
    <row r="167" spans="13:13" x14ac:dyDescent="0.2">
      <c r="M167" s="59"/>
    </row>
    <row r="168" spans="13:13" x14ac:dyDescent="0.2">
      <c r="M168" s="59"/>
    </row>
    <row r="169" spans="13:13" x14ac:dyDescent="0.2">
      <c r="M169" s="59"/>
    </row>
    <row r="170" spans="13:13" x14ac:dyDescent="0.2">
      <c r="M170" s="59"/>
    </row>
    <row r="171" spans="13:13" x14ac:dyDescent="0.2">
      <c r="M171" s="59"/>
    </row>
    <row r="172" spans="13:13" x14ac:dyDescent="0.2">
      <c r="M172" s="59"/>
    </row>
    <row r="173" spans="13:13" x14ac:dyDescent="0.2">
      <c r="M173" s="59"/>
    </row>
    <row r="174" spans="13:13" x14ac:dyDescent="0.2">
      <c r="M174" s="59"/>
    </row>
    <row r="175" spans="13:13" x14ac:dyDescent="0.2">
      <c r="M175" s="59"/>
    </row>
    <row r="176" spans="13:13" x14ac:dyDescent="0.2">
      <c r="M176" s="59"/>
    </row>
    <row r="177" spans="13:13" x14ac:dyDescent="0.2">
      <c r="M177" s="59"/>
    </row>
    <row r="178" spans="13:13" x14ac:dyDescent="0.2">
      <c r="M178" s="59"/>
    </row>
    <row r="179" spans="13:13" x14ac:dyDescent="0.2">
      <c r="M179" s="59"/>
    </row>
    <row r="180" spans="13:13" x14ac:dyDescent="0.2">
      <c r="M180" s="59"/>
    </row>
    <row r="181" spans="13:13" x14ac:dyDescent="0.2">
      <c r="M181" s="59"/>
    </row>
    <row r="182" spans="13:13" x14ac:dyDescent="0.2">
      <c r="M182" s="59"/>
    </row>
    <row r="183" spans="13:13" x14ac:dyDescent="0.2">
      <c r="M183" s="59"/>
    </row>
    <row r="184" spans="13:13" x14ac:dyDescent="0.2">
      <c r="M184" s="59"/>
    </row>
    <row r="185" spans="13:13" x14ac:dyDescent="0.2">
      <c r="M185" s="59"/>
    </row>
    <row r="186" spans="13:13" x14ac:dyDescent="0.2">
      <c r="M186" s="59"/>
    </row>
    <row r="187" spans="13:13" x14ac:dyDescent="0.2">
      <c r="M187" s="59"/>
    </row>
    <row r="188" spans="13:13" x14ac:dyDescent="0.2">
      <c r="M188" s="59"/>
    </row>
    <row r="189" spans="13:13" x14ac:dyDescent="0.2">
      <c r="M189" s="59"/>
    </row>
    <row r="190" spans="13:13" x14ac:dyDescent="0.2">
      <c r="M190" s="59"/>
    </row>
    <row r="191" spans="13:13" x14ac:dyDescent="0.2">
      <c r="M191" s="59"/>
    </row>
    <row r="192" spans="13:13" x14ac:dyDescent="0.2">
      <c r="M192" s="59"/>
    </row>
    <row r="193" spans="13:13" x14ac:dyDescent="0.2">
      <c r="M193" s="59"/>
    </row>
    <row r="194" spans="13:13" x14ac:dyDescent="0.2">
      <c r="M194" s="59"/>
    </row>
    <row r="195" spans="13:13" x14ac:dyDescent="0.2">
      <c r="M195" s="59"/>
    </row>
    <row r="196" spans="13:13" x14ac:dyDescent="0.2">
      <c r="M196" s="59"/>
    </row>
    <row r="197" spans="13:13" x14ac:dyDescent="0.2">
      <c r="M197" s="59"/>
    </row>
    <row r="198" spans="13:13" x14ac:dyDescent="0.2">
      <c r="M198" s="59"/>
    </row>
    <row r="199" spans="13:13" x14ac:dyDescent="0.2">
      <c r="M199" s="59"/>
    </row>
    <row r="200" spans="13:13" x14ac:dyDescent="0.2">
      <c r="M200" s="59"/>
    </row>
    <row r="201" spans="13:13" x14ac:dyDescent="0.2">
      <c r="M201" s="59"/>
    </row>
    <row r="202" spans="13:13" x14ac:dyDescent="0.2">
      <c r="M202" s="59"/>
    </row>
    <row r="203" spans="13:13" x14ac:dyDescent="0.2">
      <c r="M203" s="59"/>
    </row>
    <row r="204" spans="13:13" x14ac:dyDescent="0.2">
      <c r="M204" s="59"/>
    </row>
    <row r="205" spans="13:13" x14ac:dyDescent="0.2">
      <c r="M205" s="59"/>
    </row>
    <row r="206" spans="13:13" x14ac:dyDescent="0.2">
      <c r="M206" s="59"/>
    </row>
    <row r="207" spans="13:13" x14ac:dyDescent="0.2">
      <c r="M207" s="59"/>
    </row>
    <row r="208" spans="13:13" x14ac:dyDescent="0.2">
      <c r="M208" s="59"/>
    </row>
    <row r="209" spans="13:13" x14ac:dyDescent="0.2">
      <c r="M209" s="59"/>
    </row>
    <row r="210" spans="13:13" x14ac:dyDescent="0.2">
      <c r="M210" s="59"/>
    </row>
    <row r="211" spans="13:13" x14ac:dyDescent="0.2">
      <c r="M211" s="59"/>
    </row>
    <row r="212" spans="13:13" x14ac:dyDescent="0.2">
      <c r="M212" s="59"/>
    </row>
    <row r="213" spans="13:13" x14ac:dyDescent="0.2">
      <c r="M213" s="59"/>
    </row>
    <row r="214" spans="13:13" x14ac:dyDescent="0.2">
      <c r="M214" s="59"/>
    </row>
    <row r="215" spans="13:13" x14ac:dyDescent="0.2">
      <c r="M215" s="59"/>
    </row>
    <row r="216" spans="13:13" x14ac:dyDescent="0.2">
      <c r="M216" s="59"/>
    </row>
    <row r="217" spans="13:13" x14ac:dyDescent="0.2">
      <c r="M217" s="59"/>
    </row>
    <row r="218" spans="13:13" x14ac:dyDescent="0.2">
      <c r="M218" s="59"/>
    </row>
    <row r="219" spans="13:13" x14ac:dyDescent="0.2">
      <c r="M219" s="59"/>
    </row>
    <row r="220" spans="13:13" x14ac:dyDescent="0.2">
      <c r="M220" s="59"/>
    </row>
    <row r="221" spans="13:13" x14ac:dyDescent="0.2">
      <c r="M221" s="59"/>
    </row>
    <row r="222" spans="13:13" x14ac:dyDescent="0.2">
      <c r="M222" s="59"/>
    </row>
    <row r="223" spans="13:13" x14ac:dyDescent="0.2">
      <c r="M223" s="59"/>
    </row>
    <row r="224" spans="13:13" x14ac:dyDescent="0.2">
      <c r="M224" s="59"/>
    </row>
    <row r="225" spans="13:13" x14ac:dyDescent="0.2">
      <c r="M225" s="59"/>
    </row>
    <row r="226" spans="13:13" x14ac:dyDescent="0.2">
      <c r="M226" s="59"/>
    </row>
    <row r="227" spans="13:13" x14ac:dyDescent="0.2">
      <c r="M227" s="59"/>
    </row>
    <row r="228" spans="13:13" x14ac:dyDescent="0.2">
      <c r="M228" s="59"/>
    </row>
    <row r="229" spans="13:13" x14ac:dyDescent="0.2">
      <c r="M229" s="59"/>
    </row>
    <row r="230" spans="13:13" x14ac:dyDescent="0.2">
      <c r="M230" s="59"/>
    </row>
    <row r="231" spans="13:13" x14ac:dyDescent="0.2">
      <c r="M231" s="59"/>
    </row>
    <row r="232" spans="13:13" x14ac:dyDescent="0.2">
      <c r="M232" s="59"/>
    </row>
    <row r="233" spans="13:13" x14ac:dyDescent="0.2">
      <c r="M233" s="59"/>
    </row>
    <row r="234" spans="13:13" x14ac:dyDescent="0.2">
      <c r="M234" s="59"/>
    </row>
    <row r="235" spans="13:13" x14ac:dyDescent="0.2">
      <c r="M235" s="59"/>
    </row>
    <row r="236" spans="13:13" x14ac:dyDescent="0.2">
      <c r="M236" s="59"/>
    </row>
    <row r="237" spans="13:13" x14ac:dyDescent="0.2">
      <c r="M237" s="59"/>
    </row>
    <row r="238" spans="13:13" x14ac:dyDescent="0.2">
      <c r="M238" s="59"/>
    </row>
    <row r="239" spans="13:13" x14ac:dyDescent="0.2">
      <c r="M239" s="59"/>
    </row>
    <row r="240" spans="13:13" x14ac:dyDescent="0.2">
      <c r="M240" s="59"/>
    </row>
    <row r="241" spans="13:13" x14ac:dyDescent="0.2">
      <c r="M241" s="59"/>
    </row>
    <row r="242" spans="13:13" x14ac:dyDescent="0.2">
      <c r="M242" s="59"/>
    </row>
    <row r="243" spans="13:13" x14ac:dyDescent="0.2">
      <c r="M243" s="59"/>
    </row>
    <row r="244" spans="13:13" x14ac:dyDescent="0.2">
      <c r="M244" s="59"/>
    </row>
    <row r="245" spans="13:13" x14ac:dyDescent="0.2">
      <c r="M245" s="59"/>
    </row>
    <row r="246" spans="13:13" x14ac:dyDescent="0.2">
      <c r="M246" s="59"/>
    </row>
    <row r="247" spans="13:13" x14ac:dyDescent="0.2">
      <c r="M247" s="59"/>
    </row>
    <row r="248" spans="13:13" x14ac:dyDescent="0.2">
      <c r="M248" s="59"/>
    </row>
    <row r="249" spans="13:13" x14ac:dyDescent="0.2">
      <c r="M249" s="59"/>
    </row>
    <row r="250" spans="13:13" x14ac:dyDescent="0.2">
      <c r="M250" s="59"/>
    </row>
    <row r="251" spans="13:13" x14ac:dyDescent="0.2">
      <c r="M251" s="59"/>
    </row>
    <row r="252" spans="13:13" x14ac:dyDescent="0.2">
      <c r="M252" s="59"/>
    </row>
    <row r="253" spans="13:13" x14ac:dyDescent="0.2">
      <c r="M253" s="59"/>
    </row>
    <row r="254" spans="13:13" x14ac:dyDescent="0.2">
      <c r="M254" s="59"/>
    </row>
    <row r="255" spans="13:13" x14ac:dyDescent="0.2">
      <c r="M255" s="59"/>
    </row>
    <row r="256" spans="13:13" x14ac:dyDescent="0.2">
      <c r="M256" s="59"/>
    </row>
    <row r="257" spans="13:13" x14ac:dyDescent="0.2">
      <c r="M257" s="59"/>
    </row>
    <row r="258" spans="13:13" x14ac:dyDescent="0.2">
      <c r="M258" s="59"/>
    </row>
    <row r="259" spans="13:13" x14ac:dyDescent="0.2">
      <c r="M259" s="59"/>
    </row>
    <row r="260" spans="13:13" x14ac:dyDescent="0.2">
      <c r="M260" s="59"/>
    </row>
    <row r="261" spans="13:13" x14ac:dyDescent="0.2">
      <c r="M261" s="59"/>
    </row>
    <row r="262" spans="13:13" x14ac:dyDescent="0.2">
      <c r="M262" s="59"/>
    </row>
    <row r="263" spans="13:13" x14ac:dyDescent="0.2">
      <c r="M263" s="59"/>
    </row>
    <row r="264" spans="13:13" x14ac:dyDescent="0.2">
      <c r="M264" s="59"/>
    </row>
    <row r="265" spans="13:13" x14ac:dyDescent="0.2">
      <c r="M265" s="59"/>
    </row>
    <row r="266" spans="13:13" x14ac:dyDescent="0.2">
      <c r="M266" s="59"/>
    </row>
    <row r="267" spans="13:13" x14ac:dyDescent="0.2">
      <c r="M267" s="59"/>
    </row>
    <row r="268" spans="13:13" x14ac:dyDescent="0.2">
      <c r="M268" s="59"/>
    </row>
    <row r="269" spans="13:13" x14ac:dyDescent="0.2">
      <c r="M269" s="59"/>
    </row>
    <row r="270" spans="13:13" x14ac:dyDescent="0.2">
      <c r="M270" s="59"/>
    </row>
    <row r="271" spans="13:13" x14ac:dyDescent="0.2">
      <c r="M271" s="59"/>
    </row>
    <row r="272" spans="13:13" x14ac:dyDescent="0.2">
      <c r="M272" s="59"/>
    </row>
    <row r="273" spans="13:13" x14ac:dyDescent="0.2">
      <c r="M273" s="59"/>
    </row>
    <row r="274" spans="13:13" x14ac:dyDescent="0.2">
      <c r="M274" s="59"/>
    </row>
    <row r="275" spans="13:13" x14ac:dyDescent="0.2">
      <c r="M275" s="59"/>
    </row>
    <row r="276" spans="13:13" x14ac:dyDescent="0.2">
      <c r="M276" s="59"/>
    </row>
    <row r="277" spans="13:13" x14ac:dyDescent="0.2">
      <c r="M277" s="59"/>
    </row>
    <row r="278" spans="13:13" x14ac:dyDescent="0.2">
      <c r="M278" s="59"/>
    </row>
    <row r="279" spans="13:13" x14ac:dyDescent="0.2">
      <c r="M279" s="59"/>
    </row>
    <row r="280" spans="13:13" x14ac:dyDescent="0.2">
      <c r="M280" s="59"/>
    </row>
    <row r="281" spans="13:13" x14ac:dyDescent="0.2">
      <c r="M281" s="59"/>
    </row>
    <row r="282" spans="13:13" x14ac:dyDescent="0.2">
      <c r="M282" s="59"/>
    </row>
    <row r="283" spans="13:13" x14ac:dyDescent="0.2">
      <c r="M283" s="59"/>
    </row>
    <row r="284" spans="13:13" x14ac:dyDescent="0.2">
      <c r="M284" s="59"/>
    </row>
    <row r="285" spans="13:13" x14ac:dyDescent="0.2">
      <c r="M285" s="59"/>
    </row>
    <row r="286" spans="13:13" x14ac:dyDescent="0.2">
      <c r="M286" s="59"/>
    </row>
    <row r="287" spans="13:13" x14ac:dyDescent="0.2">
      <c r="M287" s="59"/>
    </row>
    <row r="288" spans="13:13" x14ac:dyDescent="0.2">
      <c r="M288" s="59"/>
    </row>
    <row r="289" spans="13:13" x14ac:dyDescent="0.2">
      <c r="M289" s="59"/>
    </row>
    <row r="290" spans="13:13" x14ac:dyDescent="0.2">
      <c r="M290" s="59"/>
    </row>
    <row r="291" spans="13:13" x14ac:dyDescent="0.2">
      <c r="M291" s="59"/>
    </row>
    <row r="292" spans="13:13" x14ac:dyDescent="0.2">
      <c r="M292" s="59"/>
    </row>
    <row r="293" spans="13:13" x14ac:dyDescent="0.2">
      <c r="M293" s="59"/>
    </row>
    <row r="294" spans="13:13" x14ac:dyDescent="0.2">
      <c r="M294" s="59"/>
    </row>
    <row r="295" spans="13:13" x14ac:dyDescent="0.2">
      <c r="M295" s="59"/>
    </row>
    <row r="296" spans="13:13" x14ac:dyDescent="0.2">
      <c r="M296" s="59"/>
    </row>
    <row r="297" spans="13:13" x14ac:dyDescent="0.2">
      <c r="M297" s="59"/>
    </row>
    <row r="298" spans="13:13" x14ac:dyDescent="0.2">
      <c r="M298" s="59"/>
    </row>
    <row r="299" spans="13:13" x14ac:dyDescent="0.2">
      <c r="M299" s="59"/>
    </row>
    <row r="300" spans="13:13" x14ac:dyDescent="0.2">
      <c r="M300" s="59"/>
    </row>
    <row r="301" spans="13:13" x14ac:dyDescent="0.2">
      <c r="M301" s="59"/>
    </row>
    <row r="302" spans="13:13" x14ac:dyDescent="0.2">
      <c r="M302" s="59"/>
    </row>
    <row r="303" spans="13:13" x14ac:dyDescent="0.2">
      <c r="M303" s="59"/>
    </row>
    <row r="304" spans="13:13" x14ac:dyDescent="0.2">
      <c r="M304" s="59"/>
    </row>
    <row r="305" spans="13:13" x14ac:dyDescent="0.2">
      <c r="M305" s="59"/>
    </row>
    <row r="306" spans="13:13" x14ac:dyDescent="0.2">
      <c r="M306" s="59"/>
    </row>
    <row r="307" spans="13:13" x14ac:dyDescent="0.2">
      <c r="M307" s="59"/>
    </row>
    <row r="308" spans="13:13" x14ac:dyDescent="0.2">
      <c r="M308" s="59"/>
    </row>
    <row r="309" spans="13:13" x14ac:dyDescent="0.2">
      <c r="M309" s="59"/>
    </row>
    <row r="310" spans="13:13" x14ac:dyDescent="0.2">
      <c r="M310" s="59"/>
    </row>
    <row r="311" spans="13:13" x14ac:dyDescent="0.2">
      <c r="M311" s="59"/>
    </row>
    <row r="312" spans="13:13" x14ac:dyDescent="0.2">
      <c r="M312" s="59"/>
    </row>
    <row r="313" spans="13:13" x14ac:dyDescent="0.2">
      <c r="M313" s="59"/>
    </row>
    <row r="314" spans="13:13" x14ac:dyDescent="0.2">
      <c r="M314" s="59"/>
    </row>
    <row r="315" spans="13:13" x14ac:dyDescent="0.2">
      <c r="M315" s="59"/>
    </row>
    <row r="316" spans="13:13" x14ac:dyDescent="0.2">
      <c r="M316" s="59"/>
    </row>
    <row r="317" spans="13:13" x14ac:dyDescent="0.2">
      <c r="M317" s="59"/>
    </row>
    <row r="318" spans="13:13" x14ac:dyDescent="0.2">
      <c r="M318" s="59"/>
    </row>
    <row r="319" spans="13:13" x14ac:dyDescent="0.2">
      <c r="M319" s="59"/>
    </row>
    <row r="320" spans="13:13" x14ac:dyDescent="0.2">
      <c r="M320" s="59"/>
    </row>
    <row r="321" spans="13:13" x14ac:dyDescent="0.2">
      <c r="M321" s="59"/>
    </row>
    <row r="322" spans="13:13" x14ac:dyDescent="0.2">
      <c r="M322" s="59"/>
    </row>
    <row r="323" spans="13:13" x14ac:dyDescent="0.2">
      <c r="M323" s="59"/>
    </row>
    <row r="324" spans="13:13" x14ac:dyDescent="0.2">
      <c r="M324" s="59"/>
    </row>
    <row r="325" spans="13:13" x14ac:dyDescent="0.2">
      <c r="M325" s="59"/>
    </row>
    <row r="326" spans="13:13" x14ac:dyDescent="0.2">
      <c r="M326" s="59"/>
    </row>
    <row r="327" spans="13:13" x14ac:dyDescent="0.2">
      <c r="M327" s="59"/>
    </row>
    <row r="328" spans="13:13" x14ac:dyDescent="0.2">
      <c r="M328" s="59"/>
    </row>
    <row r="329" spans="13:13" x14ac:dyDescent="0.2">
      <c r="M329" s="59"/>
    </row>
    <row r="330" spans="13:13" x14ac:dyDescent="0.2">
      <c r="M330" s="59"/>
    </row>
    <row r="331" spans="13:13" x14ac:dyDescent="0.2">
      <c r="M331" s="59"/>
    </row>
    <row r="332" spans="13:13" x14ac:dyDescent="0.2">
      <c r="M332" s="59"/>
    </row>
    <row r="333" spans="13:13" x14ac:dyDescent="0.2">
      <c r="M333" s="59"/>
    </row>
    <row r="334" spans="13:13" x14ac:dyDescent="0.2">
      <c r="M334" s="59"/>
    </row>
    <row r="335" spans="13:13" x14ac:dyDescent="0.2">
      <c r="M335" s="59"/>
    </row>
    <row r="336" spans="13:13" x14ac:dyDescent="0.2">
      <c r="M336" s="59"/>
    </row>
    <row r="337" spans="13:13" x14ac:dyDescent="0.2">
      <c r="M337" s="59"/>
    </row>
    <row r="338" spans="13:13" x14ac:dyDescent="0.2">
      <c r="M338" s="59"/>
    </row>
    <row r="339" spans="13:13" x14ac:dyDescent="0.2">
      <c r="M339" s="59"/>
    </row>
    <row r="340" spans="13:13" x14ac:dyDescent="0.2">
      <c r="M340" s="59"/>
    </row>
    <row r="341" spans="13:13" x14ac:dyDescent="0.2">
      <c r="M341" s="59"/>
    </row>
    <row r="342" spans="13:13" x14ac:dyDescent="0.2">
      <c r="M342" s="59"/>
    </row>
    <row r="343" spans="13:13" x14ac:dyDescent="0.2">
      <c r="M343" s="59"/>
    </row>
    <row r="344" spans="13:13" x14ac:dyDescent="0.2">
      <c r="M344" s="59"/>
    </row>
    <row r="345" spans="13:13" x14ac:dyDescent="0.2">
      <c r="M345" s="59"/>
    </row>
    <row r="346" spans="13:13" x14ac:dyDescent="0.2">
      <c r="M346" s="59"/>
    </row>
    <row r="347" spans="13:13" x14ac:dyDescent="0.2">
      <c r="M347" s="59"/>
    </row>
    <row r="348" spans="13:13" x14ac:dyDescent="0.2">
      <c r="M348" s="59"/>
    </row>
    <row r="349" spans="13:13" x14ac:dyDescent="0.2">
      <c r="M349" s="59"/>
    </row>
    <row r="350" spans="13:13" x14ac:dyDescent="0.2">
      <c r="M350" s="59"/>
    </row>
    <row r="351" spans="13:13" x14ac:dyDescent="0.2">
      <c r="M351" s="59"/>
    </row>
    <row r="352" spans="13:13" x14ac:dyDescent="0.2">
      <c r="M352" s="59"/>
    </row>
    <row r="353" spans="13:13" x14ac:dyDescent="0.2">
      <c r="M353" s="59"/>
    </row>
    <row r="354" spans="13:13" x14ac:dyDescent="0.2">
      <c r="M354" s="59"/>
    </row>
    <row r="355" spans="13:13" x14ac:dyDescent="0.2">
      <c r="M355" s="59"/>
    </row>
    <row r="356" spans="13:13" x14ac:dyDescent="0.2">
      <c r="M356" s="59"/>
    </row>
    <row r="357" spans="13:13" x14ac:dyDescent="0.2">
      <c r="M357" s="59"/>
    </row>
    <row r="358" spans="13:13" x14ac:dyDescent="0.2">
      <c r="M358" s="59"/>
    </row>
    <row r="359" spans="13:13" x14ac:dyDescent="0.2">
      <c r="M359" s="59"/>
    </row>
    <row r="360" spans="13:13" x14ac:dyDescent="0.2">
      <c r="M360" s="59"/>
    </row>
    <row r="361" spans="13:13" x14ac:dyDescent="0.2">
      <c r="M361" s="59"/>
    </row>
    <row r="362" spans="13:13" x14ac:dyDescent="0.2">
      <c r="M362" s="59"/>
    </row>
    <row r="363" spans="13:13" x14ac:dyDescent="0.2">
      <c r="M363" s="59"/>
    </row>
    <row r="364" spans="13:13" x14ac:dyDescent="0.2">
      <c r="M364" s="59"/>
    </row>
    <row r="365" spans="13:13" x14ac:dyDescent="0.2">
      <c r="M365" s="59"/>
    </row>
    <row r="366" spans="13:13" x14ac:dyDescent="0.2">
      <c r="M366" s="59"/>
    </row>
    <row r="367" spans="13:13" x14ac:dyDescent="0.2">
      <c r="M367" s="59"/>
    </row>
    <row r="368" spans="13:13" x14ac:dyDescent="0.2">
      <c r="M368" s="59"/>
    </row>
    <row r="369" spans="13:13" x14ac:dyDescent="0.2">
      <c r="M369" s="59"/>
    </row>
    <row r="370" spans="13:13" x14ac:dyDescent="0.2">
      <c r="M370" s="59"/>
    </row>
    <row r="371" spans="13:13" x14ac:dyDescent="0.2">
      <c r="M371" s="59"/>
    </row>
    <row r="372" spans="13:13" x14ac:dyDescent="0.2">
      <c r="M372" s="59"/>
    </row>
    <row r="373" spans="13:13" x14ac:dyDescent="0.2">
      <c r="M373" s="59"/>
    </row>
    <row r="374" spans="13:13" x14ac:dyDescent="0.2">
      <c r="M374" s="59"/>
    </row>
    <row r="375" spans="13:13" x14ac:dyDescent="0.2">
      <c r="M375" s="59"/>
    </row>
    <row r="376" spans="13:13" x14ac:dyDescent="0.2">
      <c r="M376" s="59"/>
    </row>
    <row r="377" spans="13:13" x14ac:dyDescent="0.2">
      <c r="M377" s="59"/>
    </row>
    <row r="378" spans="13:13" x14ac:dyDescent="0.2">
      <c r="M378" s="59"/>
    </row>
    <row r="379" spans="13:13" x14ac:dyDescent="0.2">
      <c r="M379" s="59"/>
    </row>
    <row r="380" spans="13:13" x14ac:dyDescent="0.2">
      <c r="M380" s="59"/>
    </row>
    <row r="381" spans="13:13" x14ac:dyDescent="0.2">
      <c r="M381" s="59"/>
    </row>
    <row r="382" spans="13:13" x14ac:dyDescent="0.2">
      <c r="M382" s="59"/>
    </row>
    <row r="383" spans="13:13" x14ac:dyDescent="0.2">
      <c r="M383" s="59"/>
    </row>
    <row r="384" spans="13:13" x14ac:dyDescent="0.2">
      <c r="M384" s="59"/>
    </row>
    <row r="385" spans="13:13" x14ac:dyDescent="0.2">
      <c r="M385" s="59"/>
    </row>
    <row r="386" spans="13:13" x14ac:dyDescent="0.2">
      <c r="M386" s="59"/>
    </row>
    <row r="387" spans="13:13" x14ac:dyDescent="0.2">
      <c r="M387" s="59"/>
    </row>
    <row r="388" spans="13:13" x14ac:dyDescent="0.2">
      <c r="M388" s="59"/>
    </row>
    <row r="389" spans="13:13" x14ac:dyDescent="0.2">
      <c r="M389" s="59"/>
    </row>
    <row r="390" spans="13:13" x14ac:dyDescent="0.2">
      <c r="M390" s="59"/>
    </row>
    <row r="391" spans="13:13" x14ac:dyDescent="0.2">
      <c r="M391" s="59"/>
    </row>
    <row r="392" spans="13:13" x14ac:dyDescent="0.2">
      <c r="M392" s="59"/>
    </row>
    <row r="393" spans="13:13" x14ac:dyDescent="0.2">
      <c r="M393" s="59"/>
    </row>
    <row r="394" spans="13:13" x14ac:dyDescent="0.2">
      <c r="M394" s="59"/>
    </row>
    <row r="395" spans="13:13" x14ac:dyDescent="0.2">
      <c r="M395" s="59"/>
    </row>
    <row r="396" spans="13:13" x14ac:dyDescent="0.2">
      <c r="M396" s="59"/>
    </row>
    <row r="397" spans="13:13" x14ac:dyDescent="0.2">
      <c r="M397" s="59"/>
    </row>
    <row r="398" spans="13:13" x14ac:dyDescent="0.2">
      <c r="M398" s="59"/>
    </row>
    <row r="399" spans="13:13" x14ac:dyDescent="0.2">
      <c r="M399" s="59"/>
    </row>
    <row r="400" spans="13:13" x14ac:dyDescent="0.2">
      <c r="M400" s="59"/>
    </row>
    <row r="401" spans="13:13" x14ac:dyDescent="0.2">
      <c r="M401" s="59"/>
    </row>
    <row r="402" spans="13:13" x14ac:dyDescent="0.2">
      <c r="M402" s="59"/>
    </row>
    <row r="403" spans="13:13" x14ac:dyDescent="0.2">
      <c r="M403" s="59"/>
    </row>
    <row r="404" spans="13:13" x14ac:dyDescent="0.2">
      <c r="M404" s="59"/>
    </row>
    <row r="405" spans="13:13" x14ac:dyDescent="0.2">
      <c r="M405" s="59"/>
    </row>
    <row r="406" spans="13:13" x14ac:dyDescent="0.2">
      <c r="M406" s="59"/>
    </row>
    <row r="407" spans="13:13" x14ac:dyDescent="0.2">
      <c r="M407" s="59"/>
    </row>
    <row r="408" spans="13:13" x14ac:dyDescent="0.2">
      <c r="M408" s="59"/>
    </row>
    <row r="409" spans="13:13" x14ac:dyDescent="0.2">
      <c r="M409" s="59"/>
    </row>
    <row r="410" spans="13:13" x14ac:dyDescent="0.2">
      <c r="M410" s="59"/>
    </row>
    <row r="411" spans="13:13" x14ac:dyDescent="0.2">
      <c r="M411" s="59"/>
    </row>
    <row r="412" spans="13:13" x14ac:dyDescent="0.2">
      <c r="M412" s="59"/>
    </row>
    <row r="413" spans="13:13" x14ac:dyDescent="0.2">
      <c r="M413" s="59"/>
    </row>
    <row r="414" spans="13:13" x14ac:dyDescent="0.2">
      <c r="M414" s="59"/>
    </row>
    <row r="415" spans="13:13" x14ac:dyDescent="0.2">
      <c r="M415" s="59"/>
    </row>
    <row r="416" spans="13:13" x14ac:dyDescent="0.2">
      <c r="M416" s="59"/>
    </row>
    <row r="417" spans="13:13" x14ac:dyDescent="0.2">
      <c r="M417" s="59"/>
    </row>
    <row r="418" spans="13:13" x14ac:dyDescent="0.2">
      <c r="M418" s="59"/>
    </row>
    <row r="419" spans="13:13" x14ac:dyDescent="0.2">
      <c r="M419" s="59"/>
    </row>
    <row r="420" spans="13:13" x14ac:dyDescent="0.2">
      <c r="M420" s="59"/>
    </row>
    <row r="421" spans="13:13" x14ac:dyDescent="0.2">
      <c r="M421" s="59"/>
    </row>
    <row r="422" spans="13:13" x14ac:dyDescent="0.2">
      <c r="M422" s="59"/>
    </row>
    <row r="423" spans="13:13" x14ac:dyDescent="0.2">
      <c r="M423" s="59"/>
    </row>
    <row r="424" spans="13:13" x14ac:dyDescent="0.2">
      <c r="M424" s="59"/>
    </row>
    <row r="425" spans="13:13" x14ac:dyDescent="0.2">
      <c r="M425" s="59"/>
    </row>
    <row r="426" spans="13:13" x14ac:dyDescent="0.2">
      <c r="M426" s="59"/>
    </row>
    <row r="427" spans="13:13" x14ac:dyDescent="0.2">
      <c r="M427" s="59"/>
    </row>
    <row r="428" spans="13:13" x14ac:dyDescent="0.2">
      <c r="M428" s="59"/>
    </row>
    <row r="429" spans="13:13" x14ac:dyDescent="0.2">
      <c r="M429" s="59"/>
    </row>
    <row r="430" spans="13:13" x14ac:dyDescent="0.2">
      <c r="M430" s="59"/>
    </row>
    <row r="431" spans="13:13" x14ac:dyDescent="0.2">
      <c r="M431" s="59"/>
    </row>
    <row r="432" spans="13:13" x14ac:dyDescent="0.2">
      <c r="M432" s="59"/>
    </row>
    <row r="433" spans="13:13" x14ac:dyDescent="0.2">
      <c r="M433" s="59"/>
    </row>
    <row r="434" spans="13:13" x14ac:dyDescent="0.2">
      <c r="M434" s="59"/>
    </row>
    <row r="435" spans="13:13" x14ac:dyDescent="0.2">
      <c r="M435" s="59"/>
    </row>
    <row r="436" spans="13:13" x14ac:dyDescent="0.2">
      <c r="M436" s="59"/>
    </row>
    <row r="437" spans="13:13" x14ac:dyDescent="0.2">
      <c r="M437" s="59"/>
    </row>
    <row r="438" spans="13:13" x14ac:dyDescent="0.2">
      <c r="M438" s="59"/>
    </row>
    <row r="439" spans="13:13" x14ac:dyDescent="0.2">
      <c r="M439" s="59"/>
    </row>
    <row r="440" spans="13:13" x14ac:dyDescent="0.2">
      <c r="M440" s="59"/>
    </row>
    <row r="441" spans="13:13" x14ac:dyDescent="0.2">
      <c r="M441" s="59"/>
    </row>
    <row r="442" spans="13:13" x14ac:dyDescent="0.2">
      <c r="M442" s="59"/>
    </row>
    <row r="443" spans="13:13" x14ac:dyDescent="0.2">
      <c r="M443" s="59"/>
    </row>
    <row r="444" spans="13:13" x14ac:dyDescent="0.2">
      <c r="M444" s="59"/>
    </row>
    <row r="445" spans="13:13" x14ac:dyDescent="0.2">
      <c r="M445" s="59"/>
    </row>
    <row r="446" spans="13:13" x14ac:dyDescent="0.2">
      <c r="M446" s="59"/>
    </row>
    <row r="447" spans="13:13" x14ac:dyDescent="0.2">
      <c r="M447" s="59"/>
    </row>
    <row r="448" spans="13:13" x14ac:dyDescent="0.2">
      <c r="M448" s="59"/>
    </row>
    <row r="449" spans="13:13" x14ac:dyDescent="0.2">
      <c r="M449" s="59"/>
    </row>
    <row r="450" spans="13:13" x14ac:dyDescent="0.2">
      <c r="M450" s="59"/>
    </row>
    <row r="451" spans="13:13" x14ac:dyDescent="0.2">
      <c r="M451" s="59"/>
    </row>
    <row r="452" spans="13:13" x14ac:dyDescent="0.2">
      <c r="M452" s="59"/>
    </row>
    <row r="453" spans="13:13" x14ac:dyDescent="0.2">
      <c r="M453" s="59"/>
    </row>
    <row r="454" spans="13:13" x14ac:dyDescent="0.2">
      <c r="M454" s="59"/>
    </row>
    <row r="455" spans="13:13" x14ac:dyDescent="0.2">
      <c r="M455" s="59"/>
    </row>
    <row r="456" spans="13:13" x14ac:dyDescent="0.2">
      <c r="M456" s="59"/>
    </row>
    <row r="457" spans="13:13" x14ac:dyDescent="0.2">
      <c r="M457" s="59"/>
    </row>
    <row r="458" spans="13:13" x14ac:dyDescent="0.2">
      <c r="M458" s="59"/>
    </row>
    <row r="459" spans="13:13" x14ac:dyDescent="0.2">
      <c r="M459" s="59"/>
    </row>
    <row r="460" spans="13:13" x14ac:dyDescent="0.2">
      <c r="M460" s="59"/>
    </row>
    <row r="461" spans="13:13" x14ac:dyDescent="0.2">
      <c r="M461" s="59"/>
    </row>
    <row r="462" spans="13:13" x14ac:dyDescent="0.2">
      <c r="M462" s="59"/>
    </row>
    <row r="463" spans="13:13" x14ac:dyDescent="0.2">
      <c r="M463" s="59"/>
    </row>
    <row r="464" spans="13:13" x14ac:dyDescent="0.2">
      <c r="M464" s="59"/>
    </row>
    <row r="465" spans="13:13" x14ac:dyDescent="0.2">
      <c r="M465" s="59"/>
    </row>
    <row r="466" spans="13:13" x14ac:dyDescent="0.2">
      <c r="M466" s="59"/>
    </row>
    <row r="467" spans="13:13" x14ac:dyDescent="0.2">
      <c r="M467" s="59"/>
    </row>
    <row r="468" spans="13:13" x14ac:dyDescent="0.2">
      <c r="M468" s="59"/>
    </row>
    <row r="469" spans="13:13" x14ac:dyDescent="0.2">
      <c r="M469" s="59"/>
    </row>
    <row r="470" spans="13:13" x14ac:dyDescent="0.2">
      <c r="M470" s="59"/>
    </row>
    <row r="471" spans="13:13" x14ac:dyDescent="0.2">
      <c r="M471" s="59"/>
    </row>
    <row r="472" spans="13:13" x14ac:dyDescent="0.2">
      <c r="M472" s="59"/>
    </row>
    <row r="473" spans="13:13" x14ac:dyDescent="0.2">
      <c r="M473" s="59"/>
    </row>
    <row r="474" spans="13:13" x14ac:dyDescent="0.2">
      <c r="M474" s="59"/>
    </row>
    <row r="475" spans="13:13" x14ac:dyDescent="0.2">
      <c r="M475" s="59"/>
    </row>
    <row r="476" spans="13:13" x14ac:dyDescent="0.2">
      <c r="M476" s="59"/>
    </row>
    <row r="477" spans="13:13" x14ac:dyDescent="0.2">
      <c r="M477" s="59"/>
    </row>
    <row r="478" spans="13:13" x14ac:dyDescent="0.2">
      <c r="M478" s="59"/>
    </row>
    <row r="479" spans="13:13" x14ac:dyDescent="0.2">
      <c r="M479" s="59"/>
    </row>
    <row r="480" spans="13:13" x14ac:dyDescent="0.2">
      <c r="M480" s="59"/>
    </row>
    <row r="481" spans="13:13" x14ac:dyDescent="0.2">
      <c r="M481" s="59"/>
    </row>
    <row r="482" spans="13:13" x14ac:dyDescent="0.2">
      <c r="M482" s="59"/>
    </row>
    <row r="483" spans="13:13" x14ac:dyDescent="0.2">
      <c r="M483" s="59"/>
    </row>
    <row r="484" spans="13:13" x14ac:dyDescent="0.2">
      <c r="M484" s="59"/>
    </row>
    <row r="485" spans="13:13" x14ac:dyDescent="0.2">
      <c r="M485" s="59"/>
    </row>
    <row r="486" spans="13:13" x14ac:dyDescent="0.2">
      <c r="M486" s="59"/>
    </row>
    <row r="487" spans="13:13" x14ac:dyDescent="0.2">
      <c r="M487" s="59"/>
    </row>
    <row r="488" spans="13:13" x14ac:dyDescent="0.2">
      <c r="M488" s="59"/>
    </row>
    <row r="489" spans="13:13" x14ac:dyDescent="0.2">
      <c r="M489" s="59"/>
    </row>
    <row r="490" spans="13:13" x14ac:dyDescent="0.2">
      <c r="M490" s="59"/>
    </row>
    <row r="491" spans="13:13" x14ac:dyDescent="0.2">
      <c r="M491" s="59"/>
    </row>
    <row r="492" spans="13:13" x14ac:dyDescent="0.2">
      <c r="M492" s="59"/>
    </row>
    <row r="493" spans="13:13" x14ac:dyDescent="0.2">
      <c r="M493" s="59"/>
    </row>
    <row r="494" spans="13:13" x14ac:dyDescent="0.2">
      <c r="M494" s="59"/>
    </row>
    <row r="495" spans="13:13" x14ac:dyDescent="0.2">
      <c r="M495" s="59"/>
    </row>
    <row r="496" spans="13:13" x14ac:dyDescent="0.2">
      <c r="M496" s="59"/>
    </row>
    <row r="497" spans="13:13" x14ac:dyDescent="0.2">
      <c r="M497" s="59"/>
    </row>
    <row r="498" spans="13:13" x14ac:dyDescent="0.2">
      <c r="M498" s="59"/>
    </row>
    <row r="499" spans="13:13" x14ac:dyDescent="0.2">
      <c r="M499" s="59"/>
    </row>
    <row r="500" spans="13:13" x14ac:dyDescent="0.2">
      <c r="M500" s="59"/>
    </row>
    <row r="501" spans="13:13" x14ac:dyDescent="0.2">
      <c r="M501" s="59"/>
    </row>
    <row r="502" spans="13:13" x14ac:dyDescent="0.2">
      <c r="M502" s="59"/>
    </row>
    <row r="503" spans="13:13" x14ac:dyDescent="0.2">
      <c r="M503" s="59"/>
    </row>
    <row r="504" spans="13:13" x14ac:dyDescent="0.2">
      <c r="M504" s="59"/>
    </row>
    <row r="505" spans="13:13" x14ac:dyDescent="0.2">
      <c r="M505" s="59"/>
    </row>
    <row r="506" spans="13:13" x14ac:dyDescent="0.2">
      <c r="M506" s="59"/>
    </row>
    <row r="507" spans="13:13" x14ac:dyDescent="0.2">
      <c r="M507" s="59"/>
    </row>
    <row r="508" spans="13:13" x14ac:dyDescent="0.2">
      <c r="M508" s="59"/>
    </row>
    <row r="509" spans="13:13" x14ac:dyDescent="0.2">
      <c r="M509" s="59"/>
    </row>
    <row r="510" spans="13:13" x14ac:dyDescent="0.2">
      <c r="M510" s="59"/>
    </row>
    <row r="511" spans="13:13" x14ac:dyDescent="0.2">
      <c r="M511" s="59"/>
    </row>
    <row r="512" spans="13:13" x14ac:dyDescent="0.2">
      <c r="M512" s="59"/>
    </row>
    <row r="513" spans="13:13" x14ac:dyDescent="0.2">
      <c r="M513" s="59"/>
    </row>
    <row r="514" spans="13:13" x14ac:dyDescent="0.2">
      <c r="M514" s="59"/>
    </row>
    <row r="515" spans="13:13" x14ac:dyDescent="0.2">
      <c r="M515" s="59"/>
    </row>
    <row r="516" spans="13:13" x14ac:dyDescent="0.2">
      <c r="M516" s="59"/>
    </row>
    <row r="517" spans="13:13" x14ac:dyDescent="0.2">
      <c r="M517" s="59"/>
    </row>
    <row r="518" spans="13:13" x14ac:dyDescent="0.2">
      <c r="M518" s="59"/>
    </row>
    <row r="519" spans="13:13" x14ac:dyDescent="0.2">
      <c r="M519" s="59"/>
    </row>
    <row r="520" spans="13:13" x14ac:dyDescent="0.2">
      <c r="M520" s="59"/>
    </row>
    <row r="521" spans="13:13" x14ac:dyDescent="0.2">
      <c r="M521" s="59"/>
    </row>
    <row r="522" spans="13:13" x14ac:dyDescent="0.2">
      <c r="M522" s="59"/>
    </row>
    <row r="523" spans="13:13" x14ac:dyDescent="0.2">
      <c r="M523" s="59"/>
    </row>
    <row r="524" spans="13:13" x14ac:dyDescent="0.2">
      <c r="M524" s="59"/>
    </row>
    <row r="525" spans="13:13" x14ac:dyDescent="0.2">
      <c r="M525" s="59"/>
    </row>
    <row r="526" spans="13:13" x14ac:dyDescent="0.2">
      <c r="M526" s="59"/>
    </row>
    <row r="527" spans="13:13" x14ac:dyDescent="0.2">
      <c r="M527" s="59"/>
    </row>
    <row r="528" spans="13:13" x14ac:dyDescent="0.2">
      <c r="M528" s="59"/>
    </row>
    <row r="529" spans="13:13" x14ac:dyDescent="0.2">
      <c r="M529" s="59"/>
    </row>
    <row r="530" spans="13:13" x14ac:dyDescent="0.2">
      <c r="M530" s="59"/>
    </row>
    <row r="531" spans="13:13" x14ac:dyDescent="0.2">
      <c r="M531" s="59"/>
    </row>
    <row r="532" spans="13:13" x14ac:dyDescent="0.2">
      <c r="M532" s="59"/>
    </row>
    <row r="533" spans="13:13" x14ac:dyDescent="0.2">
      <c r="M533" s="59"/>
    </row>
    <row r="534" spans="13:13" x14ac:dyDescent="0.2">
      <c r="M534" s="59"/>
    </row>
    <row r="535" spans="13:13" x14ac:dyDescent="0.2">
      <c r="M535" s="59"/>
    </row>
    <row r="536" spans="13:13" x14ac:dyDescent="0.2">
      <c r="M536" s="59"/>
    </row>
    <row r="537" spans="13:13" x14ac:dyDescent="0.2">
      <c r="M537" s="59"/>
    </row>
    <row r="538" spans="13:13" x14ac:dyDescent="0.2">
      <c r="M538" s="59"/>
    </row>
    <row r="539" spans="13:13" x14ac:dyDescent="0.2">
      <c r="M539" s="59"/>
    </row>
    <row r="540" spans="13:13" x14ac:dyDescent="0.2">
      <c r="M540" s="59"/>
    </row>
    <row r="541" spans="13:13" x14ac:dyDescent="0.2">
      <c r="M541" s="59"/>
    </row>
    <row r="542" spans="13:13" x14ac:dyDescent="0.2">
      <c r="M542" s="59"/>
    </row>
    <row r="543" spans="13:13" x14ac:dyDescent="0.2">
      <c r="M543" s="59"/>
    </row>
    <row r="544" spans="13:13" x14ac:dyDescent="0.2">
      <c r="M544" s="59"/>
    </row>
    <row r="545" spans="13:13" x14ac:dyDescent="0.2">
      <c r="M545" s="59"/>
    </row>
    <row r="546" spans="13:13" x14ac:dyDescent="0.2">
      <c r="M546" s="59"/>
    </row>
    <row r="547" spans="13:13" x14ac:dyDescent="0.2">
      <c r="M547" s="59"/>
    </row>
    <row r="548" spans="13:13" x14ac:dyDescent="0.2">
      <c r="M548" s="59"/>
    </row>
    <row r="549" spans="13:13" x14ac:dyDescent="0.2">
      <c r="M549" s="59"/>
    </row>
    <row r="550" spans="13:13" x14ac:dyDescent="0.2">
      <c r="M550" s="59"/>
    </row>
    <row r="551" spans="13:13" x14ac:dyDescent="0.2">
      <c r="M551" s="59"/>
    </row>
    <row r="552" spans="13:13" x14ac:dyDescent="0.2">
      <c r="M552" s="59"/>
    </row>
    <row r="553" spans="13:13" x14ac:dyDescent="0.2">
      <c r="M553" s="59"/>
    </row>
    <row r="554" spans="13:13" x14ac:dyDescent="0.2">
      <c r="M554" s="59"/>
    </row>
    <row r="555" spans="13:13" x14ac:dyDescent="0.2">
      <c r="M555" s="59"/>
    </row>
    <row r="556" spans="13:13" x14ac:dyDescent="0.2">
      <c r="M556" s="59"/>
    </row>
    <row r="557" spans="13:13" x14ac:dyDescent="0.2">
      <c r="M557" s="59"/>
    </row>
    <row r="558" spans="13:13" x14ac:dyDescent="0.2">
      <c r="M558" s="59"/>
    </row>
    <row r="559" spans="13:13" x14ac:dyDescent="0.2">
      <c r="M559" s="59"/>
    </row>
    <row r="560" spans="13:13" x14ac:dyDescent="0.2">
      <c r="M560" s="59"/>
    </row>
    <row r="561" spans="13:13" x14ac:dyDescent="0.2">
      <c r="M561" s="59"/>
    </row>
    <row r="562" spans="13:13" x14ac:dyDescent="0.2">
      <c r="M562" s="59"/>
    </row>
    <row r="563" spans="13:13" x14ac:dyDescent="0.2">
      <c r="M563" s="59"/>
    </row>
    <row r="564" spans="13:13" x14ac:dyDescent="0.2">
      <c r="M564" s="59"/>
    </row>
    <row r="565" spans="13:13" x14ac:dyDescent="0.2">
      <c r="M565" s="59"/>
    </row>
    <row r="566" spans="13:13" x14ac:dyDescent="0.2">
      <c r="M566" s="59"/>
    </row>
    <row r="567" spans="13:13" x14ac:dyDescent="0.2">
      <c r="M567" s="59"/>
    </row>
    <row r="568" spans="13:13" x14ac:dyDescent="0.2">
      <c r="M568" s="59"/>
    </row>
    <row r="569" spans="13:13" x14ac:dyDescent="0.2">
      <c r="M569" s="59"/>
    </row>
    <row r="570" spans="13:13" x14ac:dyDescent="0.2">
      <c r="M570" s="59"/>
    </row>
    <row r="571" spans="13:13" x14ac:dyDescent="0.2">
      <c r="M571" s="59"/>
    </row>
    <row r="572" spans="13:13" x14ac:dyDescent="0.2">
      <c r="M572" s="59"/>
    </row>
    <row r="573" spans="13:13" x14ac:dyDescent="0.2">
      <c r="M573" s="59"/>
    </row>
    <row r="574" spans="13:13" x14ac:dyDescent="0.2">
      <c r="M574" s="59"/>
    </row>
    <row r="575" spans="13:13" x14ac:dyDescent="0.2">
      <c r="M575" s="59"/>
    </row>
    <row r="576" spans="13:13" x14ac:dyDescent="0.2">
      <c r="M576" s="59"/>
    </row>
    <row r="577" spans="13:13" x14ac:dyDescent="0.2">
      <c r="M577" s="59"/>
    </row>
    <row r="578" spans="13:13" x14ac:dyDescent="0.2">
      <c r="M578" s="59"/>
    </row>
  </sheetData>
  <mergeCells count="31">
    <mergeCell ref="A66:E66"/>
    <mergeCell ref="A36:A40"/>
    <mergeCell ref="F37:G37"/>
    <mergeCell ref="C36:D38"/>
    <mergeCell ref="C3:D5"/>
    <mergeCell ref="A3:A7"/>
    <mergeCell ref="E37:E39"/>
    <mergeCell ref="G5:G6"/>
    <mergeCell ref="B3:B7"/>
    <mergeCell ref="F5:F6"/>
    <mergeCell ref="F38:F39"/>
    <mergeCell ref="E7:L7"/>
    <mergeCell ref="I4:I6"/>
    <mergeCell ref="B36:B40"/>
    <mergeCell ref="H4:H6"/>
    <mergeCell ref="M3:M7"/>
    <mergeCell ref="L4:L6"/>
    <mergeCell ref="M36:M40"/>
    <mergeCell ref="K37:K39"/>
    <mergeCell ref="E40:L40"/>
    <mergeCell ref="F4:G4"/>
    <mergeCell ref="J37:J39"/>
    <mergeCell ref="E4:E6"/>
    <mergeCell ref="K4:K6"/>
    <mergeCell ref="H37:H39"/>
    <mergeCell ref="J4:J6"/>
    <mergeCell ref="E36:L36"/>
    <mergeCell ref="E3:L3"/>
    <mergeCell ref="G38:G39"/>
    <mergeCell ref="L37:L39"/>
    <mergeCell ref="I37:I39"/>
  </mergeCells>
  <phoneticPr fontId="2" type="noConversion"/>
  <printOptions horizontalCentered="1"/>
  <pageMargins left="0.59055118110236227" right="0.39370078740157483" top="0.78740157480314965" bottom="0.15748031496062992" header="0.51181102362204722" footer="0.27559055118110237"/>
  <pageSetup paperSize="9" scale="75" firstPageNumber="14" fitToWidth="0" orientation="portrait" useFirstPageNumber="1" r:id="rId1"/>
  <headerFooter alignWithMargins="0">
    <oddHeader>&amp;C&amp;12- &amp;P -</oddHeader>
  </headerFooter>
  <colBreaks count="1" manualBreakCount="1">
    <brk id="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enableFormatConditionsCalculation="0"/>
  <dimension ref="A1:M578"/>
  <sheetViews>
    <sheetView zoomScaleNormal="100" zoomScaleSheetLayoutView="100" workbookViewId="0"/>
  </sheetViews>
  <sheetFormatPr baseColWidth="10" defaultColWidth="11.42578125" defaultRowHeight="12.75" x14ac:dyDescent="0.2"/>
  <cols>
    <col min="1" max="1" width="8.5703125" customWidth="1"/>
    <col min="2" max="2" width="50.140625" customWidth="1"/>
    <col min="3" max="3" width="16.140625" customWidth="1"/>
    <col min="4" max="4" width="16.140625" style="16" customWidth="1"/>
    <col min="5" max="5" width="16.140625" customWidth="1"/>
    <col min="6" max="12" width="15.7109375" customWidth="1"/>
    <col min="13" max="13" width="8.5703125" style="25" customWidth="1"/>
  </cols>
  <sheetData>
    <row r="1" spans="1:13" ht="17.25" x14ac:dyDescent="0.25">
      <c r="A1" s="34"/>
      <c r="B1" s="34"/>
      <c r="C1" s="35"/>
      <c r="D1" s="36"/>
      <c r="E1" s="37" t="s">
        <v>1166</v>
      </c>
      <c r="F1" s="38" t="s">
        <v>725</v>
      </c>
      <c r="G1" s="39"/>
      <c r="H1" s="39"/>
      <c r="I1" s="35"/>
      <c r="M1" s="40"/>
    </row>
    <row r="2" spans="1:13" ht="15" x14ac:dyDescent="0.25">
      <c r="A2" s="41"/>
      <c r="B2" s="41"/>
      <c r="C2" s="42"/>
      <c r="D2" s="42"/>
      <c r="E2" s="42"/>
      <c r="F2" s="42"/>
      <c r="G2" s="42"/>
      <c r="M2" s="43"/>
    </row>
    <row r="3" spans="1:13" ht="12.75" customHeight="1" x14ac:dyDescent="0.2">
      <c r="A3" s="521" t="s">
        <v>1027</v>
      </c>
      <c r="B3" s="528" t="s">
        <v>722</v>
      </c>
      <c r="C3" s="523" t="s">
        <v>886</v>
      </c>
      <c r="D3" s="524"/>
      <c r="E3" s="516" t="s">
        <v>468</v>
      </c>
      <c r="F3" s="517"/>
      <c r="G3" s="517"/>
      <c r="H3" s="517"/>
      <c r="I3" s="517"/>
      <c r="J3" s="517"/>
      <c r="K3" s="517"/>
      <c r="L3" s="518"/>
      <c r="M3" s="501" t="s">
        <v>973</v>
      </c>
    </row>
    <row r="4" spans="1:13" ht="12.75" customHeight="1" x14ac:dyDescent="0.2">
      <c r="A4" s="514"/>
      <c r="B4" s="529"/>
      <c r="C4" s="525"/>
      <c r="D4" s="526"/>
      <c r="E4" s="511" t="s">
        <v>202</v>
      </c>
      <c r="F4" s="509" t="s">
        <v>469</v>
      </c>
      <c r="G4" s="510"/>
      <c r="H4" s="514" t="s">
        <v>204</v>
      </c>
      <c r="I4" s="504" t="s">
        <v>205</v>
      </c>
      <c r="J4" s="504" t="s">
        <v>206</v>
      </c>
      <c r="K4" s="505" t="s">
        <v>1003</v>
      </c>
      <c r="L4" s="504" t="s">
        <v>207</v>
      </c>
      <c r="M4" s="502"/>
    </row>
    <row r="5" spans="1:13" ht="12.75" customHeight="1" x14ac:dyDescent="0.2">
      <c r="A5" s="514"/>
      <c r="B5" s="529"/>
      <c r="C5" s="527"/>
      <c r="D5" s="515"/>
      <c r="E5" s="512"/>
      <c r="F5" s="531" t="s">
        <v>1089</v>
      </c>
      <c r="G5" s="519" t="s">
        <v>723</v>
      </c>
      <c r="H5" s="514"/>
      <c r="I5" s="504"/>
      <c r="J5" s="504"/>
      <c r="K5" s="504"/>
      <c r="L5" s="504"/>
      <c r="M5" s="502"/>
    </row>
    <row r="6" spans="1:13" ht="17.25" customHeight="1" x14ac:dyDescent="0.2">
      <c r="A6" s="514"/>
      <c r="B6" s="529"/>
      <c r="C6" s="44" t="s">
        <v>466</v>
      </c>
      <c r="D6" s="45" t="s">
        <v>887</v>
      </c>
      <c r="E6" s="513"/>
      <c r="F6" s="532"/>
      <c r="G6" s="496"/>
      <c r="H6" s="515"/>
      <c r="I6" s="496"/>
      <c r="J6" s="496"/>
      <c r="K6" s="496"/>
      <c r="L6" s="496"/>
      <c r="M6" s="502"/>
    </row>
    <row r="7" spans="1:13" x14ac:dyDescent="0.2">
      <c r="A7" s="522"/>
      <c r="B7" s="530"/>
      <c r="C7" s="46" t="s">
        <v>467</v>
      </c>
      <c r="D7" s="47" t="s">
        <v>823</v>
      </c>
      <c r="E7" s="506" t="s">
        <v>467</v>
      </c>
      <c r="F7" s="507"/>
      <c r="G7" s="507"/>
      <c r="H7" s="507"/>
      <c r="I7" s="507"/>
      <c r="J7" s="507"/>
      <c r="K7" s="507"/>
      <c r="L7" s="508"/>
      <c r="M7" s="503"/>
    </row>
    <row r="8" spans="1:13" s="9" customFormat="1" ht="20.25" customHeight="1" x14ac:dyDescent="0.2">
      <c r="A8" s="216" t="s">
        <v>208</v>
      </c>
      <c r="B8" s="220" t="s">
        <v>824</v>
      </c>
      <c r="C8" s="176">
        <v>425761.96500000003</v>
      </c>
      <c r="D8" s="177">
        <v>5.5841063483277296</v>
      </c>
      <c r="E8" s="176">
        <v>384673.08500000002</v>
      </c>
      <c r="F8" s="176">
        <v>361814.75199999998</v>
      </c>
      <c r="G8" s="176">
        <v>231283.27799999999</v>
      </c>
      <c r="H8" s="176">
        <v>4046.5880000000002</v>
      </c>
      <c r="I8" s="176">
        <v>6268.4830000000002</v>
      </c>
      <c r="J8" s="176">
        <v>23924.985000000001</v>
      </c>
      <c r="K8" s="176">
        <v>6767.518</v>
      </c>
      <c r="L8" s="176">
        <v>81.305999999999997</v>
      </c>
      <c r="M8" s="109" t="s">
        <v>208</v>
      </c>
    </row>
    <row r="9" spans="1:13" ht="20.25" customHeight="1" x14ac:dyDescent="0.2">
      <c r="A9" s="217" t="s">
        <v>695</v>
      </c>
      <c r="B9" s="221" t="s">
        <v>1097</v>
      </c>
      <c r="C9" s="176">
        <v>115919.57399999999</v>
      </c>
      <c r="D9" s="177">
        <v>1.5203500600830899</v>
      </c>
      <c r="E9" s="176">
        <v>108918.217</v>
      </c>
      <c r="F9" s="176">
        <v>100210.17600000001</v>
      </c>
      <c r="G9" s="176">
        <v>66118.298999999999</v>
      </c>
      <c r="H9" s="176">
        <v>7.5490000000000004</v>
      </c>
      <c r="I9" s="176">
        <v>1911.3889999999999</v>
      </c>
      <c r="J9" s="176">
        <v>4168.7179999999998</v>
      </c>
      <c r="K9" s="176">
        <v>913.48</v>
      </c>
      <c r="L9" s="176">
        <v>0.221</v>
      </c>
      <c r="M9" s="178" t="s">
        <v>695</v>
      </c>
    </row>
    <row r="10" spans="1:13" x14ac:dyDescent="0.2">
      <c r="A10" s="217" t="s">
        <v>217</v>
      </c>
      <c r="B10" s="221" t="s">
        <v>218</v>
      </c>
      <c r="C10" s="176">
        <v>65681.763999999996</v>
      </c>
      <c r="D10" s="177">
        <v>0.86145307818128702</v>
      </c>
      <c r="E10" s="176">
        <v>65640.94</v>
      </c>
      <c r="F10" s="176">
        <v>65561.816999999995</v>
      </c>
      <c r="G10" s="176">
        <v>44448.767</v>
      </c>
      <c r="H10" s="176">
        <v>0.05</v>
      </c>
      <c r="I10" s="176">
        <v>2.2170000000000001</v>
      </c>
      <c r="J10" s="176">
        <v>32.607999999999997</v>
      </c>
      <c r="K10" s="176" t="s">
        <v>1223</v>
      </c>
      <c r="L10" s="176">
        <v>5.9489999999999998</v>
      </c>
      <c r="M10" s="178" t="s">
        <v>217</v>
      </c>
    </row>
    <row r="11" spans="1:13" x14ac:dyDescent="0.2">
      <c r="A11" s="217" t="s">
        <v>231</v>
      </c>
      <c r="B11" s="221" t="s">
        <v>232</v>
      </c>
      <c r="C11" s="176">
        <v>55326.088000000003</v>
      </c>
      <c r="D11" s="177">
        <v>0.72563259432753302</v>
      </c>
      <c r="E11" s="176">
        <v>44839.732000000004</v>
      </c>
      <c r="F11" s="176">
        <v>40059.409</v>
      </c>
      <c r="G11" s="176">
        <v>16793.931</v>
      </c>
      <c r="H11" s="176">
        <v>24.448</v>
      </c>
      <c r="I11" s="176">
        <v>2364.4389999999999</v>
      </c>
      <c r="J11" s="176">
        <v>4308.7439999999997</v>
      </c>
      <c r="K11" s="176">
        <v>3788.5659999999998</v>
      </c>
      <c r="L11" s="176">
        <v>0.159</v>
      </c>
      <c r="M11" s="178" t="s">
        <v>231</v>
      </c>
    </row>
    <row r="12" spans="1:13" s="9" customFormat="1" ht="20.25" customHeight="1" x14ac:dyDescent="0.2">
      <c r="A12" s="218" t="s">
        <v>241</v>
      </c>
      <c r="B12" s="222" t="s">
        <v>197</v>
      </c>
      <c r="C12" s="176">
        <v>6838180.0829999996</v>
      </c>
      <c r="D12" s="177">
        <v>89.686557164608402</v>
      </c>
      <c r="E12" s="176">
        <v>4747605.2470000004</v>
      </c>
      <c r="F12" s="176">
        <v>4213903.5539999995</v>
      </c>
      <c r="G12" s="176">
        <v>2346357.8220000002</v>
      </c>
      <c r="H12" s="176">
        <v>202639.85399999999</v>
      </c>
      <c r="I12" s="176">
        <v>800513.98699999996</v>
      </c>
      <c r="J12" s="176">
        <v>1054986.5319999999</v>
      </c>
      <c r="K12" s="176">
        <v>32111.356</v>
      </c>
      <c r="L12" s="176">
        <v>323.10700000000003</v>
      </c>
      <c r="M12" s="109" t="s">
        <v>241</v>
      </c>
    </row>
    <row r="13" spans="1:13" s="9" customFormat="1" ht="20.25" customHeight="1" x14ac:dyDescent="0.2">
      <c r="A13" s="112" t="s">
        <v>691</v>
      </c>
      <c r="B13" s="222" t="s">
        <v>198</v>
      </c>
      <c r="C13" s="176">
        <v>49826.93</v>
      </c>
      <c r="D13" s="177">
        <v>0.65350806084963697</v>
      </c>
      <c r="E13" s="176">
        <v>29574.545999999998</v>
      </c>
      <c r="F13" s="176">
        <v>21225.351999999999</v>
      </c>
      <c r="G13" s="176">
        <v>14968.505999999999</v>
      </c>
      <c r="H13" s="176">
        <v>8716.9609999999993</v>
      </c>
      <c r="I13" s="176">
        <v>4964.7470000000003</v>
      </c>
      <c r="J13" s="176">
        <v>6570.6760000000004</v>
      </c>
      <c r="K13" s="176" t="s">
        <v>1223</v>
      </c>
      <c r="L13" s="176" t="s">
        <v>1223</v>
      </c>
      <c r="M13" s="110" t="s">
        <v>691</v>
      </c>
    </row>
    <row r="14" spans="1:13" ht="20.25" customHeight="1" x14ac:dyDescent="0.2">
      <c r="A14" s="217" t="s">
        <v>696</v>
      </c>
      <c r="B14" s="221" t="s">
        <v>246</v>
      </c>
      <c r="C14" s="176">
        <v>19808.346000000001</v>
      </c>
      <c r="D14" s="177">
        <v>0.259797538862994</v>
      </c>
      <c r="E14" s="176">
        <v>12210.097</v>
      </c>
      <c r="F14" s="176">
        <v>8956.9590000000007</v>
      </c>
      <c r="G14" s="176">
        <v>6298.31</v>
      </c>
      <c r="H14" s="176">
        <v>84.043999999999997</v>
      </c>
      <c r="I14" s="176">
        <v>4617.3069999999998</v>
      </c>
      <c r="J14" s="176">
        <v>2896.8980000000001</v>
      </c>
      <c r="K14" s="176" t="s">
        <v>1223</v>
      </c>
      <c r="L14" s="176" t="s">
        <v>1223</v>
      </c>
      <c r="M14" s="178" t="s">
        <v>696</v>
      </c>
    </row>
    <row r="15" spans="1:13" x14ac:dyDescent="0.2">
      <c r="A15" s="217" t="s">
        <v>697</v>
      </c>
      <c r="B15" s="221" t="s">
        <v>1098</v>
      </c>
      <c r="C15" s="176">
        <v>16759.448</v>
      </c>
      <c r="D15" s="177">
        <v>0.21980953599570199</v>
      </c>
      <c r="E15" s="176">
        <v>5106.8509999999997</v>
      </c>
      <c r="F15" s="176">
        <v>2921.732</v>
      </c>
      <c r="G15" s="176">
        <v>1611.3579999999999</v>
      </c>
      <c r="H15" s="176">
        <v>8620.625</v>
      </c>
      <c r="I15" s="176">
        <v>225.28200000000001</v>
      </c>
      <c r="J15" s="176">
        <v>2806.69</v>
      </c>
      <c r="K15" s="176" t="s">
        <v>1223</v>
      </c>
      <c r="L15" s="176" t="s">
        <v>1223</v>
      </c>
      <c r="M15" s="178" t="s">
        <v>697</v>
      </c>
    </row>
    <row r="16" spans="1:13" x14ac:dyDescent="0.2">
      <c r="A16" s="217" t="s">
        <v>1110</v>
      </c>
      <c r="B16" s="221" t="s">
        <v>257</v>
      </c>
      <c r="C16" s="176">
        <v>3991.5970000000002</v>
      </c>
      <c r="D16" s="177">
        <v>5.2352027611639498E-2</v>
      </c>
      <c r="E16" s="176">
        <v>3840.4110000000001</v>
      </c>
      <c r="F16" s="176">
        <v>3100.33</v>
      </c>
      <c r="G16" s="176">
        <v>2043.0640000000001</v>
      </c>
      <c r="H16" s="176">
        <v>10.846</v>
      </c>
      <c r="I16" s="176">
        <v>59.997999999999998</v>
      </c>
      <c r="J16" s="176">
        <v>80.341999999999999</v>
      </c>
      <c r="K16" s="176" t="s">
        <v>1223</v>
      </c>
      <c r="L16" s="176" t="s">
        <v>1223</v>
      </c>
      <c r="M16" s="178" t="s">
        <v>1110</v>
      </c>
    </row>
    <row r="17" spans="1:13" s="9" customFormat="1" ht="20.25" customHeight="1" x14ac:dyDescent="0.2">
      <c r="A17" s="112" t="s">
        <v>692</v>
      </c>
      <c r="B17" s="222" t="s">
        <v>199</v>
      </c>
      <c r="C17" s="176">
        <v>286381.52100000001</v>
      </c>
      <c r="D17" s="177">
        <v>3.7560538538473001</v>
      </c>
      <c r="E17" s="176">
        <v>215227.098</v>
      </c>
      <c r="F17" s="176">
        <v>194349.68299999999</v>
      </c>
      <c r="G17" s="176">
        <v>128623.42200000001</v>
      </c>
      <c r="H17" s="176">
        <v>1885.5519999999999</v>
      </c>
      <c r="I17" s="176">
        <v>28616.036</v>
      </c>
      <c r="J17" s="176">
        <v>38630.726999999999</v>
      </c>
      <c r="K17" s="176">
        <v>2022.0730000000001</v>
      </c>
      <c r="L17" s="176">
        <v>3.5000000000000003E-2</v>
      </c>
      <c r="M17" s="110" t="s">
        <v>692</v>
      </c>
    </row>
    <row r="18" spans="1:13" ht="20.25" customHeight="1" x14ac:dyDescent="0.2">
      <c r="A18" s="217" t="s">
        <v>698</v>
      </c>
      <c r="B18" s="221" t="s">
        <v>262</v>
      </c>
      <c r="C18" s="176">
        <v>54284.33</v>
      </c>
      <c r="D18" s="177">
        <v>0.71196935538315897</v>
      </c>
      <c r="E18" s="176">
        <v>30863.085999999999</v>
      </c>
      <c r="F18" s="176">
        <v>29836.207999999999</v>
      </c>
      <c r="G18" s="176">
        <v>21450.455000000002</v>
      </c>
      <c r="H18" s="176">
        <v>748.21699999999998</v>
      </c>
      <c r="I18" s="176">
        <v>9492.07</v>
      </c>
      <c r="J18" s="176">
        <v>13180.957</v>
      </c>
      <c r="K18" s="176" t="s">
        <v>1223</v>
      </c>
      <c r="L18" s="176" t="s">
        <v>1223</v>
      </c>
      <c r="M18" s="178" t="s">
        <v>698</v>
      </c>
    </row>
    <row r="19" spans="1:13" x14ac:dyDescent="0.2">
      <c r="A19" s="217" t="s">
        <v>263</v>
      </c>
      <c r="B19" s="221" t="s">
        <v>1099</v>
      </c>
      <c r="C19" s="176">
        <v>51059.947999999997</v>
      </c>
      <c r="D19" s="177">
        <v>0.66967978168760001</v>
      </c>
      <c r="E19" s="176">
        <v>46325.118000000002</v>
      </c>
      <c r="F19" s="176">
        <v>43673.281000000003</v>
      </c>
      <c r="G19" s="176">
        <v>41258.792999999998</v>
      </c>
      <c r="H19" s="176">
        <v>135.37700000000001</v>
      </c>
      <c r="I19" s="176">
        <v>977.04899999999998</v>
      </c>
      <c r="J19" s="176">
        <v>2428.6190000000001</v>
      </c>
      <c r="K19" s="176">
        <v>1193.7850000000001</v>
      </c>
      <c r="L19" s="176" t="s">
        <v>1223</v>
      </c>
      <c r="M19" s="178" t="s">
        <v>263</v>
      </c>
    </row>
    <row r="20" spans="1:13" x14ac:dyDescent="0.2">
      <c r="A20" s="217" t="s">
        <v>699</v>
      </c>
      <c r="B20" s="221" t="s">
        <v>265</v>
      </c>
      <c r="C20" s="176">
        <v>48991.548000000003</v>
      </c>
      <c r="D20" s="177">
        <v>0.64255155859495905</v>
      </c>
      <c r="E20" s="176">
        <v>36819.572999999997</v>
      </c>
      <c r="F20" s="176">
        <v>30887.946</v>
      </c>
      <c r="G20" s="176">
        <v>21046.42</v>
      </c>
      <c r="H20" s="176">
        <v>337.09699999999998</v>
      </c>
      <c r="I20" s="176">
        <v>4578.2039999999997</v>
      </c>
      <c r="J20" s="176">
        <v>7129.2740000000003</v>
      </c>
      <c r="K20" s="176">
        <v>127.4</v>
      </c>
      <c r="L20" s="176" t="s">
        <v>1223</v>
      </c>
      <c r="M20" s="178" t="s">
        <v>699</v>
      </c>
    </row>
    <row r="21" spans="1:13" s="9" customFormat="1" ht="20.25" customHeight="1" x14ac:dyDescent="0.2">
      <c r="A21" s="219" t="s">
        <v>282</v>
      </c>
      <c r="B21" s="222" t="s">
        <v>200</v>
      </c>
      <c r="C21" s="176">
        <v>6501971.6320000002</v>
      </c>
      <c r="D21" s="177">
        <v>85.276995249911494</v>
      </c>
      <c r="E21" s="176">
        <v>4502803.6030000001</v>
      </c>
      <c r="F21" s="176">
        <v>3998328.5189999999</v>
      </c>
      <c r="G21" s="176">
        <v>2202765.8939999999</v>
      </c>
      <c r="H21" s="176">
        <v>192037.34099999999</v>
      </c>
      <c r="I21" s="176">
        <v>766933.20400000003</v>
      </c>
      <c r="J21" s="176">
        <v>1009785.129</v>
      </c>
      <c r="K21" s="176">
        <v>30089.282999999999</v>
      </c>
      <c r="L21" s="176">
        <v>323.072</v>
      </c>
      <c r="M21" s="109" t="s">
        <v>282</v>
      </c>
    </row>
    <row r="22" spans="1:13" s="9" customFormat="1" ht="20.25" customHeight="1" x14ac:dyDescent="0.2">
      <c r="A22" s="112" t="s">
        <v>693</v>
      </c>
      <c r="B22" s="222" t="s">
        <v>283</v>
      </c>
      <c r="C22" s="176">
        <v>671692.84900000005</v>
      </c>
      <c r="D22" s="177">
        <v>8.8096274692532397</v>
      </c>
      <c r="E22" s="176">
        <v>513074.31</v>
      </c>
      <c r="F22" s="176">
        <v>473240.64399999997</v>
      </c>
      <c r="G22" s="176">
        <v>272848.31900000002</v>
      </c>
      <c r="H22" s="176">
        <v>5561.9049999999997</v>
      </c>
      <c r="I22" s="176">
        <v>58805.525999999998</v>
      </c>
      <c r="J22" s="176">
        <v>92202.865999999995</v>
      </c>
      <c r="K22" s="176">
        <v>2048.2420000000002</v>
      </c>
      <c r="L22" s="176" t="s">
        <v>1223</v>
      </c>
      <c r="M22" s="110" t="s">
        <v>693</v>
      </c>
    </row>
    <row r="23" spans="1:13" ht="20.25" customHeight="1" x14ac:dyDescent="0.2">
      <c r="A23" s="217" t="s">
        <v>700</v>
      </c>
      <c r="B23" s="221" t="s">
        <v>1108</v>
      </c>
      <c r="C23" s="176">
        <v>156071.42300000001</v>
      </c>
      <c r="D23" s="177">
        <v>2.04696402123859</v>
      </c>
      <c r="E23" s="176">
        <v>141857.247</v>
      </c>
      <c r="F23" s="176">
        <v>133149.18700000001</v>
      </c>
      <c r="G23" s="176">
        <v>66939.05</v>
      </c>
      <c r="H23" s="176">
        <v>1908.4490000000001</v>
      </c>
      <c r="I23" s="176">
        <v>7060.69</v>
      </c>
      <c r="J23" s="176">
        <v>5244.8860000000004</v>
      </c>
      <c r="K23" s="176">
        <v>0.151</v>
      </c>
      <c r="L23" s="176" t="s">
        <v>1223</v>
      </c>
      <c r="M23" s="178" t="s">
        <v>700</v>
      </c>
    </row>
    <row r="24" spans="1:13" x14ac:dyDescent="0.2">
      <c r="A24" s="217" t="s">
        <v>1037</v>
      </c>
      <c r="B24" s="221" t="s">
        <v>298</v>
      </c>
      <c r="C24" s="176">
        <v>78390.38</v>
      </c>
      <c r="D24" s="177">
        <v>1.0281336864034401</v>
      </c>
      <c r="E24" s="176">
        <v>52891.19</v>
      </c>
      <c r="F24" s="176">
        <v>50296.665000000001</v>
      </c>
      <c r="G24" s="176">
        <v>26071.475999999999</v>
      </c>
      <c r="H24" s="176">
        <v>13.692</v>
      </c>
      <c r="I24" s="176">
        <v>6726.4669999999996</v>
      </c>
      <c r="J24" s="176">
        <v>18750.815999999999</v>
      </c>
      <c r="K24" s="176">
        <v>8.2149999999999999</v>
      </c>
      <c r="L24" s="176" t="s">
        <v>1223</v>
      </c>
      <c r="M24" s="178" t="s">
        <v>1037</v>
      </c>
    </row>
    <row r="25" spans="1:13" x14ac:dyDescent="0.2">
      <c r="A25" s="217" t="s">
        <v>285</v>
      </c>
      <c r="B25" s="221" t="s">
        <v>286</v>
      </c>
      <c r="C25" s="176">
        <v>69270.631999999998</v>
      </c>
      <c r="D25" s="177">
        <v>0.90852308966554496</v>
      </c>
      <c r="E25" s="176">
        <v>60840.955000000002</v>
      </c>
      <c r="F25" s="176">
        <v>58989.487999999998</v>
      </c>
      <c r="G25" s="176">
        <v>29870.579000000002</v>
      </c>
      <c r="H25" s="176">
        <v>1103.6610000000001</v>
      </c>
      <c r="I25" s="176">
        <v>3819.866</v>
      </c>
      <c r="J25" s="176">
        <v>3506.15</v>
      </c>
      <c r="K25" s="176" t="s">
        <v>1223</v>
      </c>
      <c r="L25" s="176" t="s">
        <v>1223</v>
      </c>
      <c r="M25" s="178" t="s">
        <v>285</v>
      </c>
    </row>
    <row r="26" spans="1:13" s="9" customFormat="1" ht="20.25" customHeight="1" x14ac:dyDescent="0.2">
      <c r="A26" s="112" t="s">
        <v>694</v>
      </c>
      <c r="B26" s="222" t="s">
        <v>307</v>
      </c>
      <c r="C26" s="176">
        <v>5830278.7829999998</v>
      </c>
      <c r="D26" s="177">
        <v>76.467367780658293</v>
      </c>
      <c r="E26" s="176">
        <v>3989729.2930000001</v>
      </c>
      <c r="F26" s="176">
        <v>3525087.875</v>
      </c>
      <c r="G26" s="176">
        <v>1929917.575</v>
      </c>
      <c r="H26" s="176">
        <v>186475.43599999999</v>
      </c>
      <c r="I26" s="176">
        <v>708127.67799999996</v>
      </c>
      <c r="J26" s="176">
        <v>917582.26300000004</v>
      </c>
      <c r="K26" s="176">
        <v>28041.041000000001</v>
      </c>
      <c r="L26" s="176">
        <v>323.072</v>
      </c>
      <c r="M26" s="110" t="s">
        <v>694</v>
      </c>
    </row>
    <row r="27" spans="1:13" ht="20.25" customHeight="1" x14ac:dyDescent="0.2">
      <c r="A27" s="217" t="s">
        <v>701</v>
      </c>
      <c r="B27" s="221" t="s">
        <v>1100</v>
      </c>
      <c r="C27" s="49">
        <v>1403121.3559999999</v>
      </c>
      <c r="D27" s="50">
        <v>18.402721510160699</v>
      </c>
      <c r="E27" s="49">
        <v>1157366.2409999999</v>
      </c>
      <c r="F27" s="49">
        <v>1135954.2450000001</v>
      </c>
      <c r="G27" s="49">
        <v>571399.08700000006</v>
      </c>
      <c r="H27" s="49">
        <v>101996.045</v>
      </c>
      <c r="I27" s="49">
        <v>63380.351999999999</v>
      </c>
      <c r="J27" s="49">
        <v>80263.009000000005</v>
      </c>
      <c r="K27" s="49">
        <v>115.709</v>
      </c>
      <c r="L27" s="176" t="s">
        <v>1223</v>
      </c>
      <c r="M27" s="178" t="s">
        <v>701</v>
      </c>
    </row>
    <row r="28" spans="1:13" x14ac:dyDescent="0.2">
      <c r="A28" s="217" t="s">
        <v>1041</v>
      </c>
      <c r="B28" s="221" t="s">
        <v>322</v>
      </c>
      <c r="C28" s="49">
        <v>483952.929</v>
      </c>
      <c r="D28" s="50">
        <v>6.3473133940480002</v>
      </c>
      <c r="E28" s="49">
        <v>422383.39600000001</v>
      </c>
      <c r="F28" s="49">
        <v>394429.85800000001</v>
      </c>
      <c r="G28" s="49">
        <v>235644.804</v>
      </c>
      <c r="H28" s="49">
        <v>4337.259</v>
      </c>
      <c r="I28" s="49">
        <v>23944.905999999999</v>
      </c>
      <c r="J28" s="49">
        <v>31400.348999999998</v>
      </c>
      <c r="K28" s="49">
        <v>1887.019</v>
      </c>
      <c r="L28" s="176" t="s">
        <v>1223</v>
      </c>
      <c r="M28" s="178" t="s">
        <v>1041</v>
      </c>
    </row>
    <row r="29" spans="1:13" x14ac:dyDescent="0.2">
      <c r="A29" s="217" t="s">
        <v>1153</v>
      </c>
      <c r="B29" s="221" t="s">
        <v>1154</v>
      </c>
      <c r="C29" s="49">
        <v>348775.60800000001</v>
      </c>
      <c r="D29" s="50">
        <v>4.5743872089998998</v>
      </c>
      <c r="E29" s="49">
        <v>201487.54800000001</v>
      </c>
      <c r="F29" s="49">
        <v>174033.17800000001</v>
      </c>
      <c r="G29" s="49">
        <v>76985.589000000007</v>
      </c>
      <c r="H29" s="49">
        <v>17035.063999999998</v>
      </c>
      <c r="I29" s="49">
        <v>55025.599000000002</v>
      </c>
      <c r="J29" s="49">
        <v>73942.471999999994</v>
      </c>
      <c r="K29" s="176">
        <v>1284.9069999999999</v>
      </c>
      <c r="L29" s="176">
        <v>0</v>
      </c>
      <c r="M29" s="178" t="s">
        <v>1153</v>
      </c>
    </row>
    <row r="30" spans="1:13" s="9" customFormat="1" ht="20.25" customHeight="1" x14ac:dyDescent="0.2">
      <c r="A30" s="52" t="s">
        <v>1109</v>
      </c>
      <c r="B30" s="222" t="s">
        <v>201</v>
      </c>
      <c r="C30" s="54">
        <v>7624531.8130000001</v>
      </c>
      <c r="D30" s="55">
        <v>100</v>
      </c>
      <c r="E30" s="54">
        <v>5492557.5429999996</v>
      </c>
      <c r="F30" s="54">
        <v>4935906.2980000004</v>
      </c>
      <c r="G30" s="54">
        <v>2769379.176</v>
      </c>
      <c r="H30" s="54">
        <v>206688.33600000001</v>
      </c>
      <c r="I30" s="54">
        <v>806977.402</v>
      </c>
      <c r="J30" s="54">
        <v>1078959.5449999999</v>
      </c>
      <c r="K30" s="54">
        <v>38944.574000000001</v>
      </c>
      <c r="L30" s="54">
        <v>404.41300000000001</v>
      </c>
      <c r="M30" s="179"/>
    </row>
    <row r="31" spans="1:13" s="9" customFormat="1" ht="6" customHeight="1" x14ac:dyDescent="0.2">
      <c r="A31" s="53"/>
      <c r="B31" s="53"/>
      <c r="C31" s="56"/>
      <c r="D31" s="57"/>
      <c r="E31" s="56"/>
      <c r="F31" s="56"/>
      <c r="G31" s="56"/>
      <c r="H31" s="56"/>
      <c r="I31" s="56"/>
      <c r="J31" s="56"/>
      <c r="K31" s="56"/>
      <c r="L31" s="58"/>
      <c r="M31" s="59"/>
    </row>
    <row r="32" spans="1:13" s="9" customFormat="1" ht="6" customHeight="1" x14ac:dyDescent="0.2">
      <c r="A32" s="53"/>
      <c r="B32" s="53"/>
      <c r="C32" s="56"/>
      <c r="D32" s="57"/>
      <c r="E32" s="56"/>
      <c r="F32" s="56"/>
      <c r="G32" s="56"/>
      <c r="H32" s="56"/>
      <c r="I32" s="56"/>
      <c r="J32" s="56"/>
      <c r="K32" s="56"/>
      <c r="L32" s="58"/>
      <c r="M32" s="59"/>
    </row>
    <row r="33" spans="1:13" s="9" customFormat="1" ht="6" customHeight="1" x14ac:dyDescent="0.2">
      <c r="A33" s="53"/>
      <c r="B33" s="53"/>
      <c r="C33" s="56"/>
      <c r="D33" s="57"/>
      <c r="E33" s="56"/>
      <c r="F33" s="56"/>
      <c r="G33" s="56"/>
      <c r="H33" s="56"/>
      <c r="I33" s="56"/>
      <c r="J33" s="56"/>
      <c r="K33" s="56"/>
      <c r="L33" s="58"/>
      <c r="M33" s="59"/>
    </row>
    <row r="34" spans="1:13" ht="17.25" x14ac:dyDescent="0.25">
      <c r="A34" s="34"/>
      <c r="B34" s="34"/>
      <c r="C34" s="35"/>
      <c r="D34" s="36"/>
      <c r="E34" s="37" t="s">
        <v>1167</v>
      </c>
      <c r="F34" s="38" t="s">
        <v>5</v>
      </c>
      <c r="G34" s="39"/>
      <c r="H34" s="39"/>
      <c r="I34" s="35"/>
      <c r="M34" s="40"/>
    </row>
    <row r="35" spans="1:13" x14ac:dyDescent="0.2">
      <c r="A35" s="8"/>
      <c r="B35" s="8"/>
      <c r="M35" s="43"/>
    </row>
    <row r="36" spans="1:13" ht="12.75" customHeight="1" x14ac:dyDescent="0.2">
      <c r="A36" s="521" t="s">
        <v>1027</v>
      </c>
      <c r="B36" s="528" t="s">
        <v>722</v>
      </c>
      <c r="C36" s="523" t="s">
        <v>942</v>
      </c>
      <c r="D36" s="524"/>
      <c r="E36" s="516" t="s">
        <v>468</v>
      </c>
      <c r="F36" s="517"/>
      <c r="G36" s="517"/>
      <c r="H36" s="517"/>
      <c r="I36" s="517"/>
      <c r="J36" s="517"/>
      <c r="K36" s="517"/>
      <c r="L36" s="517"/>
      <c r="M36" s="501" t="s">
        <v>973</v>
      </c>
    </row>
    <row r="37" spans="1:13" ht="12.75" customHeight="1" x14ac:dyDescent="0.2">
      <c r="A37" s="514"/>
      <c r="B37" s="529"/>
      <c r="C37" s="525"/>
      <c r="D37" s="526"/>
      <c r="E37" s="511" t="s">
        <v>202</v>
      </c>
      <c r="F37" s="509" t="s">
        <v>469</v>
      </c>
      <c r="G37" s="510"/>
      <c r="H37" s="514" t="s">
        <v>204</v>
      </c>
      <c r="I37" s="504" t="s">
        <v>205</v>
      </c>
      <c r="J37" s="504" t="s">
        <v>206</v>
      </c>
      <c r="K37" s="505" t="s">
        <v>1003</v>
      </c>
      <c r="L37" s="512" t="s">
        <v>207</v>
      </c>
      <c r="M37" s="502"/>
    </row>
    <row r="38" spans="1:13" ht="12.75" customHeight="1" x14ac:dyDescent="0.2">
      <c r="A38" s="514"/>
      <c r="B38" s="529"/>
      <c r="C38" s="527"/>
      <c r="D38" s="515"/>
      <c r="E38" s="512"/>
      <c r="F38" s="531" t="s">
        <v>1089</v>
      </c>
      <c r="G38" s="519" t="s">
        <v>723</v>
      </c>
      <c r="H38" s="514"/>
      <c r="I38" s="504"/>
      <c r="J38" s="504"/>
      <c r="K38" s="504"/>
      <c r="L38" s="512"/>
      <c r="M38" s="502"/>
    </row>
    <row r="39" spans="1:13" ht="17.25" customHeight="1" x14ac:dyDescent="0.2">
      <c r="A39" s="514"/>
      <c r="B39" s="529"/>
      <c r="C39" s="44" t="s">
        <v>466</v>
      </c>
      <c r="D39" s="45" t="s">
        <v>887</v>
      </c>
      <c r="E39" s="513"/>
      <c r="F39" s="532"/>
      <c r="G39" s="496"/>
      <c r="H39" s="515"/>
      <c r="I39" s="496"/>
      <c r="J39" s="496"/>
      <c r="K39" s="496"/>
      <c r="L39" s="513"/>
      <c r="M39" s="502"/>
    </row>
    <row r="40" spans="1:13" x14ac:dyDescent="0.2">
      <c r="A40" s="522"/>
      <c r="B40" s="530"/>
      <c r="C40" s="46" t="s">
        <v>467</v>
      </c>
      <c r="D40" s="47" t="s">
        <v>823</v>
      </c>
      <c r="E40" s="506" t="s">
        <v>467</v>
      </c>
      <c r="F40" s="507"/>
      <c r="G40" s="507"/>
      <c r="H40" s="507"/>
      <c r="I40" s="507"/>
      <c r="J40" s="507"/>
      <c r="K40" s="507"/>
      <c r="L40" s="508"/>
      <c r="M40" s="503"/>
    </row>
    <row r="41" spans="1:13" s="9" customFormat="1" ht="20.25" customHeight="1" x14ac:dyDescent="0.2">
      <c r="A41" s="216" t="s">
        <v>208</v>
      </c>
      <c r="B41" s="220" t="s">
        <v>824</v>
      </c>
      <c r="C41" s="176">
        <v>448793.255</v>
      </c>
      <c r="D41" s="177">
        <v>8.8886752788755299</v>
      </c>
      <c r="E41" s="176">
        <v>418091.19400000002</v>
      </c>
      <c r="F41" s="176">
        <v>409451.451</v>
      </c>
      <c r="G41" s="176">
        <v>330495.51699999999</v>
      </c>
      <c r="H41" s="176">
        <v>3323.6109999999999</v>
      </c>
      <c r="I41" s="176">
        <v>8587.5139999999992</v>
      </c>
      <c r="J41" s="176">
        <v>18760.886999999999</v>
      </c>
      <c r="K41" s="176">
        <v>30.048999999999999</v>
      </c>
      <c r="L41" s="176" t="s">
        <v>1223</v>
      </c>
      <c r="M41" s="109" t="s">
        <v>208</v>
      </c>
    </row>
    <row r="42" spans="1:13" ht="20.25" customHeight="1" x14ac:dyDescent="0.2">
      <c r="A42" s="217" t="s">
        <v>217</v>
      </c>
      <c r="B42" s="221" t="s">
        <v>218</v>
      </c>
      <c r="C42" s="176">
        <v>61391.985000000001</v>
      </c>
      <c r="D42" s="177">
        <v>1.2159127021429901</v>
      </c>
      <c r="E42" s="176">
        <v>61347.656000000003</v>
      </c>
      <c r="F42" s="176">
        <v>61262.171000000002</v>
      </c>
      <c r="G42" s="176">
        <v>56762.173000000003</v>
      </c>
      <c r="H42" s="176">
        <v>0.19</v>
      </c>
      <c r="I42" s="176">
        <v>26.030999999999999</v>
      </c>
      <c r="J42" s="176">
        <v>15.384</v>
      </c>
      <c r="K42" s="176">
        <v>2.7240000000000002</v>
      </c>
      <c r="L42" s="176" t="s">
        <v>1223</v>
      </c>
      <c r="M42" s="178" t="s">
        <v>217</v>
      </c>
    </row>
    <row r="43" spans="1:13" x14ac:dyDescent="0.2">
      <c r="A43" s="217" t="s">
        <v>974</v>
      </c>
      <c r="B43" s="221" t="s">
        <v>1101</v>
      </c>
      <c r="C43" s="176">
        <v>40523.726999999999</v>
      </c>
      <c r="D43" s="177">
        <v>0.80260174675040696</v>
      </c>
      <c r="E43" s="176">
        <v>40045.731</v>
      </c>
      <c r="F43" s="176">
        <v>40038.866000000002</v>
      </c>
      <c r="G43" s="176">
        <v>38682.165999999997</v>
      </c>
      <c r="H43" s="176">
        <v>342.94099999999997</v>
      </c>
      <c r="I43" s="176">
        <v>13.015000000000001</v>
      </c>
      <c r="J43" s="176">
        <v>120.26</v>
      </c>
      <c r="K43" s="176">
        <v>1.78</v>
      </c>
      <c r="L43" s="176" t="s">
        <v>1223</v>
      </c>
      <c r="M43" s="178" t="s">
        <v>974</v>
      </c>
    </row>
    <row r="44" spans="1:13" x14ac:dyDescent="0.2">
      <c r="A44" s="217" t="s">
        <v>231</v>
      </c>
      <c r="B44" s="221" t="s">
        <v>232</v>
      </c>
      <c r="C44" s="176">
        <v>34340.004999999997</v>
      </c>
      <c r="D44" s="177">
        <v>0.68012865638981601</v>
      </c>
      <c r="E44" s="176">
        <v>32290.75</v>
      </c>
      <c r="F44" s="176">
        <v>32131.277999999998</v>
      </c>
      <c r="G44" s="176">
        <v>29018.313999999998</v>
      </c>
      <c r="H44" s="176">
        <v>2036.8320000000001</v>
      </c>
      <c r="I44" s="176">
        <v>0.107</v>
      </c>
      <c r="J44" s="176">
        <v>12.257999999999999</v>
      </c>
      <c r="K44" s="176">
        <v>5.8000000000000003E-2</v>
      </c>
      <c r="L44" s="176" t="s">
        <v>1223</v>
      </c>
      <c r="M44" s="178" t="s">
        <v>231</v>
      </c>
    </row>
    <row r="45" spans="1:13" s="9" customFormat="1" ht="20.25" customHeight="1" x14ac:dyDescent="0.2">
      <c r="A45" s="218" t="s">
        <v>241</v>
      </c>
      <c r="B45" s="222" t="s">
        <v>197</v>
      </c>
      <c r="C45" s="176">
        <v>4088532.8459999999</v>
      </c>
      <c r="D45" s="177">
        <v>80.976352541463299</v>
      </c>
      <c r="E45" s="176">
        <v>3023141.8229999999</v>
      </c>
      <c r="F45" s="176">
        <v>2719222.375</v>
      </c>
      <c r="G45" s="176">
        <v>1425600.7050000001</v>
      </c>
      <c r="H45" s="176">
        <v>46954.258999999998</v>
      </c>
      <c r="I45" s="176">
        <v>205514.37400000001</v>
      </c>
      <c r="J45" s="176">
        <v>810706.79599999997</v>
      </c>
      <c r="K45" s="176">
        <v>2215.5940000000001</v>
      </c>
      <c r="L45" s="176" t="s">
        <v>1223</v>
      </c>
      <c r="M45" s="109" t="s">
        <v>241</v>
      </c>
    </row>
    <row r="46" spans="1:13" s="9" customFormat="1" ht="20.25" customHeight="1" x14ac:dyDescent="0.2">
      <c r="A46" s="112" t="s">
        <v>691</v>
      </c>
      <c r="B46" s="222" t="s">
        <v>198</v>
      </c>
      <c r="C46" s="176">
        <v>40366.904999999999</v>
      </c>
      <c r="D46" s="177">
        <v>0.79949577352319401</v>
      </c>
      <c r="E46" s="176">
        <v>28618.931</v>
      </c>
      <c r="F46" s="176">
        <v>24595.107</v>
      </c>
      <c r="G46" s="176">
        <v>9425.0490000000009</v>
      </c>
      <c r="H46" s="176">
        <v>72.474999999999994</v>
      </c>
      <c r="I46" s="176">
        <v>5180.8649999999998</v>
      </c>
      <c r="J46" s="176">
        <v>6483.9719999999998</v>
      </c>
      <c r="K46" s="176">
        <v>10.662000000000001</v>
      </c>
      <c r="L46" s="176" t="s">
        <v>1223</v>
      </c>
      <c r="M46" s="110" t="s">
        <v>691</v>
      </c>
    </row>
    <row r="47" spans="1:13" ht="20.25" customHeight="1" x14ac:dyDescent="0.2">
      <c r="A47" s="217" t="s">
        <v>696</v>
      </c>
      <c r="B47" s="221" t="s">
        <v>246</v>
      </c>
      <c r="C47" s="176">
        <v>14442.526</v>
      </c>
      <c r="D47" s="177">
        <v>0.28604468180057002</v>
      </c>
      <c r="E47" s="176">
        <v>5614.5749999999998</v>
      </c>
      <c r="F47" s="176">
        <v>3478.047</v>
      </c>
      <c r="G47" s="176">
        <v>1628.345</v>
      </c>
      <c r="H47" s="176" t="s">
        <v>1223</v>
      </c>
      <c r="I47" s="176">
        <v>3529.5990000000002</v>
      </c>
      <c r="J47" s="176">
        <v>5298.3519999999999</v>
      </c>
      <c r="K47" s="176" t="s">
        <v>1223</v>
      </c>
      <c r="L47" s="176" t="s">
        <v>1223</v>
      </c>
      <c r="M47" s="178" t="s">
        <v>696</v>
      </c>
    </row>
    <row r="48" spans="1:13" x14ac:dyDescent="0.2">
      <c r="A48" s="217" t="s">
        <v>1026</v>
      </c>
      <c r="B48" s="221" t="s">
        <v>245</v>
      </c>
      <c r="C48" s="176">
        <v>7047.5209999999997</v>
      </c>
      <c r="D48" s="177">
        <v>0.13958125482535599</v>
      </c>
      <c r="E48" s="176">
        <v>7047.5209999999997</v>
      </c>
      <c r="F48" s="176">
        <v>7045.1710000000003</v>
      </c>
      <c r="G48" s="176">
        <v>670.16499999999996</v>
      </c>
      <c r="H48" s="176" t="s">
        <v>1223</v>
      </c>
      <c r="I48" s="176" t="s">
        <v>1223</v>
      </c>
      <c r="J48" s="176" t="s">
        <v>1223</v>
      </c>
      <c r="K48" s="176" t="s">
        <v>1223</v>
      </c>
      <c r="L48" s="176" t="s">
        <v>1223</v>
      </c>
      <c r="M48" s="178" t="s">
        <v>1026</v>
      </c>
    </row>
    <row r="49" spans="1:13" x14ac:dyDescent="0.2">
      <c r="A49" s="217" t="s">
        <v>1110</v>
      </c>
      <c r="B49" s="221" t="s">
        <v>257</v>
      </c>
      <c r="C49" s="176">
        <v>5323.2579999999998</v>
      </c>
      <c r="D49" s="177">
        <v>0.1054309779849</v>
      </c>
      <c r="E49" s="176">
        <v>3257.8670000000002</v>
      </c>
      <c r="F49" s="176">
        <v>2908.4720000000002</v>
      </c>
      <c r="G49" s="176">
        <v>1997.2739999999999</v>
      </c>
      <c r="H49" s="176">
        <v>0.16600000000000001</v>
      </c>
      <c r="I49" s="176">
        <v>1584.4369999999999</v>
      </c>
      <c r="J49" s="176">
        <v>470.791</v>
      </c>
      <c r="K49" s="176">
        <v>9.9969999999999999</v>
      </c>
      <c r="L49" s="176" t="s">
        <v>1223</v>
      </c>
      <c r="M49" s="178" t="s">
        <v>1110</v>
      </c>
    </row>
    <row r="50" spans="1:13" s="9" customFormat="1" ht="20.25" customHeight="1" x14ac:dyDescent="0.2">
      <c r="A50" s="112" t="s">
        <v>692</v>
      </c>
      <c r="B50" s="222" t="s">
        <v>199</v>
      </c>
      <c r="C50" s="176">
        <v>234695.054</v>
      </c>
      <c r="D50" s="177">
        <v>4.6483054308919103</v>
      </c>
      <c r="E50" s="176">
        <v>207207.18900000001</v>
      </c>
      <c r="F50" s="176">
        <v>139404.68100000001</v>
      </c>
      <c r="G50" s="176">
        <v>56018.817000000003</v>
      </c>
      <c r="H50" s="176">
        <v>4234.9859999999999</v>
      </c>
      <c r="I50" s="176">
        <v>6742.9269999999997</v>
      </c>
      <c r="J50" s="176">
        <v>16509.774000000001</v>
      </c>
      <c r="K50" s="176">
        <v>0.17799999999999999</v>
      </c>
      <c r="L50" s="176" t="s">
        <v>1223</v>
      </c>
      <c r="M50" s="110" t="s">
        <v>692</v>
      </c>
    </row>
    <row r="51" spans="1:13" ht="20.25" customHeight="1" x14ac:dyDescent="0.2">
      <c r="A51" s="217" t="s">
        <v>291</v>
      </c>
      <c r="B51" s="221" t="s">
        <v>271</v>
      </c>
      <c r="C51" s="176">
        <v>77477.404999999999</v>
      </c>
      <c r="D51" s="177">
        <v>1.5344960888392301</v>
      </c>
      <c r="E51" s="176">
        <v>67360.171000000002</v>
      </c>
      <c r="F51" s="176">
        <v>11254.09</v>
      </c>
      <c r="G51" s="176">
        <v>5269.47</v>
      </c>
      <c r="H51" s="176">
        <v>3844.89</v>
      </c>
      <c r="I51" s="176">
        <v>0.52500000000000002</v>
      </c>
      <c r="J51" s="176">
        <v>6271.8190000000004</v>
      </c>
      <c r="K51" s="176" t="s">
        <v>1223</v>
      </c>
      <c r="L51" s="176" t="s">
        <v>1223</v>
      </c>
      <c r="M51" s="178" t="s">
        <v>291</v>
      </c>
    </row>
    <row r="52" spans="1:13" x14ac:dyDescent="0.2">
      <c r="A52" s="217" t="s">
        <v>1122</v>
      </c>
      <c r="B52" s="221" t="s">
        <v>1123</v>
      </c>
      <c r="C52" s="176">
        <v>27330.455000000002</v>
      </c>
      <c r="D52" s="177">
        <v>0.54129944470515701</v>
      </c>
      <c r="E52" s="176">
        <v>27330.116000000002</v>
      </c>
      <c r="F52" s="176">
        <v>27326.416000000001</v>
      </c>
      <c r="G52" s="176">
        <v>300.99200000000002</v>
      </c>
      <c r="H52" s="176" t="s">
        <v>1223</v>
      </c>
      <c r="I52" s="176" t="s">
        <v>1223</v>
      </c>
      <c r="J52" s="176">
        <v>0.33900000000000002</v>
      </c>
      <c r="K52" s="176" t="s">
        <v>1223</v>
      </c>
      <c r="L52" s="176" t="s">
        <v>1223</v>
      </c>
      <c r="M52" s="178" t="s">
        <v>1122</v>
      </c>
    </row>
    <row r="53" spans="1:13" x14ac:dyDescent="0.2">
      <c r="A53" s="217" t="s">
        <v>1163</v>
      </c>
      <c r="B53" s="221" t="s">
        <v>1164</v>
      </c>
      <c r="C53" s="176">
        <v>17313.887999999999</v>
      </c>
      <c r="D53" s="177">
        <v>0.34291408467540302</v>
      </c>
      <c r="E53" s="176">
        <v>17297.856</v>
      </c>
      <c r="F53" s="176">
        <v>17297.856</v>
      </c>
      <c r="G53" s="176">
        <v>1048.2170000000001</v>
      </c>
      <c r="H53" s="176" t="s">
        <v>1223</v>
      </c>
      <c r="I53" s="176">
        <v>7.9000000000000001E-2</v>
      </c>
      <c r="J53" s="176">
        <v>15.952999999999999</v>
      </c>
      <c r="K53" s="176" t="s">
        <v>1223</v>
      </c>
      <c r="L53" s="176" t="s">
        <v>1223</v>
      </c>
      <c r="M53" s="178" t="s">
        <v>1163</v>
      </c>
    </row>
    <row r="54" spans="1:13" s="9" customFormat="1" ht="20.25" customHeight="1" x14ac:dyDescent="0.2">
      <c r="A54" s="219" t="s">
        <v>282</v>
      </c>
      <c r="B54" s="222" t="s">
        <v>200</v>
      </c>
      <c r="C54" s="176">
        <v>3813470.8870000001</v>
      </c>
      <c r="D54" s="177">
        <v>75.5285513370481</v>
      </c>
      <c r="E54" s="176">
        <v>2787315.7030000002</v>
      </c>
      <c r="F54" s="176">
        <v>2555222.5869999998</v>
      </c>
      <c r="G54" s="176">
        <v>1360156.8389999999</v>
      </c>
      <c r="H54" s="176">
        <v>42646.798000000003</v>
      </c>
      <c r="I54" s="176">
        <v>193590.58199999999</v>
      </c>
      <c r="J54" s="176">
        <v>787713.05</v>
      </c>
      <c r="K54" s="176">
        <v>2204.7539999999999</v>
      </c>
      <c r="L54" s="176" t="s">
        <v>1223</v>
      </c>
      <c r="M54" s="109" t="s">
        <v>282</v>
      </c>
    </row>
    <row r="55" spans="1:13" s="9" customFormat="1" ht="20.25" customHeight="1" x14ac:dyDescent="0.2">
      <c r="A55" s="112" t="s">
        <v>693</v>
      </c>
      <c r="B55" s="222" t="s">
        <v>283</v>
      </c>
      <c r="C55" s="176">
        <v>818057.68200000003</v>
      </c>
      <c r="D55" s="177">
        <v>16.202224551453298</v>
      </c>
      <c r="E55" s="176">
        <v>700448.20299999998</v>
      </c>
      <c r="F55" s="176">
        <v>619063.15800000005</v>
      </c>
      <c r="G55" s="176">
        <v>465106.57299999997</v>
      </c>
      <c r="H55" s="176">
        <v>1165.0920000000001</v>
      </c>
      <c r="I55" s="176">
        <v>55460.701000000001</v>
      </c>
      <c r="J55" s="176">
        <v>60972.642</v>
      </c>
      <c r="K55" s="176">
        <v>11.044</v>
      </c>
      <c r="L55" s="176" t="s">
        <v>1223</v>
      </c>
      <c r="M55" s="110" t="s">
        <v>693</v>
      </c>
    </row>
    <row r="56" spans="1:13" ht="20.25" customHeight="1" x14ac:dyDescent="0.2">
      <c r="A56" s="217" t="s">
        <v>1037</v>
      </c>
      <c r="B56" s="221" t="s">
        <v>298</v>
      </c>
      <c r="C56" s="176">
        <v>152232.179</v>
      </c>
      <c r="D56" s="177">
        <v>3.01506849991909</v>
      </c>
      <c r="E56" s="176">
        <v>150661.52299999999</v>
      </c>
      <c r="F56" s="176">
        <v>150376.53099999999</v>
      </c>
      <c r="G56" s="176">
        <v>128141.837</v>
      </c>
      <c r="H56" s="176">
        <v>4.72</v>
      </c>
      <c r="I56" s="176">
        <v>32.218000000000004</v>
      </c>
      <c r="J56" s="176">
        <v>1533.7180000000001</v>
      </c>
      <c r="K56" s="176" t="s">
        <v>1223</v>
      </c>
      <c r="L56" s="176" t="s">
        <v>1223</v>
      </c>
      <c r="M56" s="178" t="s">
        <v>1037</v>
      </c>
    </row>
    <row r="57" spans="1:13" x14ac:dyDescent="0.2">
      <c r="A57" s="217" t="s">
        <v>289</v>
      </c>
      <c r="B57" s="221" t="s">
        <v>290</v>
      </c>
      <c r="C57" s="176">
        <v>146104.111</v>
      </c>
      <c r="D57" s="177">
        <v>2.8936976773142198</v>
      </c>
      <c r="E57" s="176">
        <v>137762.427</v>
      </c>
      <c r="F57" s="176">
        <v>132842.27799999999</v>
      </c>
      <c r="G57" s="176">
        <v>93347.239000000001</v>
      </c>
      <c r="H57" s="176">
        <v>81.917000000000002</v>
      </c>
      <c r="I57" s="176">
        <v>3550.58</v>
      </c>
      <c r="J57" s="176">
        <v>4700.46</v>
      </c>
      <c r="K57" s="176">
        <v>8.7270000000000003</v>
      </c>
      <c r="L57" s="176" t="s">
        <v>1223</v>
      </c>
      <c r="M57" s="178" t="s">
        <v>289</v>
      </c>
    </row>
    <row r="58" spans="1:13" x14ac:dyDescent="0.2">
      <c r="A58" s="217" t="s">
        <v>1165</v>
      </c>
      <c r="B58" s="221" t="s">
        <v>296</v>
      </c>
      <c r="C58" s="176">
        <v>121119.52099999999</v>
      </c>
      <c r="D58" s="177">
        <v>2.3988597870124999</v>
      </c>
      <c r="E58" s="176">
        <v>42749.563999999998</v>
      </c>
      <c r="F58" s="176">
        <v>40070.733</v>
      </c>
      <c r="G58" s="176">
        <v>21758.804</v>
      </c>
      <c r="H58" s="176">
        <v>22.018999999999998</v>
      </c>
      <c r="I58" s="176">
        <v>42534.580999999998</v>
      </c>
      <c r="J58" s="176">
        <v>35811.148999999998</v>
      </c>
      <c r="K58" s="176">
        <v>2.2080000000000002</v>
      </c>
      <c r="L58" s="176" t="s">
        <v>1223</v>
      </c>
      <c r="M58" s="178" t="s">
        <v>1165</v>
      </c>
    </row>
    <row r="59" spans="1:13" s="9" customFormat="1" ht="20.25" customHeight="1" x14ac:dyDescent="0.2">
      <c r="A59" s="112" t="s">
        <v>694</v>
      </c>
      <c r="B59" s="222" t="s">
        <v>307</v>
      </c>
      <c r="C59" s="176">
        <v>2995413.2050000001</v>
      </c>
      <c r="D59" s="177">
        <v>59.326326785594901</v>
      </c>
      <c r="E59" s="176">
        <v>2086867.5</v>
      </c>
      <c r="F59" s="176">
        <v>1936159.429</v>
      </c>
      <c r="G59" s="176">
        <v>895050.26599999995</v>
      </c>
      <c r="H59" s="176">
        <v>41481.705999999998</v>
      </c>
      <c r="I59" s="176">
        <v>138129.88099999999</v>
      </c>
      <c r="J59" s="176">
        <v>726740.40800000005</v>
      </c>
      <c r="K59" s="176">
        <v>2193.71</v>
      </c>
      <c r="L59" s="176" t="s">
        <v>1223</v>
      </c>
      <c r="M59" s="110" t="s">
        <v>694</v>
      </c>
    </row>
    <row r="60" spans="1:13" ht="20.25" customHeight="1" x14ac:dyDescent="0.2">
      <c r="A60" s="217" t="s">
        <v>1038</v>
      </c>
      <c r="B60" s="221" t="s">
        <v>342</v>
      </c>
      <c r="C60" s="49">
        <v>282732.05</v>
      </c>
      <c r="D60" s="50">
        <v>5.5997129087441397</v>
      </c>
      <c r="E60" s="49">
        <v>282657.772</v>
      </c>
      <c r="F60" s="49">
        <v>282636.386</v>
      </c>
      <c r="G60" s="49">
        <v>488.95</v>
      </c>
      <c r="H60" s="49" t="s">
        <v>1223</v>
      </c>
      <c r="I60" s="49">
        <v>66.753</v>
      </c>
      <c r="J60" s="49">
        <v>7.5250000000000004</v>
      </c>
      <c r="K60" s="49" t="s">
        <v>1223</v>
      </c>
      <c r="L60" s="176" t="s">
        <v>1223</v>
      </c>
      <c r="M60" s="178" t="s">
        <v>1038</v>
      </c>
    </row>
    <row r="61" spans="1:13" x14ac:dyDescent="0.2">
      <c r="A61" s="217" t="s">
        <v>701</v>
      </c>
      <c r="B61" s="221" t="s">
        <v>1100</v>
      </c>
      <c r="C61" s="49">
        <v>269812.19900000002</v>
      </c>
      <c r="D61" s="50">
        <v>5.3438259075224899</v>
      </c>
      <c r="E61" s="49">
        <v>244108.424</v>
      </c>
      <c r="F61" s="49">
        <v>220472.18799999999</v>
      </c>
      <c r="G61" s="49">
        <v>103388.045</v>
      </c>
      <c r="H61" s="49">
        <v>5037.0860000000002</v>
      </c>
      <c r="I61" s="49">
        <v>5092.4520000000002</v>
      </c>
      <c r="J61" s="49">
        <v>15567.762000000001</v>
      </c>
      <c r="K61" s="49">
        <v>6.4749999999999996</v>
      </c>
      <c r="L61" s="176" t="s">
        <v>1223</v>
      </c>
      <c r="M61" s="178" t="s">
        <v>701</v>
      </c>
    </row>
    <row r="62" spans="1:13" x14ac:dyDescent="0.2">
      <c r="A62" s="217" t="s">
        <v>1124</v>
      </c>
      <c r="B62" s="221" t="s">
        <v>1125</v>
      </c>
      <c r="C62" s="49">
        <v>216301.228</v>
      </c>
      <c r="D62" s="50">
        <v>4.2840023924023098</v>
      </c>
      <c r="E62" s="49">
        <v>155439.11499999999</v>
      </c>
      <c r="F62" s="49">
        <v>149594.367</v>
      </c>
      <c r="G62" s="49">
        <v>54754.81</v>
      </c>
      <c r="H62" s="49">
        <v>100.464</v>
      </c>
      <c r="I62" s="49">
        <v>1312.654</v>
      </c>
      <c r="J62" s="49">
        <v>59446.355000000003</v>
      </c>
      <c r="K62" s="176">
        <v>2.64</v>
      </c>
      <c r="L62" s="176" t="s">
        <v>1223</v>
      </c>
      <c r="M62" s="178" t="s">
        <v>1124</v>
      </c>
    </row>
    <row r="63" spans="1:13" s="9" customFormat="1" ht="20.25" customHeight="1" x14ac:dyDescent="0.2">
      <c r="A63" s="52" t="s">
        <v>1109</v>
      </c>
      <c r="B63" s="222" t="s">
        <v>201</v>
      </c>
      <c r="C63" s="54">
        <v>5049045.4529999997</v>
      </c>
      <c r="D63" s="55">
        <v>100</v>
      </c>
      <c r="E63" s="54">
        <v>3901609.8420000002</v>
      </c>
      <c r="F63" s="54">
        <v>3581361.12</v>
      </c>
      <c r="G63" s="54">
        <v>2043763.3189999999</v>
      </c>
      <c r="H63" s="54">
        <v>51735.911999999997</v>
      </c>
      <c r="I63" s="54">
        <v>234185.81099999999</v>
      </c>
      <c r="J63" s="54">
        <v>858774.10600000003</v>
      </c>
      <c r="K63" s="54">
        <v>2739.7820000000002</v>
      </c>
      <c r="L63" s="54" t="s">
        <v>1223</v>
      </c>
      <c r="M63" s="179"/>
    </row>
    <row r="64" spans="1:13" ht="12.75" customHeight="1" x14ac:dyDescent="0.2">
      <c r="A64" t="s">
        <v>830</v>
      </c>
      <c r="B64" s="53"/>
      <c r="H64" s="213"/>
      <c r="I64" s="213"/>
      <c r="J64" s="213"/>
      <c r="K64" s="213"/>
      <c r="M64" s="59"/>
    </row>
    <row r="65" spans="1:13" ht="28.5" customHeight="1" x14ac:dyDescent="0.2">
      <c r="A65" s="520" t="s">
        <v>1120</v>
      </c>
      <c r="B65" s="520"/>
      <c r="C65" s="520"/>
      <c r="D65" s="520"/>
      <c r="E65" s="520"/>
      <c r="M65" s="59"/>
    </row>
    <row r="66" spans="1:13" x14ac:dyDescent="0.2">
      <c r="M66" s="59"/>
    </row>
    <row r="67" spans="1:13" x14ac:dyDescent="0.2">
      <c r="M67" s="59"/>
    </row>
    <row r="68" spans="1:13" x14ac:dyDescent="0.2">
      <c r="M68" s="59"/>
    </row>
    <row r="69" spans="1:13" x14ac:dyDescent="0.2">
      <c r="M69" s="59"/>
    </row>
    <row r="70" spans="1:13" x14ac:dyDescent="0.2">
      <c r="M70" s="59"/>
    </row>
    <row r="71" spans="1:13" x14ac:dyDescent="0.2">
      <c r="M71" s="59"/>
    </row>
    <row r="72" spans="1:13" x14ac:dyDescent="0.2">
      <c r="M72" s="59"/>
    </row>
    <row r="73" spans="1:13" x14ac:dyDescent="0.2">
      <c r="M73" s="59"/>
    </row>
    <row r="74" spans="1:13" x14ac:dyDescent="0.2">
      <c r="M74" s="59"/>
    </row>
    <row r="75" spans="1:13" x14ac:dyDescent="0.2">
      <c r="M75" s="59"/>
    </row>
    <row r="76" spans="1:13" x14ac:dyDescent="0.2">
      <c r="M76" s="59"/>
    </row>
    <row r="77" spans="1:13" x14ac:dyDescent="0.2">
      <c r="M77" s="59"/>
    </row>
    <row r="78" spans="1:13" x14ac:dyDescent="0.2">
      <c r="M78" s="59"/>
    </row>
    <row r="79" spans="1:13" x14ac:dyDescent="0.2">
      <c r="M79" s="59"/>
    </row>
    <row r="80" spans="1:13" x14ac:dyDescent="0.2">
      <c r="M80" s="59"/>
    </row>
    <row r="81" spans="13:13" x14ac:dyDescent="0.2">
      <c r="M81" s="59"/>
    </row>
    <row r="82" spans="13:13" x14ac:dyDescent="0.2">
      <c r="M82" s="59"/>
    </row>
    <row r="83" spans="13:13" x14ac:dyDescent="0.2">
      <c r="M83" s="59"/>
    </row>
    <row r="84" spans="13:13" x14ac:dyDescent="0.2">
      <c r="M84" s="59"/>
    </row>
    <row r="85" spans="13:13" x14ac:dyDescent="0.2">
      <c r="M85" s="59"/>
    </row>
    <row r="86" spans="13:13" x14ac:dyDescent="0.2">
      <c r="M86" s="59"/>
    </row>
    <row r="87" spans="13:13" x14ac:dyDescent="0.2">
      <c r="M87" s="59"/>
    </row>
    <row r="88" spans="13:13" x14ac:dyDescent="0.2">
      <c r="M88" s="59"/>
    </row>
    <row r="89" spans="13:13" x14ac:dyDescent="0.2">
      <c r="M89" s="59"/>
    </row>
    <row r="90" spans="13:13" x14ac:dyDescent="0.2">
      <c r="M90" s="59"/>
    </row>
    <row r="91" spans="13:13" x14ac:dyDescent="0.2">
      <c r="M91" s="59"/>
    </row>
    <row r="92" spans="13:13" x14ac:dyDescent="0.2">
      <c r="M92" s="59"/>
    </row>
    <row r="93" spans="13:13" x14ac:dyDescent="0.2">
      <c r="M93" s="59"/>
    </row>
    <row r="94" spans="13:13" x14ac:dyDescent="0.2">
      <c r="M94" s="59"/>
    </row>
    <row r="95" spans="13:13" x14ac:dyDescent="0.2">
      <c r="M95" s="59"/>
    </row>
    <row r="96" spans="13:13" x14ac:dyDescent="0.2">
      <c r="M96" s="59"/>
    </row>
    <row r="97" spans="13:13" x14ac:dyDescent="0.2">
      <c r="M97" s="59"/>
    </row>
    <row r="98" spans="13:13" x14ac:dyDescent="0.2">
      <c r="M98" s="59"/>
    </row>
    <row r="99" spans="13:13" x14ac:dyDescent="0.2">
      <c r="M99" s="59"/>
    </row>
    <row r="100" spans="13:13" x14ac:dyDescent="0.2">
      <c r="M100" s="59"/>
    </row>
    <row r="101" spans="13:13" x14ac:dyDescent="0.2">
      <c r="M101" s="59"/>
    </row>
    <row r="102" spans="13:13" x14ac:dyDescent="0.2">
      <c r="M102" s="59"/>
    </row>
    <row r="103" spans="13:13" x14ac:dyDescent="0.2">
      <c r="M103" s="59"/>
    </row>
    <row r="104" spans="13:13" x14ac:dyDescent="0.2">
      <c r="M104" s="59"/>
    </row>
    <row r="105" spans="13:13" x14ac:dyDescent="0.2">
      <c r="M105" s="59"/>
    </row>
    <row r="106" spans="13:13" x14ac:dyDescent="0.2">
      <c r="M106" s="59"/>
    </row>
    <row r="107" spans="13:13" x14ac:dyDescent="0.2">
      <c r="M107" s="59"/>
    </row>
    <row r="108" spans="13:13" x14ac:dyDescent="0.2">
      <c r="M108" s="59"/>
    </row>
    <row r="109" spans="13:13" x14ac:dyDescent="0.2">
      <c r="M109" s="59"/>
    </row>
    <row r="110" spans="13:13" x14ac:dyDescent="0.2">
      <c r="M110" s="59"/>
    </row>
    <row r="111" spans="13:13" x14ac:dyDescent="0.2">
      <c r="M111" s="59"/>
    </row>
    <row r="112" spans="13:13" x14ac:dyDescent="0.2">
      <c r="M112" s="59"/>
    </row>
    <row r="113" spans="13:13" x14ac:dyDescent="0.2">
      <c r="M113" s="59"/>
    </row>
    <row r="114" spans="13:13" x14ac:dyDescent="0.2">
      <c r="M114" s="59"/>
    </row>
    <row r="115" spans="13:13" x14ac:dyDescent="0.2">
      <c r="M115" s="59"/>
    </row>
    <row r="116" spans="13:13" x14ac:dyDescent="0.2">
      <c r="M116" s="59"/>
    </row>
    <row r="117" spans="13:13" x14ac:dyDescent="0.2">
      <c r="M117" s="59"/>
    </row>
    <row r="118" spans="13:13" x14ac:dyDescent="0.2">
      <c r="M118" s="59"/>
    </row>
    <row r="119" spans="13:13" x14ac:dyDescent="0.2">
      <c r="M119" s="59"/>
    </row>
    <row r="120" spans="13:13" x14ac:dyDescent="0.2">
      <c r="M120" s="59"/>
    </row>
    <row r="121" spans="13:13" x14ac:dyDescent="0.2">
      <c r="M121" s="59"/>
    </row>
    <row r="122" spans="13:13" x14ac:dyDescent="0.2">
      <c r="M122" s="59"/>
    </row>
    <row r="123" spans="13:13" x14ac:dyDescent="0.2">
      <c r="M123" s="59"/>
    </row>
    <row r="124" spans="13:13" x14ac:dyDescent="0.2">
      <c r="M124" s="59"/>
    </row>
    <row r="125" spans="13:13" x14ac:dyDescent="0.2">
      <c r="M125" s="59"/>
    </row>
    <row r="126" spans="13:13" x14ac:dyDescent="0.2">
      <c r="M126" s="59"/>
    </row>
    <row r="127" spans="13:13" x14ac:dyDescent="0.2">
      <c r="M127" s="59"/>
    </row>
    <row r="128" spans="13:13" x14ac:dyDescent="0.2">
      <c r="M128" s="59"/>
    </row>
    <row r="129" spans="13:13" x14ac:dyDescent="0.2">
      <c r="M129" s="59"/>
    </row>
    <row r="130" spans="13:13" x14ac:dyDescent="0.2">
      <c r="M130" s="59"/>
    </row>
    <row r="131" spans="13:13" x14ac:dyDescent="0.2">
      <c r="M131" s="59"/>
    </row>
    <row r="132" spans="13:13" x14ac:dyDescent="0.2">
      <c r="M132" s="59"/>
    </row>
    <row r="133" spans="13:13" x14ac:dyDescent="0.2">
      <c r="M133" s="59"/>
    </row>
    <row r="134" spans="13:13" x14ac:dyDescent="0.2">
      <c r="M134" s="59"/>
    </row>
    <row r="135" spans="13:13" x14ac:dyDescent="0.2">
      <c r="M135" s="59"/>
    </row>
    <row r="136" spans="13:13" x14ac:dyDescent="0.2">
      <c r="M136" s="59"/>
    </row>
    <row r="137" spans="13:13" x14ac:dyDescent="0.2">
      <c r="M137" s="59"/>
    </row>
    <row r="138" spans="13:13" x14ac:dyDescent="0.2">
      <c r="M138" s="59"/>
    </row>
    <row r="139" spans="13:13" x14ac:dyDescent="0.2">
      <c r="M139" s="59"/>
    </row>
    <row r="140" spans="13:13" x14ac:dyDescent="0.2">
      <c r="M140" s="59"/>
    </row>
    <row r="141" spans="13:13" x14ac:dyDescent="0.2">
      <c r="M141" s="59"/>
    </row>
    <row r="142" spans="13:13" x14ac:dyDescent="0.2">
      <c r="M142" s="59"/>
    </row>
    <row r="143" spans="13:13" x14ac:dyDescent="0.2">
      <c r="M143" s="59"/>
    </row>
    <row r="144" spans="13:13" x14ac:dyDescent="0.2">
      <c r="M144" s="59"/>
    </row>
    <row r="145" spans="13:13" x14ac:dyDescent="0.2">
      <c r="M145" s="59"/>
    </row>
    <row r="146" spans="13:13" x14ac:dyDescent="0.2">
      <c r="M146" s="59"/>
    </row>
    <row r="147" spans="13:13" x14ac:dyDescent="0.2">
      <c r="M147" s="59"/>
    </row>
    <row r="148" spans="13:13" x14ac:dyDescent="0.2">
      <c r="M148" s="59"/>
    </row>
    <row r="149" spans="13:13" x14ac:dyDescent="0.2">
      <c r="M149" s="59"/>
    </row>
    <row r="150" spans="13:13" x14ac:dyDescent="0.2">
      <c r="M150" s="59"/>
    </row>
    <row r="151" spans="13:13" x14ac:dyDescent="0.2">
      <c r="M151" s="59"/>
    </row>
    <row r="152" spans="13:13" x14ac:dyDescent="0.2">
      <c r="M152" s="59"/>
    </row>
    <row r="153" spans="13:13" x14ac:dyDescent="0.2">
      <c r="M153" s="59"/>
    </row>
    <row r="154" spans="13:13" x14ac:dyDescent="0.2">
      <c r="M154" s="59"/>
    </row>
    <row r="155" spans="13:13" x14ac:dyDescent="0.2">
      <c r="M155" s="59"/>
    </row>
    <row r="156" spans="13:13" x14ac:dyDescent="0.2">
      <c r="M156" s="59"/>
    </row>
    <row r="157" spans="13:13" x14ac:dyDescent="0.2">
      <c r="M157" s="59"/>
    </row>
    <row r="158" spans="13:13" x14ac:dyDescent="0.2">
      <c r="M158" s="59"/>
    </row>
    <row r="159" spans="13:13" x14ac:dyDescent="0.2">
      <c r="M159" s="59"/>
    </row>
    <row r="160" spans="13:13" x14ac:dyDescent="0.2">
      <c r="M160" s="59"/>
    </row>
    <row r="161" spans="13:13" x14ac:dyDescent="0.2">
      <c r="M161" s="59"/>
    </row>
    <row r="162" spans="13:13" x14ac:dyDescent="0.2">
      <c r="M162" s="59"/>
    </row>
    <row r="163" spans="13:13" x14ac:dyDescent="0.2">
      <c r="M163" s="59"/>
    </row>
    <row r="164" spans="13:13" x14ac:dyDescent="0.2">
      <c r="M164" s="59"/>
    </row>
    <row r="165" spans="13:13" x14ac:dyDescent="0.2">
      <c r="M165" s="59"/>
    </row>
    <row r="166" spans="13:13" x14ac:dyDescent="0.2">
      <c r="M166" s="59"/>
    </row>
    <row r="167" spans="13:13" x14ac:dyDescent="0.2">
      <c r="M167" s="59"/>
    </row>
    <row r="168" spans="13:13" x14ac:dyDescent="0.2">
      <c r="M168" s="59"/>
    </row>
    <row r="169" spans="13:13" x14ac:dyDescent="0.2">
      <c r="M169" s="59"/>
    </row>
    <row r="170" spans="13:13" x14ac:dyDescent="0.2">
      <c r="M170" s="59"/>
    </row>
    <row r="171" spans="13:13" x14ac:dyDescent="0.2">
      <c r="M171" s="59"/>
    </row>
    <row r="172" spans="13:13" x14ac:dyDescent="0.2">
      <c r="M172" s="59"/>
    </row>
    <row r="173" spans="13:13" x14ac:dyDescent="0.2">
      <c r="M173" s="59"/>
    </row>
    <row r="174" spans="13:13" x14ac:dyDescent="0.2">
      <c r="M174" s="59"/>
    </row>
    <row r="175" spans="13:13" x14ac:dyDescent="0.2">
      <c r="M175" s="59"/>
    </row>
    <row r="176" spans="13:13" x14ac:dyDescent="0.2">
      <c r="M176" s="59"/>
    </row>
    <row r="177" spans="13:13" x14ac:dyDescent="0.2">
      <c r="M177" s="59"/>
    </row>
    <row r="178" spans="13:13" x14ac:dyDescent="0.2">
      <c r="M178" s="59"/>
    </row>
    <row r="179" spans="13:13" x14ac:dyDescent="0.2">
      <c r="M179" s="59"/>
    </row>
    <row r="180" spans="13:13" x14ac:dyDescent="0.2">
      <c r="M180" s="59"/>
    </row>
    <row r="181" spans="13:13" x14ac:dyDescent="0.2">
      <c r="M181" s="59"/>
    </row>
    <row r="182" spans="13:13" x14ac:dyDescent="0.2">
      <c r="M182" s="59"/>
    </row>
    <row r="183" spans="13:13" x14ac:dyDescent="0.2">
      <c r="M183" s="59"/>
    </row>
    <row r="184" spans="13:13" x14ac:dyDescent="0.2">
      <c r="M184" s="59"/>
    </row>
    <row r="185" spans="13:13" x14ac:dyDescent="0.2">
      <c r="M185" s="59"/>
    </row>
    <row r="186" spans="13:13" x14ac:dyDescent="0.2">
      <c r="M186" s="59"/>
    </row>
    <row r="187" spans="13:13" x14ac:dyDescent="0.2">
      <c r="M187" s="59"/>
    </row>
    <row r="188" spans="13:13" x14ac:dyDescent="0.2">
      <c r="M188" s="59"/>
    </row>
    <row r="189" spans="13:13" x14ac:dyDescent="0.2">
      <c r="M189" s="59"/>
    </row>
    <row r="190" spans="13:13" x14ac:dyDescent="0.2">
      <c r="M190" s="59"/>
    </row>
    <row r="191" spans="13:13" x14ac:dyDescent="0.2">
      <c r="M191" s="59"/>
    </row>
    <row r="192" spans="13:13" x14ac:dyDescent="0.2">
      <c r="M192" s="59"/>
    </row>
    <row r="193" spans="13:13" x14ac:dyDescent="0.2">
      <c r="M193" s="59"/>
    </row>
    <row r="194" spans="13:13" x14ac:dyDescent="0.2">
      <c r="M194" s="59"/>
    </row>
    <row r="195" spans="13:13" x14ac:dyDescent="0.2">
      <c r="M195" s="59"/>
    </row>
    <row r="196" spans="13:13" x14ac:dyDescent="0.2">
      <c r="M196" s="59"/>
    </row>
    <row r="197" spans="13:13" x14ac:dyDescent="0.2">
      <c r="M197" s="59"/>
    </row>
    <row r="198" spans="13:13" x14ac:dyDescent="0.2">
      <c r="M198" s="59"/>
    </row>
    <row r="199" spans="13:13" x14ac:dyDescent="0.2">
      <c r="M199" s="59"/>
    </row>
    <row r="200" spans="13:13" x14ac:dyDescent="0.2">
      <c r="M200" s="59"/>
    </row>
    <row r="201" spans="13:13" x14ac:dyDescent="0.2">
      <c r="M201" s="59"/>
    </row>
    <row r="202" spans="13:13" x14ac:dyDescent="0.2">
      <c r="M202" s="59"/>
    </row>
    <row r="203" spans="13:13" x14ac:dyDescent="0.2">
      <c r="M203" s="59"/>
    </row>
    <row r="204" spans="13:13" x14ac:dyDescent="0.2">
      <c r="M204" s="59"/>
    </row>
    <row r="205" spans="13:13" x14ac:dyDescent="0.2">
      <c r="M205" s="59"/>
    </row>
    <row r="206" spans="13:13" x14ac:dyDescent="0.2">
      <c r="M206" s="59"/>
    </row>
    <row r="207" spans="13:13" x14ac:dyDescent="0.2">
      <c r="M207" s="59"/>
    </row>
    <row r="208" spans="13:13" x14ac:dyDescent="0.2">
      <c r="M208" s="59"/>
    </row>
    <row r="209" spans="13:13" x14ac:dyDescent="0.2">
      <c r="M209" s="59"/>
    </row>
    <row r="210" spans="13:13" x14ac:dyDescent="0.2">
      <c r="M210" s="59"/>
    </row>
    <row r="211" spans="13:13" x14ac:dyDescent="0.2">
      <c r="M211" s="59"/>
    </row>
    <row r="212" spans="13:13" x14ac:dyDescent="0.2">
      <c r="M212" s="59"/>
    </row>
    <row r="213" spans="13:13" x14ac:dyDescent="0.2">
      <c r="M213" s="59"/>
    </row>
    <row r="214" spans="13:13" x14ac:dyDescent="0.2">
      <c r="M214" s="59"/>
    </row>
    <row r="215" spans="13:13" x14ac:dyDescent="0.2">
      <c r="M215" s="59"/>
    </row>
    <row r="216" spans="13:13" x14ac:dyDescent="0.2">
      <c r="M216" s="59"/>
    </row>
    <row r="217" spans="13:13" x14ac:dyDescent="0.2">
      <c r="M217" s="59"/>
    </row>
    <row r="218" spans="13:13" x14ac:dyDescent="0.2">
      <c r="M218" s="59"/>
    </row>
    <row r="219" spans="13:13" x14ac:dyDescent="0.2">
      <c r="M219" s="59"/>
    </row>
    <row r="220" spans="13:13" x14ac:dyDescent="0.2">
      <c r="M220" s="59"/>
    </row>
    <row r="221" spans="13:13" x14ac:dyDescent="0.2">
      <c r="M221" s="59"/>
    </row>
    <row r="222" spans="13:13" x14ac:dyDescent="0.2">
      <c r="M222" s="59"/>
    </row>
    <row r="223" spans="13:13" x14ac:dyDescent="0.2">
      <c r="M223" s="59"/>
    </row>
    <row r="224" spans="13:13" x14ac:dyDescent="0.2">
      <c r="M224" s="59"/>
    </row>
    <row r="225" spans="13:13" x14ac:dyDescent="0.2">
      <c r="M225" s="59"/>
    </row>
    <row r="226" spans="13:13" x14ac:dyDescent="0.2">
      <c r="M226" s="59"/>
    </row>
    <row r="227" spans="13:13" x14ac:dyDescent="0.2">
      <c r="M227" s="59"/>
    </row>
    <row r="228" spans="13:13" x14ac:dyDescent="0.2">
      <c r="M228" s="59"/>
    </row>
    <row r="229" spans="13:13" x14ac:dyDescent="0.2">
      <c r="M229" s="59"/>
    </row>
    <row r="230" spans="13:13" x14ac:dyDescent="0.2">
      <c r="M230" s="59"/>
    </row>
    <row r="231" spans="13:13" x14ac:dyDescent="0.2">
      <c r="M231" s="59"/>
    </row>
    <row r="232" spans="13:13" x14ac:dyDescent="0.2">
      <c r="M232" s="59"/>
    </row>
    <row r="233" spans="13:13" x14ac:dyDescent="0.2">
      <c r="M233" s="59"/>
    </row>
    <row r="234" spans="13:13" x14ac:dyDescent="0.2">
      <c r="M234" s="59"/>
    </row>
    <row r="235" spans="13:13" x14ac:dyDescent="0.2">
      <c r="M235" s="59"/>
    </row>
    <row r="236" spans="13:13" x14ac:dyDescent="0.2">
      <c r="M236" s="59"/>
    </row>
    <row r="237" spans="13:13" x14ac:dyDescent="0.2">
      <c r="M237" s="59"/>
    </row>
    <row r="238" spans="13:13" x14ac:dyDescent="0.2">
      <c r="M238" s="59"/>
    </row>
    <row r="239" spans="13:13" x14ac:dyDescent="0.2">
      <c r="M239" s="59"/>
    </row>
    <row r="240" spans="13:13" x14ac:dyDescent="0.2">
      <c r="M240" s="59"/>
    </row>
    <row r="241" spans="13:13" x14ac:dyDescent="0.2">
      <c r="M241" s="59"/>
    </row>
    <row r="242" spans="13:13" x14ac:dyDescent="0.2">
      <c r="M242" s="59"/>
    </row>
    <row r="243" spans="13:13" x14ac:dyDescent="0.2">
      <c r="M243" s="59"/>
    </row>
    <row r="244" spans="13:13" x14ac:dyDescent="0.2">
      <c r="M244" s="59"/>
    </row>
    <row r="245" spans="13:13" x14ac:dyDescent="0.2">
      <c r="M245" s="59"/>
    </row>
    <row r="246" spans="13:13" x14ac:dyDescent="0.2">
      <c r="M246" s="59"/>
    </row>
    <row r="247" spans="13:13" x14ac:dyDescent="0.2">
      <c r="M247" s="59"/>
    </row>
    <row r="248" spans="13:13" x14ac:dyDescent="0.2">
      <c r="M248" s="59"/>
    </row>
    <row r="249" spans="13:13" x14ac:dyDescent="0.2">
      <c r="M249" s="59"/>
    </row>
    <row r="250" spans="13:13" x14ac:dyDescent="0.2">
      <c r="M250" s="59"/>
    </row>
    <row r="251" spans="13:13" x14ac:dyDescent="0.2">
      <c r="M251" s="59"/>
    </row>
    <row r="252" spans="13:13" x14ac:dyDescent="0.2">
      <c r="M252" s="59"/>
    </row>
    <row r="253" spans="13:13" x14ac:dyDescent="0.2">
      <c r="M253" s="59"/>
    </row>
    <row r="254" spans="13:13" x14ac:dyDescent="0.2">
      <c r="M254" s="59"/>
    </row>
    <row r="255" spans="13:13" x14ac:dyDescent="0.2">
      <c r="M255" s="59"/>
    </row>
    <row r="256" spans="13:13" x14ac:dyDescent="0.2">
      <c r="M256" s="59"/>
    </row>
    <row r="257" spans="13:13" x14ac:dyDescent="0.2">
      <c r="M257" s="59"/>
    </row>
    <row r="258" spans="13:13" x14ac:dyDescent="0.2">
      <c r="M258" s="59"/>
    </row>
    <row r="259" spans="13:13" x14ac:dyDescent="0.2">
      <c r="M259" s="59"/>
    </row>
    <row r="260" spans="13:13" x14ac:dyDescent="0.2">
      <c r="M260" s="59"/>
    </row>
    <row r="261" spans="13:13" x14ac:dyDescent="0.2">
      <c r="M261" s="59"/>
    </row>
    <row r="262" spans="13:13" x14ac:dyDescent="0.2">
      <c r="M262" s="59"/>
    </row>
    <row r="263" spans="13:13" x14ac:dyDescent="0.2">
      <c r="M263" s="59"/>
    </row>
    <row r="264" spans="13:13" x14ac:dyDescent="0.2">
      <c r="M264" s="59"/>
    </row>
    <row r="265" spans="13:13" x14ac:dyDescent="0.2">
      <c r="M265" s="59"/>
    </row>
    <row r="266" spans="13:13" x14ac:dyDescent="0.2">
      <c r="M266" s="59"/>
    </row>
    <row r="267" spans="13:13" x14ac:dyDescent="0.2">
      <c r="M267" s="59"/>
    </row>
    <row r="268" spans="13:13" x14ac:dyDescent="0.2">
      <c r="M268" s="59"/>
    </row>
    <row r="269" spans="13:13" x14ac:dyDescent="0.2">
      <c r="M269" s="59"/>
    </row>
    <row r="270" spans="13:13" x14ac:dyDescent="0.2">
      <c r="M270" s="59"/>
    </row>
    <row r="271" spans="13:13" x14ac:dyDescent="0.2">
      <c r="M271" s="59"/>
    </row>
    <row r="272" spans="13:13" x14ac:dyDescent="0.2">
      <c r="M272" s="59"/>
    </row>
    <row r="273" spans="13:13" x14ac:dyDescent="0.2">
      <c r="M273" s="59"/>
    </row>
    <row r="274" spans="13:13" x14ac:dyDescent="0.2">
      <c r="M274" s="59"/>
    </row>
    <row r="275" spans="13:13" x14ac:dyDescent="0.2">
      <c r="M275" s="59"/>
    </row>
    <row r="276" spans="13:13" x14ac:dyDescent="0.2">
      <c r="M276" s="59"/>
    </row>
    <row r="277" spans="13:13" x14ac:dyDescent="0.2">
      <c r="M277" s="59"/>
    </row>
    <row r="278" spans="13:13" x14ac:dyDescent="0.2">
      <c r="M278" s="59"/>
    </row>
    <row r="279" spans="13:13" x14ac:dyDescent="0.2">
      <c r="M279" s="59"/>
    </row>
    <row r="280" spans="13:13" x14ac:dyDescent="0.2">
      <c r="M280" s="59"/>
    </row>
    <row r="281" spans="13:13" x14ac:dyDescent="0.2">
      <c r="M281" s="59"/>
    </row>
    <row r="282" spans="13:13" x14ac:dyDescent="0.2">
      <c r="M282" s="59"/>
    </row>
    <row r="283" spans="13:13" x14ac:dyDescent="0.2">
      <c r="M283" s="59"/>
    </row>
    <row r="284" spans="13:13" x14ac:dyDescent="0.2">
      <c r="M284" s="59"/>
    </row>
    <row r="285" spans="13:13" x14ac:dyDescent="0.2">
      <c r="M285" s="59"/>
    </row>
    <row r="286" spans="13:13" x14ac:dyDescent="0.2">
      <c r="M286" s="59"/>
    </row>
    <row r="287" spans="13:13" x14ac:dyDescent="0.2">
      <c r="M287" s="59"/>
    </row>
    <row r="288" spans="13:13" x14ac:dyDescent="0.2">
      <c r="M288" s="59"/>
    </row>
    <row r="289" spans="13:13" x14ac:dyDescent="0.2">
      <c r="M289" s="59"/>
    </row>
    <row r="290" spans="13:13" x14ac:dyDescent="0.2">
      <c r="M290" s="59"/>
    </row>
    <row r="291" spans="13:13" x14ac:dyDescent="0.2">
      <c r="M291" s="59"/>
    </row>
    <row r="292" spans="13:13" x14ac:dyDescent="0.2">
      <c r="M292" s="59"/>
    </row>
    <row r="293" spans="13:13" x14ac:dyDescent="0.2">
      <c r="M293" s="59"/>
    </row>
    <row r="294" spans="13:13" x14ac:dyDescent="0.2">
      <c r="M294" s="59"/>
    </row>
    <row r="295" spans="13:13" x14ac:dyDescent="0.2">
      <c r="M295" s="59"/>
    </row>
    <row r="296" spans="13:13" x14ac:dyDescent="0.2">
      <c r="M296" s="59"/>
    </row>
    <row r="297" spans="13:13" x14ac:dyDescent="0.2">
      <c r="M297" s="59"/>
    </row>
    <row r="298" spans="13:13" x14ac:dyDescent="0.2">
      <c r="M298" s="59"/>
    </row>
    <row r="299" spans="13:13" x14ac:dyDescent="0.2">
      <c r="M299" s="59"/>
    </row>
    <row r="300" spans="13:13" x14ac:dyDescent="0.2">
      <c r="M300" s="59"/>
    </row>
    <row r="301" spans="13:13" x14ac:dyDescent="0.2">
      <c r="M301" s="59"/>
    </row>
    <row r="302" spans="13:13" x14ac:dyDescent="0.2">
      <c r="M302" s="59"/>
    </row>
    <row r="303" spans="13:13" x14ac:dyDescent="0.2">
      <c r="M303" s="59"/>
    </row>
    <row r="304" spans="13:13" x14ac:dyDescent="0.2">
      <c r="M304" s="59"/>
    </row>
    <row r="305" spans="13:13" x14ac:dyDescent="0.2">
      <c r="M305" s="59"/>
    </row>
    <row r="306" spans="13:13" x14ac:dyDescent="0.2">
      <c r="M306" s="59"/>
    </row>
    <row r="307" spans="13:13" x14ac:dyDescent="0.2">
      <c r="M307" s="59"/>
    </row>
    <row r="308" spans="13:13" x14ac:dyDescent="0.2">
      <c r="M308" s="59"/>
    </row>
    <row r="309" spans="13:13" x14ac:dyDescent="0.2">
      <c r="M309" s="59"/>
    </row>
    <row r="310" spans="13:13" x14ac:dyDescent="0.2">
      <c r="M310" s="59"/>
    </row>
    <row r="311" spans="13:13" x14ac:dyDescent="0.2">
      <c r="M311" s="59"/>
    </row>
    <row r="312" spans="13:13" x14ac:dyDescent="0.2">
      <c r="M312" s="59"/>
    </row>
    <row r="313" spans="13:13" x14ac:dyDescent="0.2">
      <c r="M313" s="59"/>
    </row>
    <row r="314" spans="13:13" x14ac:dyDescent="0.2">
      <c r="M314" s="59"/>
    </row>
    <row r="315" spans="13:13" x14ac:dyDescent="0.2">
      <c r="M315" s="59"/>
    </row>
    <row r="316" spans="13:13" x14ac:dyDescent="0.2">
      <c r="M316" s="59"/>
    </row>
    <row r="317" spans="13:13" x14ac:dyDescent="0.2">
      <c r="M317" s="59"/>
    </row>
    <row r="318" spans="13:13" x14ac:dyDescent="0.2">
      <c r="M318" s="59"/>
    </row>
    <row r="319" spans="13:13" x14ac:dyDescent="0.2">
      <c r="M319" s="59"/>
    </row>
    <row r="320" spans="13:13" x14ac:dyDescent="0.2">
      <c r="M320" s="59"/>
    </row>
    <row r="321" spans="13:13" x14ac:dyDescent="0.2">
      <c r="M321" s="59"/>
    </row>
    <row r="322" spans="13:13" x14ac:dyDescent="0.2">
      <c r="M322" s="59"/>
    </row>
    <row r="323" spans="13:13" x14ac:dyDescent="0.2">
      <c r="M323" s="59"/>
    </row>
    <row r="324" spans="13:13" x14ac:dyDescent="0.2">
      <c r="M324" s="59"/>
    </row>
    <row r="325" spans="13:13" x14ac:dyDescent="0.2">
      <c r="M325" s="59"/>
    </row>
    <row r="326" spans="13:13" x14ac:dyDescent="0.2">
      <c r="M326" s="59"/>
    </row>
    <row r="327" spans="13:13" x14ac:dyDescent="0.2">
      <c r="M327" s="59"/>
    </row>
    <row r="328" spans="13:13" x14ac:dyDescent="0.2">
      <c r="M328" s="59"/>
    </row>
    <row r="329" spans="13:13" x14ac:dyDescent="0.2">
      <c r="M329" s="59"/>
    </row>
    <row r="330" spans="13:13" x14ac:dyDescent="0.2">
      <c r="M330" s="59"/>
    </row>
    <row r="331" spans="13:13" x14ac:dyDescent="0.2">
      <c r="M331" s="59"/>
    </row>
    <row r="332" spans="13:13" x14ac:dyDescent="0.2">
      <c r="M332" s="59"/>
    </row>
    <row r="333" spans="13:13" x14ac:dyDescent="0.2">
      <c r="M333" s="59"/>
    </row>
    <row r="334" spans="13:13" x14ac:dyDescent="0.2">
      <c r="M334" s="59"/>
    </row>
    <row r="335" spans="13:13" x14ac:dyDescent="0.2">
      <c r="M335" s="59"/>
    </row>
    <row r="336" spans="13:13" x14ac:dyDescent="0.2">
      <c r="M336" s="59"/>
    </row>
    <row r="337" spans="13:13" x14ac:dyDescent="0.2">
      <c r="M337" s="59"/>
    </row>
    <row r="338" spans="13:13" x14ac:dyDescent="0.2">
      <c r="M338" s="59"/>
    </row>
    <row r="339" spans="13:13" x14ac:dyDescent="0.2">
      <c r="M339" s="59"/>
    </row>
    <row r="340" spans="13:13" x14ac:dyDescent="0.2">
      <c r="M340" s="59"/>
    </row>
    <row r="341" spans="13:13" x14ac:dyDescent="0.2">
      <c r="M341" s="59"/>
    </row>
    <row r="342" spans="13:13" x14ac:dyDescent="0.2">
      <c r="M342" s="59"/>
    </row>
    <row r="343" spans="13:13" x14ac:dyDescent="0.2">
      <c r="M343" s="59"/>
    </row>
    <row r="344" spans="13:13" x14ac:dyDescent="0.2">
      <c r="M344" s="59"/>
    </row>
    <row r="345" spans="13:13" x14ac:dyDescent="0.2">
      <c r="M345" s="59"/>
    </row>
    <row r="346" spans="13:13" x14ac:dyDescent="0.2">
      <c r="M346" s="59"/>
    </row>
    <row r="347" spans="13:13" x14ac:dyDescent="0.2">
      <c r="M347" s="59"/>
    </row>
    <row r="348" spans="13:13" x14ac:dyDescent="0.2">
      <c r="M348" s="59"/>
    </row>
    <row r="349" spans="13:13" x14ac:dyDescent="0.2">
      <c r="M349" s="59"/>
    </row>
    <row r="350" spans="13:13" x14ac:dyDescent="0.2">
      <c r="M350" s="59"/>
    </row>
    <row r="351" spans="13:13" x14ac:dyDescent="0.2">
      <c r="M351" s="59"/>
    </row>
    <row r="352" spans="13:13" x14ac:dyDescent="0.2">
      <c r="M352" s="59"/>
    </row>
    <row r="353" spans="13:13" x14ac:dyDescent="0.2">
      <c r="M353" s="59"/>
    </row>
    <row r="354" spans="13:13" x14ac:dyDescent="0.2">
      <c r="M354" s="59"/>
    </row>
    <row r="355" spans="13:13" x14ac:dyDescent="0.2">
      <c r="M355" s="59"/>
    </row>
    <row r="356" spans="13:13" x14ac:dyDescent="0.2">
      <c r="M356" s="59"/>
    </row>
    <row r="357" spans="13:13" x14ac:dyDescent="0.2">
      <c r="M357" s="59"/>
    </row>
    <row r="358" spans="13:13" x14ac:dyDescent="0.2">
      <c r="M358" s="59"/>
    </row>
    <row r="359" spans="13:13" x14ac:dyDescent="0.2">
      <c r="M359" s="59"/>
    </row>
    <row r="360" spans="13:13" x14ac:dyDescent="0.2">
      <c r="M360" s="59"/>
    </row>
    <row r="361" spans="13:13" x14ac:dyDescent="0.2">
      <c r="M361" s="59"/>
    </row>
    <row r="362" spans="13:13" x14ac:dyDescent="0.2">
      <c r="M362" s="59"/>
    </row>
    <row r="363" spans="13:13" x14ac:dyDescent="0.2">
      <c r="M363" s="59"/>
    </row>
    <row r="364" spans="13:13" x14ac:dyDescent="0.2">
      <c r="M364" s="59"/>
    </row>
    <row r="365" spans="13:13" x14ac:dyDescent="0.2">
      <c r="M365" s="59"/>
    </row>
    <row r="366" spans="13:13" x14ac:dyDescent="0.2">
      <c r="M366" s="59"/>
    </row>
    <row r="367" spans="13:13" x14ac:dyDescent="0.2">
      <c r="M367" s="59"/>
    </row>
    <row r="368" spans="13:13" x14ac:dyDescent="0.2">
      <c r="M368" s="59"/>
    </row>
    <row r="369" spans="13:13" x14ac:dyDescent="0.2">
      <c r="M369" s="59"/>
    </row>
    <row r="370" spans="13:13" x14ac:dyDescent="0.2">
      <c r="M370" s="59"/>
    </row>
    <row r="371" spans="13:13" x14ac:dyDescent="0.2">
      <c r="M371" s="59"/>
    </row>
    <row r="372" spans="13:13" x14ac:dyDescent="0.2">
      <c r="M372" s="59"/>
    </row>
    <row r="373" spans="13:13" x14ac:dyDescent="0.2">
      <c r="M373" s="59"/>
    </row>
    <row r="374" spans="13:13" x14ac:dyDescent="0.2">
      <c r="M374" s="59"/>
    </row>
    <row r="375" spans="13:13" x14ac:dyDescent="0.2">
      <c r="M375" s="59"/>
    </row>
    <row r="376" spans="13:13" x14ac:dyDescent="0.2">
      <c r="M376" s="59"/>
    </row>
    <row r="377" spans="13:13" x14ac:dyDescent="0.2">
      <c r="M377" s="59"/>
    </row>
    <row r="378" spans="13:13" x14ac:dyDescent="0.2">
      <c r="M378" s="59"/>
    </row>
    <row r="379" spans="13:13" x14ac:dyDescent="0.2">
      <c r="M379" s="59"/>
    </row>
    <row r="380" spans="13:13" x14ac:dyDescent="0.2">
      <c r="M380" s="59"/>
    </row>
    <row r="381" spans="13:13" x14ac:dyDescent="0.2">
      <c r="M381" s="59"/>
    </row>
    <row r="382" spans="13:13" x14ac:dyDescent="0.2">
      <c r="M382" s="59"/>
    </row>
    <row r="383" spans="13:13" x14ac:dyDescent="0.2">
      <c r="M383" s="59"/>
    </row>
    <row r="384" spans="13:13" x14ac:dyDescent="0.2">
      <c r="M384" s="59"/>
    </row>
    <row r="385" spans="13:13" x14ac:dyDescent="0.2">
      <c r="M385" s="59"/>
    </row>
    <row r="386" spans="13:13" x14ac:dyDescent="0.2">
      <c r="M386" s="59"/>
    </row>
    <row r="387" spans="13:13" x14ac:dyDescent="0.2">
      <c r="M387" s="59"/>
    </row>
    <row r="388" spans="13:13" x14ac:dyDescent="0.2">
      <c r="M388" s="59"/>
    </row>
    <row r="389" spans="13:13" x14ac:dyDescent="0.2">
      <c r="M389" s="59"/>
    </row>
    <row r="390" spans="13:13" x14ac:dyDescent="0.2">
      <c r="M390" s="59"/>
    </row>
    <row r="391" spans="13:13" x14ac:dyDescent="0.2">
      <c r="M391" s="59"/>
    </row>
    <row r="392" spans="13:13" x14ac:dyDescent="0.2">
      <c r="M392" s="59"/>
    </row>
    <row r="393" spans="13:13" x14ac:dyDescent="0.2">
      <c r="M393" s="59"/>
    </row>
    <row r="394" spans="13:13" x14ac:dyDescent="0.2">
      <c r="M394" s="59"/>
    </row>
    <row r="395" spans="13:13" x14ac:dyDescent="0.2">
      <c r="M395" s="59"/>
    </row>
    <row r="396" spans="13:13" x14ac:dyDescent="0.2">
      <c r="M396" s="59"/>
    </row>
    <row r="397" spans="13:13" x14ac:dyDescent="0.2">
      <c r="M397" s="59"/>
    </row>
    <row r="398" spans="13:13" x14ac:dyDescent="0.2">
      <c r="M398" s="59"/>
    </row>
    <row r="399" spans="13:13" x14ac:dyDescent="0.2">
      <c r="M399" s="59"/>
    </row>
    <row r="400" spans="13:13" x14ac:dyDescent="0.2">
      <c r="M400" s="59"/>
    </row>
    <row r="401" spans="13:13" x14ac:dyDescent="0.2">
      <c r="M401" s="59"/>
    </row>
    <row r="402" spans="13:13" x14ac:dyDescent="0.2">
      <c r="M402" s="59"/>
    </row>
    <row r="403" spans="13:13" x14ac:dyDescent="0.2">
      <c r="M403" s="59"/>
    </row>
    <row r="404" spans="13:13" x14ac:dyDescent="0.2">
      <c r="M404" s="59"/>
    </row>
    <row r="405" spans="13:13" x14ac:dyDescent="0.2">
      <c r="M405" s="59"/>
    </row>
    <row r="406" spans="13:13" x14ac:dyDescent="0.2">
      <c r="M406" s="59"/>
    </row>
    <row r="407" spans="13:13" x14ac:dyDescent="0.2">
      <c r="M407" s="59"/>
    </row>
    <row r="408" spans="13:13" x14ac:dyDescent="0.2">
      <c r="M408" s="59"/>
    </row>
    <row r="409" spans="13:13" x14ac:dyDescent="0.2">
      <c r="M409" s="59"/>
    </row>
    <row r="410" spans="13:13" x14ac:dyDescent="0.2">
      <c r="M410" s="59"/>
    </row>
    <row r="411" spans="13:13" x14ac:dyDescent="0.2">
      <c r="M411" s="59"/>
    </row>
    <row r="412" spans="13:13" x14ac:dyDescent="0.2">
      <c r="M412" s="59"/>
    </row>
    <row r="413" spans="13:13" x14ac:dyDescent="0.2">
      <c r="M413" s="59"/>
    </row>
    <row r="414" spans="13:13" x14ac:dyDescent="0.2">
      <c r="M414" s="59"/>
    </row>
    <row r="415" spans="13:13" x14ac:dyDescent="0.2">
      <c r="M415" s="59"/>
    </row>
    <row r="416" spans="13:13" x14ac:dyDescent="0.2">
      <c r="M416" s="59"/>
    </row>
    <row r="417" spans="13:13" x14ac:dyDescent="0.2">
      <c r="M417" s="59"/>
    </row>
    <row r="418" spans="13:13" x14ac:dyDescent="0.2">
      <c r="M418" s="59"/>
    </row>
    <row r="419" spans="13:13" x14ac:dyDescent="0.2">
      <c r="M419" s="59"/>
    </row>
    <row r="420" spans="13:13" x14ac:dyDescent="0.2">
      <c r="M420" s="59"/>
    </row>
    <row r="421" spans="13:13" x14ac:dyDescent="0.2">
      <c r="M421" s="59"/>
    </row>
    <row r="422" spans="13:13" x14ac:dyDescent="0.2">
      <c r="M422" s="59"/>
    </row>
    <row r="423" spans="13:13" x14ac:dyDescent="0.2">
      <c r="M423" s="59"/>
    </row>
    <row r="424" spans="13:13" x14ac:dyDescent="0.2">
      <c r="M424" s="59"/>
    </row>
    <row r="425" spans="13:13" x14ac:dyDescent="0.2">
      <c r="M425" s="59"/>
    </row>
    <row r="426" spans="13:13" x14ac:dyDescent="0.2">
      <c r="M426" s="59"/>
    </row>
    <row r="427" spans="13:13" x14ac:dyDescent="0.2">
      <c r="M427" s="59"/>
    </row>
    <row r="428" spans="13:13" x14ac:dyDescent="0.2">
      <c r="M428" s="59"/>
    </row>
    <row r="429" spans="13:13" x14ac:dyDescent="0.2">
      <c r="M429" s="59"/>
    </row>
    <row r="430" spans="13:13" x14ac:dyDescent="0.2">
      <c r="M430" s="59"/>
    </row>
    <row r="431" spans="13:13" x14ac:dyDescent="0.2">
      <c r="M431" s="59"/>
    </row>
    <row r="432" spans="13:13" x14ac:dyDescent="0.2">
      <c r="M432" s="59"/>
    </row>
    <row r="433" spans="13:13" x14ac:dyDescent="0.2">
      <c r="M433" s="59"/>
    </row>
    <row r="434" spans="13:13" x14ac:dyDescent="0.2">
      <c r="M434" s="59"/>
    </row>
    <row r="435" spans="13:13" x14ac:dyDescent="0.2">
      <c r="M435" s="59"/>
    </row>
    <row r="436" spans="13:13" x14ac:dyDescent="0.2">
      <c r="M436" s="59"/>
    </row>
    <row r="437" spans="13:13" x14ac:dyDescent="0.2">
      <c r="M437" s="59"/>
    </row>
    <row r="438" spans="13:13" x14ac:dyDescent="0.2">
      <c r="M438" s="59"/>
    </row>
    <row r="439" spans="13:13" x14ac:dyDescent="0.2">
      <c r="M439" s="59"/>
    </row>
    <row r="440" spans="13:13" x14ac:dyDescent="0.2">
      <c r="M440" s="59"/>
    </row>
    <row r="441" spans="13:13" x14ac:dyDescent="0.2">
      <c r="M441" s="59"/>
    </row>
    <row r="442" spans="13:13" x14ac:dyDescent="0.2">
      <c r="M442" s="59"/>
    </row>
    <row r="443" spans="13:13" x14ac:dyDescent="0.2">
      <c r="M443" s="59"/>
    </row>
    <row r="444" spans="13:13" x14ac:dyDescent="0.2">
      <c r="M444" s="59"/>
    </row>
    <row r="445" spans="13:13" x14ac:dyDescent="0.2">
      <c r="M445" s="59"/>
    </row>
    <row r="446" spans="13:13" x14ac:dyDescent="0.2">
      <c r="M446" s="59"/>
    </row>
    <row r="447" spans="13:13" x14ac:dyDescent="0.2">
      <c r="M447" s="59"/>
    </row>
    <row r="448" spans="13:13" x14ac:dyDescent="0.2">
      <c r="M448" s="59"/>
    </row>
    <row r="449" spans="13:13" x14ac:dyDescent="0.2">
      <c r="M449" s="59"/>
    </row>
    <row r="450" spans="13:13" x14ac:dyDescent="0.2">
      <c r="M450" s="59"/>
    </row>
    <row r="451" spans="13:13" x14ac:dyDescent="0.2">
      <c r="M451" s="59"/>
    </row>
    <row r="452" spans="13:13" x14ac:dyDescent="0.2">
      <c r="M452" s="59"/>
    </row>
    <row r="453" spans="13:13" x14ac:dyDescent="0.2">
      <c r="M453" s="59"/>
    </row>
    <row r="454" spans="13:13" x14ac:dyDescent="0.2">
      <c r="M454" s="59"/>
    </row>
    <row r="455" spans="13:13" x14ac:dyDescent="0.2">
      <c r="M455" s="59"/>
    </row>
    <row r="456" spans="13:13" x14ac:dyDescent="0.2">
      <c r="M456" s="59"/>
    </row>
    <row r="457" spans="13:13" x14ac:dyDescent="0.2">
      <c r="M457" s="59"/>
    </row>
    <row r="458" spans="13:13" x14ac:dyDescent="0.2">
      <c r="M458" s="59"/>
    </row>
    <row r="459" spans="13:13" x14ac:dyDescent="0.2">
      <c r="M459" s="59"/>
    </row>
    <row r="460" spans="13:13" x14ac:dyDescent="0.2">
      <c r="M460" s="59"/>
    </row>
    <row r="461" spans="13:13" x14ac:dyDescent="0.2">
      <c r="M461" s="59"/>
    </row>
    <row r="462" spans="13:13" x14ac:dyDescent="0.2">
      <c r="M462" s="59"/>
    </row>
    <row r="463" spans="13:13" x14ac:dyDescent="0.2">
      <c r="M463" s="59"/>
    </row>
    <row r="464" spans="13:13" x14ac:dyDescent="0.2">
      <c r="M464" s="59"/>
    </row>
    <row r="465" spans="13:13" x14ac:dyDescent="0.2">
      <c r="M465" s="59"/>
    </row>
    <row r="466" spans="13:13" x14ac:dyDescent="0.2">
      <c r="M466" s="59"/>
    </row>
    <row r="467" spans="13:13" x14ac:dyDescent="0.2">
      <c r="M467" s="59"/>
    </row>
    <row r="468" spans="13:13" x14ac:dyDescent="0.2">
      <c r="M468" s="59"/>
    </row>
    <row r="469" spans="13:13" x14ac:dyDescent="0.2">
      <c r="M469" s="59"/>
    </row>
    <row r="470" spans="13:13" x14ac:dyDescent="0.2">
      <c r="M470" s="59"/>
    </row>
    <row r="471" spans="13:13" x14ac:dyDescent="0.2">
      <c r="M471" s="59"/>
    </row>
    <row r="472" spans="13:13" x14ac:dyDescent="0.2">
      <c r="M472" s="59"/>
    </row>
    <row r="473" spans="13:13" x14ac:dyDescent="0.2">
      <c r="M473" s="59"/>
    </row>
    <row r="474" spans="13:13" x14ac:dyDescent="0.2">
      <c r="M474" s="59"/>
    </row>
    <row r="475" spans="13:13" x14ac:dyDescent="0.2">
      <c r="M475" s="59"/>
    </row>
    <row r="476" spans="13:13" x14ac:dyDescent="0.2">
      <c r="M476" s="59"/>
    </row>
    <row r="477" spans="13:13" x14ac:dyDescent="0.2">
      <c r="M477" s="59"/>
    </row>
    <row r="478" spans="13:13" x14ac:dyDescent="0.2">
      <c r="M478" s="59"/>
    </row>
    <row r="479" spans="13:13" x14ac:dyDescent="0.2">
      <c r="M479" s="59"/>
    </row>
    <row r="480" spans="13:13" x14ac:dyDescent="0.2">
      <c r="M480" s="59"/>
    </row>
    <row r="481" spans="13:13" x14ac:dyDescent="0.2">
      <c r="M481" s="59"/>
    </row>
    <row r="482" spans="13:13" x14ac:dyDescent="0.2">
      <c r="M482" s="59"/>
    </row>
    <row r="483" spans="13:13" x14ac:dyDescent="0.2">
      <c r="M483" s="59"/>
    </row>
    <row r="484" spans="13:13" x14ac:dyDescent="0.2">
      <c r="M484" s="59"/>
    </row>
    <row r="485" spans="13:13" x14ac:dyDescent="0.2">
      <c r="M485" s="59"/>
    </row>
    <row r="486" spans="13:13" x14ac:dyDescent="0.2">
      <c r="M486" s="59"/>
    </row>
    <row r="487" spans="13:13" x14ac:dyDescent="0.2">
      <c r="M487" s="59"/>
    </row>
    <row r="488" spans="13:13" x14ac:dyDescent="0.2">
      <c r="M488" s="59"/>
    </row>
    <row r="489" spans="13:13" x14ac:dyDescent="0.2">
      <c r="M489" s="59"/>
    </row>
    <row r="490" spans="13:13" x14ac:dyDescent="0.2">
      <c r="M490" s="59"/>
    </row>
    <row r="491" spans="13:13" x14ac:dyDescent="0.2">
      <c r="M491" s="59"/>
    </row>
    <row r="492" spans="13:13" x14ac:dyDescent="0.2">
      <c r="M492" s="59"/>
    </row>
    <row r="493" spans="13:13" x14ac:dyDescent="0.2">
      <c r="M493" s="59"/>
    </row>
    <row r="494" spans="13:13" x14ac:dyDescent="0.2">
      <c r="M494" s="59"/>
    </row>
    <row r="495" spans="13:13" x14ac:dyDescent="0.2">
      <c r="M495" s="59"/>
    </row>
    <row r="496" spans="13:13" x14ac:dyDescent="0.2">
      <c r="M496" s="59"/>
    </row>
    <row r="497" spans="13:13" x14ac:dyDescent="0.2">
      <c r="M497" s="59"/>
    </row>
    <row r="498" spans="13:13" x14ac:dyDescent="0.2">
      <c r="M498" s="59"/>
    </row>
    <row r="499" spans="13:13" x14ac:dyDescent="0.2">
      <c r="M499" s="59"/>
    </row>
    <row r="500" spans="13:13" x14ac:dyDescent="0.2">
      <c r="M500" s="59"/>
    </row>
    <row r="501" spans="13:13" x14ac:dyDescent="0.2">
      <c r="M501" s="59"/>
    </row>
    <row r="502" spans="13:13" x14ac:dyDescent="0.2">
      <c r="M502" s="59"/>
    </row>
    <row r="503" spans="13:13" x14ac:dyDescent="0.2">
      <c r="M503" s="59"/>
    </row>
    <row r="504" spans="13:13" x14ac:dyDescent="0.2">
      <c r="M504" s="59"/>
    </row>
    <row r="505" spans="13:13" x14ac:dyDescent="0.2">
      <c r="M505" s="59"/>
    </row>
    <row r="506" spans="13:13" x14ac:dyDescent="0.2">
      <c r="M506" s="59"/>
    </row>
    <row r="507" spans="13:13" x14ac:dyDescent="0.2">
      <c r="M507" s="59"/>
    </row>
    <row r="508" spans="13:13" x14ac:dyDescent="0.2">
      <c r="M508" s="59"/>
    </row>
    <row r="509" spans="13:13" x14ac:dyDescent="0.2">
      <c r="M509" s="59"/>
    </row>
    <row r="510" spans="13:13" x14ac:dyDescent="0.2">
      <c r="M510" s="59"/>
    </row>
    <row r="511" spans="13:13" x14ac:dyDescent="0.2">
      <c r="M511" s="59"/>
    </row>
    <row r="512" spans="13:13" x14ac:dyDescent="0.2">
      <c r="M512" s="59"/>
    </row>
    <row r="513" spans="13:13" x14ac:dyDescent="0.2">
      <c r="M513" s="59"/>
    </row>
    <row r="514" spans="13:13" x14ac:dyDescent="0.2">
      <c r="M514" s="59"/>
    </row>
    <row r="515" spans="13:13" x14ac:dyDescent="0.2">
      <c r="M515" s="59"/>
    </row>
    <row r="516" spans="13:13" x14ac:dyDescent="0.2">
      <c r="M516" s="59"/>
    </row>
    <row r="517" spans="13:13" x14ac:dyDescent="0.2">
      <c r="M517" s="59"/>
    </row>
    <row r="518" spans="13:13" x14ac:dyDescent="0.2">
      <c r="M518" s="59"/>
    </row>
    <row r="519" spans="13:13" x14ac:dyDescent="0.2">
      <c r="M519" s="59"/>
    </row>
    <row r="520" spans="13:13" x14ac:dyDescent="0.2">
      <c r="M520" s="59"/>
    </row>
    <row r="521" spans="13:13" x14ac:dyDescent="0.2">
      <c r="M521" s="59"/>
    </row>
    <row r="522" spans="13:13" x14ac:dyDescent="0.2">
      <c r="M522" s="59"/>
    </row>
    <row r="523" spans="13:13" x14ac:dyDescent="0.2">
      <c r="M523" s="59"/>
    </row>
    <row r="524" spans="13:13" x14ac:dyDescent="0.2">
      <c r="M524" s="59"/>
    </row>
    <row r="525" spans="13:13" x14ac:dyDescent="0.2">
      <c r="M525" s="59"/>
    </row>
    <row r="526" spans="13:13" x14ac:dyDescent="0.2">
      <c r="M526" s="59"/>
    </row>
    <row r="527" spans="13:13" x14ac:dyDescent="0.2">
      <c r="M527" s="59"/>
    </row>
    <row r="528" spans="13:13" x14ac:dyDescent="0.2">
      <c r="M528" s="59"/>
    </row>
    <row r="529" spans="13:13" x14ac:dyDescent="0.2">
      <c r="M529" s="59"/>
    </row>
    <row r="530" spans="13:13" x14ac:dyDescent="0.2">
      <c r="M530" s="59"/>
    </row>
    <row r="531" spans="13:13" x14ac:dyDescent="0.2">
      <c r="M531" s="59"/>
    </row>
    <row r="532" spans="13:13" x14ac:dyDescent="0.2">
      <c r="M532" s="59"/>
    </row>
    <row r="533" spans="13:13" x14ac:dyDescent="0.2">
      <c r="M533" s="59"/>
    </row>
    <row r="534" spans="13:13" x14ac:dyDescent="0.2">
      <c r="M534" s="59"/>
    </row>
    <row r="535" spans="13:13" x14ac:dyDescent="0.2">
      <c r="M535" s="59"/>
    </row>
    <row r="536" spans="13:13" x14ac:dyDescent="0.2">
      <c r="M536" s="59"/>
    </row>
    <row r="537" spans="13:13" x14ac:dyDescent="0.2">
      <c r="M537" s="59"/>
    </row>
    <row r="538" spans="13:13" x14ac:dyDescent="0.2">
      <c r="M538" s="59"/>
    </row>
    <row r="539" spans="13:13" x14ac:dyDescent="0.2">
      <c r="M539" s="59"/>
    </row>
    <row r="540" spans="13:13" x14ac:dyDescent="0.2">
      <c r="M540" s="59"/>
    </row>
    <row r="541" spans="13:13" x14ac:dyDescent="0.2">
      <c r="M541" s="59"/>
    </row>
    <row r="542" spans="13:13" x14ac:dyDescent="0.2">
      <c r="M542" s="59"/>
    </row>
    <row r="543" spans="13:13" x14ac:dyDescent="0.2">
      <c r="M543" s="59"/>
    </row>
    <row r="544" spans="13:13" x14ac:dyDescent="0.2">
      <c r="M544" s="59"/>
    </row>
    <row r="545" spans="13:13" x14ac:dyDescent="0.2">
      <c r="M545" s="59"/>
    </row>
    <row r="546" spans="13:13" x14ac:dyDescent="0.2">
      <c r="M546" s="59"/>
    </row>
    <row r="547" spans="13:13" x14ac:dyDescent="0.2">
      <c r="M547" s="59"/>
    </row>
    <row r="548" spans="13:13" x14ac:dyDescent="0.2">
      <c r="M548" s="59"/>
    </row>
    <row r="549" spans="13:13" x14ac:dyDescent="0.2">
      <c r="M549" s="59"/>
    </row>
    <row r="550" spans="13:13" x14ac:dyDescent="0.2">
      <c r="M550" s="59"/>
    </row>
    <row r="551" spans="13:13" x14ac:dyDescent="0.2">
      <c r="M551" s="59"/>
    </row>
    <row r="552" spans="13:13" x14ac:dyDescent="0.2">
      <c r="M552" s="59"/>
    </row>
    <row r="553" spans="13:13" x14ac:dyDescent="0.2">
      <c r="M553" s="59"/>
    </row>
    <row r="554" spans="13:13" x14ac:dyDescent="0.2">
      <c r="M554" s="59"/>
    </row>
    <row r="555" spans="13:13" x14ac:dyDescent="0.2">
      <c r="M555" s="59"/>
    </row>
    <row r="556" spans="13:13" x14ac:dyDescent="0.2">
      <c r="M556" s="59"/>
    </row>
    <row r="557" spans="13:13" x14ac:dyDescent="0.2">
      <c r="M557" s="59"/>
    </row>
    <row r="558" spans="13:13" x14ac:dyDescent="0.2">
      <c r="M558" s="59"/>
    </row>
    <row r="559" spans="13:13" x14ac:dyDescent="0.2">
      <c r="M559" s="59"/>
    </row>
    <row r="560" spans="13:13" x14ac:dyDescent="0.2">
      <c r="M560" s="59"/>
    </row>
    <row r="561" spans="13:13" x14ac:dyDescent="0.2">
      <c r="M561" s="59"/>
    </row>
    <row r="562" spans="13:13" x14ac:dyDescent="0.2">
      <c r="M562" s="59"/>
    </row>
    <row r="563" spans="13:13" x14ac:dyDescent="0.2">
      <c r="M563" s="59"/>
    </row>
    <row r="564" spans="13:13" x14ac:dyDescent="0.2">
      <c r="M564" s="59"/>
    </row>
    <row r="565" spans="13:13" x14ac:dyDescent="0.2">
      <c r="M565" s="59"/>
    </row>
    <row r="566" spans="13:13" x14ac:dyDescent="0.2">
      <c r="M566" s="59"/>
    </row>
    <row r="567" spans="13:13" x14ac:dyDescent="0.2">
      <c r="M567" s="59"/>
    </row>
    <row r="568" spans="13:13" x14ac:dyDescent="0.2">
      <c r="M568" s="59"/>
    </row>
    <row r="569" spans="13:13" x14ac:dyDescent="0.2">
      <c r="M569" s="59"/>
    </row>
    <row r="570" spans="13:13" x14ac:dyDescent="0.2">
      <c r="M570" s="59"/>
    </row>
    <row r="571" spans="13:13" x14ac:dyDescent="0.2">
      <c r="M571" s="59"/>
    </row>
    <row r="572" spans="13:13" x14ac:dyDescent="0.2">
      <c r="M572" s="59"/>
    </row>
    <row r="573" spans="13:13" x14ac:dyDescent="0.2">
      <c r="M573" s="59"/>
    </row>
    <row r="574" spans="13:13" x14ac:dyDescent="0.2">
      <c r="M574" s="59"/>
    </row>
    <row r="575" spans="13:13" x14ac:dyDescent="0.2">
      <c r="M575" s="59"/>
    </row>
    <row r="576" spans="13:13" x14ac:dyDescent="0.2">
      <c r="M576" s="59"/>
    </row>
    <row r="577" spans="13:13" x14ac:dyDescent="0.2">
      <c r="M577" s="59"/>
    </row>
    <row r="578" spans="13:13" x14ac:dyDescent="0.2">
      <c r="M578" s="59"/>
    </row>
  </sheetData>
  <mergeCells count="31">
    <mergeCell ref="A65:E65"/>
    <mergeCell ref="H4:H6"/>
    <mergeCell ref="H37:H39"/>
    <mergeCell ref="G38:G39"/>
    <mergeCell ref="E40:L40"/>
    <mergeCell ref="L4:L6"/>
    <mergeCell ref="C3:D5"/>
    <mergeCell ref="E4:E6"/>
    <mergeCell ref="A36:A40"/>
    <mergeCell ref="C36:D38"/>
    <mergeCell ref="A3:A7"/>
    <mergeCell ref="K37:K39"/>
    <mergeCell ref="B36:B40"/>
    <mergeCell ref="I4:I6"/>
    <mergeCell ref="J37:J39"/>
    <mergeCell ref="B3:B7"/>
    <mergeCell ref="M36:M40"/>
    <mergeCell ref="K4:K6"/>
    <mergeCell ref="M3:M7"/>
    <mergeCell ref="L37:L39"/>
    <mergeCell ref="F5:F6"/>
    <mergeCell ref="I37:I39"/>
    <mergeCell ref="E3:L3"/>
    <mergeCell ref="F4:G4"/>
    <mergeCell ref="F38:F39"/>
    <mergeCell ref="E36:L36"/>
    <mergeCell ref="F37:G37"/>
    <mergeCell ref="J4:J6"/>
    <mergeCell ref="E7:L7"/>
    <mergeCell ref="E37:E39"/>
    <mergeCell ref="G5:G6"/>
  </mergeCells>
  <phoneticPr fontId="2" type="noConversion"/>
  <printOptions horizontalCentered="1"/>
  <pageMargins left="0.59055118110236227" right="0.59055118110236227" top="0.78740157480314965" bottom="0.11811023622047245" header="0.51181102362204722" footer="0.31496062992125984"/>
  <pageSetup paperSize="9" scale="75" firstPageNumber="16" orientation="portrait" useFirstPageNumber="1" r:id="rId1"/>
  <headerFooter alignWithMargins="0">
    <oddHeader>&amp;C&amp;12- &amp;P -</oddHeader>
  </headerFooter>
  <colBreaks count="1" manualBreakCount="1">
    <brk id="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enableFormatConditionsCalculation="0"/>
  <dimension ref="A1:I56"/>
  <sheetViews>
    <sheetView zoomScaleNormal="100" workbookViewId="0">
      <selection activeCell="A3" sqref="A3"/>
    </sheetView>
  </sheetViews>
  <sheetFormatPr baseColWidth="10" defaultRowHeight="12.75" x14ac:dyDescent="0.2"/>
  <cols>
    <col min="1" max="1" width="22.42578125" customWidth="1"/>
    <col min="2" max="8" width="12.7109375" customWidth="1"/>
  </cols>
  <sheetData>
    <row r="1" spans="1:9" ht="15" x14ac:dyDescent="0.25">
      <c r="A1" s="537" t="s">
        <v>1168</v>
      </c>
      <c r="B1" s="537"/>
      <c r="C1" s="537"/>
      <c r="D1" s="537"/>
      <c r="E1" s="537"/>
      <c r="F1" s="537"/>
      <c r="G1" s="537"/>
      <c r="H1" s="537"/>
    </row>
    <row r="2" spans="1:9" ht="17.25" x14ac:dyDescent="0.25">
      <c r="A2" s="537" t="s">
        <v>726</v>
      </c>
      <c r="B2" s="537"/>
      <c r="C2" s="537"/>
      <c r="D2" s="537"/>
      <c r="E2" s="537"/>
      <c r="F2" s="537"/>
      <c r="G2" s="537"/>
      <c r="H2" s="537"/>
    </row>
    <row r="3" spans="1:9" ht="15" customHeight="1" x14ac:dyDescent="0.2">
      <c r="A3" s="15"/>
      <c r="B3" s="15"/>
      <c r="C3" s="29"/>
      <c r="D3" s="29"/>
      <c r="E3" s="15"/>
      <c r="F3" s="28"/>
      <c r="G3" s="15"/>
      <c r="H3" s="15"/>
    </row>
    <row r="4" spans="1:9" s="12" customFormat="1" ht="15" customHeight="1" x14ac:dyDescent="0.2">
      <c r="A4" s="538" t="s">
        <v>1028</v>
      </c>
      <c r="B4" s="541" t="s">
        <v>945</v>
      </c>
      <c r="C4" s="542"/>
      <c r="D4" s="544" t="s">
        <v>513</v>
      </c>
      <c r="E4" s="545" t="s">
        <v>197</v>
      </c>
      <c r="F4" s="545"/>
      <c r="G4" s="545"/>
      <c r="H4" s="546"/>
    </row>
    <row r="5" spans="1:9" s="12" customFormat="1" ht="15" customHeight="1" x14ac:dyDescent="0.2">
      <c r="A5" s="539"/>
      <c r="B5" s="543"/>
      <c r="C5" s="533"/>
      <c r="D5" s="533"/>
      <c r="E5" s="533" t="s">
        <v>470</v>
      </c>
      <c r="F5" s="547" t="s">
        <v>477</v>
      </c>
      <c r="G5" s="547"/>
      <c r="H5" s="548"/>
    </row>
    <row r="6" spans="1:9" x14ac:dyDescent="0.2">
      <c r="A6" s="539"/>
      <c r="B6" s="543" t="s">
        <v>466</v>
      </c>
      <c r="C6" s="533" t="s">
        <v>887</v>
      </c>
      <c r="D6" s="533"/>
      <c r="E6" s="533"/>
      <c r="F6" s="533" t="s">
        <v>198</v>
      </c>
      <c r="G6" s="533" t="s">
        <v>199</v>
      </c>
      <c r="H6" s="534" t="s">
        <v>200</v>
      </c>
    </row>
    <row r="7" spans="1:9" x14ac:dyDescent="0.2">
      <c r="A7" s="539"/>
      <c r="B7" s="543"/>
      <c r="C7" s="533"/>
      <c r="D7" s="533"/>
      <c r="E7" s="533"/>
      <c r="F7" s="533"/>
      <c r="G7" s="533"/>
      <c r="H7" s="534"/>
    </row>
    <row r="8" spans="1:9" s="12" customFormat="1" ht="15" customHeight="1" x14ac:dyDescent="0.2">
      <c r="A8" s="540"/>
      <c r="B8" s="83" t="s">
        <v>467</v>
      </c>
      <c r="C8" s="84" t="s">
        <v>476</v>
      </c>
      <c r="D8" s="535" t="s">
        <v>467</v>
      </c>
      <c r="E8" s="535"/>
      <c r="F8" s="535"/>
      <c r="G8" s="535"/>
      <c r="H8" s="536"/>
    </row>
    <row r="9" spans="1:9" x14ac:dyDescent="0.2">
      <c r="A9" s="17"/>
      <c r="B9" s="4"/>
      <c r="C9" s="3"/>
      <c r="D9" s="2"/>
      <c r="E9" s="4"/>
      <c r="F9" s="2"/>
      <c r="G9" s="2"/>
      <c r="H9" s="2"/>
    </row>
    <row r="10" spans="1:9" ht="20.100000000000001" customHeight="1" x14ac:dyDescent="0.2">
      <c r="A10" s="18" t="s">
        <v>349</v>
      </c>
      <c r="B10" s="87">
        <v>266093.527</v>
      </c>
      <c r="C10" s="51">
        <v>6.9584662988751402</v>
      </c>
      <c r="D10" s="87">
        <v>25611.440999999999</v>
      </c>
      <c r="E10" s="87">
        <v>219372.71599999999</v>
      </c>
      <c r="F10" s="87">
        <v>366.77800000000002</v>
      </c>
      <c r="G10" s="87">
        <v>9910.4570000000003</v>
      </c>
      <c r="H10" s="87">
        <v>209095.481</v>
      </c>
      <c r="I10" s="209"/>
    </row>
    <row r="11" spans="1:9" ht="20.100000000000001" customHeight="1" x14ac:dyDescent="0.2">
      <c r="A11" s="18" t="s">
        <v>376</v>
      </c>
      <c r="B11" s="87">
        <v>259302.61199999999</v>
      </c>
      <c r="C11" s="51">
        <v>6.7808807946399101</v>
      </c>
      <c r="D11" s="87">
        <v>3379.3049999999998</v>
      </c>
      <c r="E11" s="87">
        <v>245631.45699999999</v>
      </c>
      <c r="F11" s="87">
        <v>177.35499999999999</v>
      </c>
      <c r="G11" s="87">
        <v>1293.098</v>
      </c>
      <c r="H11" s="87">
        <v>244161.00399999999</v>
      </c>
      <c r="I11" s="209"/>
    </row>
    <row r="12" spans="1:9" ht="20.100000000000001" customHeight="1" x14ac:dyDescent="0.2">
      <c r="A12" s="18" t="s">
        <v>440</v>
      </c>
      <c r="B12" s="87">
        <v>257191.28</v>
      </c>
      <c r="C12" s="51">
        <v>6.7256685061886499</v>
      </c>
      <c r="D12" s="87">
        <v>2539.942</v>
      </c>
      <c r="E12" s="87">
        <v>254608.27799999999</v>
      </c>
      <c r="F12" s="87">
        <v>1775.7070000000001</v>
      </c>
      <c r="G12" s="87">
        <v>11434.368</v>
      </c>
      <c r="H12" s="87">
        <v>241398.20300000001</v>
      </c>
      <c r="I12" s="209"/>
    </row>
    <row r="13" spans="1:9" ht="20.100000000000001" customHeight="1" x14ac:dyDescent="0.2">
      <c r="A13" s="18" t="s">
        <v>836</v>
      </c>
      <c r="B13" s="87">
        <v>234596.462</v>
      </c>
      <c r="C13" s="51">
        <v>6.1348037777046001</v>
      </c>
      <c r="D13" s="87">
        <v>17164.225999999999</v>
      </c>
      <c r="E13" s="87">
        <v>179468.79300000001</v>
      </c>
      <c r="F13" s="87">
        <v>827.13800000000003</v>
      </c>
      <c r="G13" s="87">
        <v>4453.848</v>
      </c>
      <c r="H13" s="87">
        <v>174187.807</v>
      </c>
      <c r="I13" s="209"/>
    </row>
    <row r="14" spans="1:9" ht="20.100000000000001" customHeight="1" x14ac:dyDescent="0.2">
      <c r="A14" s="18" t="s">
        <v>355</v>
      </c>
      <c r="B14" s="87">
        <v>221814.13800000001</v>
      </c>
      <c r="C14" s="51">
        <v>5.8005402133928596</v>
      </c>
      <c r="D14" s="87">
        <v>10662.699000000001</v>
      </c>
      <c r="E14" s="87">
        <v>202592.57199999999</v>
      </c>
      <c r="F14" s="87">
        <v>14.426</v>
      </c>
      <c r="G14" s="87">
        <v>2598.2779999999998</v>
      </c>
      <c r="H14" s="87">
        <v>199979.86799999999</v>
      </c>
      <c r="I14" s="209"/>
    </row>
    <row r="15" spans="1:9" ht="20.100000000000001" customHeight="1" x14ac:dyDescent="0.2">
      <c r="A15" s="18" t="s">
        <v>162</v>
      </c>
      <c r="B15" s="87">
        <v>210749.83600000001</v>
      </c>
      <c r="C15" s="51">
        <v>5.5112037028223604</v>
      </c>
      <c r="D15" s="87">
        <v>5669.1229999999996</v>
      </c>
      <c r="E15" s="87">
        <v>205076.52499999999</v>
      </c>
      <c r="F15" s="87">
        <v>732.58500000000004</v>
      </c>
      <c r="G15" s="87">
        <v>6054.491</v>
      </c>
      <c r="H15" s="87">
        <v>198289.44899999999</v>
      </c>
      <c r="I15" s="209"/>
    </row>
    <row r="16" spans="1:9" ht="20.100000000000001" customHeight="1" x14ac:dyDescent="0.2">
      <c r="A16" s="18" t="s">
        <v>373</v>
      </c>
      <c r="B16" s="87">
        <v>208640.51300000001</v>
      </c>
      <c r="C16" s="51">
        <v>5.4560439506313898</v>
      </c>
      <c r="D16" s="87">
        <v>19005.976999999999</v>
      </c>
      <c r="E16" s="87">
        <v>174066.81299999999</v>
      </c>
      <c r="F16" s="87">
        <v>1301.7629999999999</v>
      </c>
      <c r="G16" s="87">
        <v>12085.541999999999</v>
      </c>
      <c r="H16" s="87">
        <v>160679.508</v>
      </c>
      <c r="I16" s="209"/>
    </row>
    <row r="17" spans="1:9" ht="20.100000000000001" customHeight="1" x14ac:dyDescent="0.2">
      <c r="A17" s="18" t="s">
        <v>479</v>
      </c>
      <c r="B17" s="87">
        <v>196845.02299999999</v>
      </c>
      <c r="C17" s="51">
        <v>5.1475865425572804</v>
      </c>
      <c r="D17" s="87">
        <v>14595.874</v>
      </c>
      <c r="E17" s="87">
        <v>163931.22500000001</v>
      </c>
      <c r="F17" s="87">
        <v>1731.424</v>
      </c>
      <c r="G17" s="87">
        <v>12394.65</v>
      </c>
      <c r="H17" s="87">
        <v>149805.15100000001</v>
      </c>
      <c r="I17" s="209"/>
    </row>
    <row r="18" spans="1:9" ht="20.100000000000001" customHeight="1" x14ac:dyDescent="0.2">
      <c r="A18" s="18" t="s">
        <v>351</v>
      </c>
      <c r="B18" s="87">
        <v>194086.11799999999</v>
      </c>
      <c r="C18" s="51">
        <v>5.0754399267386301</v>
      </c>
      <c r="D18" s="87">
        <v>20503.080000000002</v>
      </c>
      <c r="E18" s="87">
        <v>156736.89300000001</v>
      </c>
      <c r="F18" s="87">
        <v>2545.7249999999999</v>
      </c>
      <c r="G18" s="87">
        <v>17629.235000000001</v>
      </c>
      <c r="H18" s="87">
        <v>136561.93299999999</v>
      </c>
      <c r="I18" s="209"/>
    </row>
    <row r="19" spans="1:9" ht="20.100000000000001" customHeight="1" x14ac:dyDescent="0.2">
      <c r="A19" s="18" t="s">
        <v>374</v>
      </c>
      <c r="B19" s="87">
        <v>183275.61</v>
      </c>
      <c r="C19" s="51">
        <v>4.7927402442630003</v>
      </c>
      <c r="D19" s="87">
        <v>12361.266</v>
      </c>
      <c r="E19" s="87">
        <v>153098.245</v>
      </c>
      <c r="F19" s="87">
        <v>204.16399999999999</v>
      </c>
      <c r="G19" s="87">
        <v>5023.5990000000002</v>
      </c>
      <c r="H19" s="87">
        <v>147870.48199999999</v>
      </c>
      <c r="I19" s="209"/>
    </row>
    <row r="20" spans="1:9" ht="20.100000000000001" customHeight="1" x14ac:dyDescent="0.2">
      <c r="A20" s="18" t="s">
        <v>350</v>
      </c>
      <c r="B20" s="87">
        <v>174066.69</v>
      </c>
      <c r="C20" s="51">
        <v>4.5519228136720002</v>
      </c>
      <c r="D20" s="87">
        <v>16511.239000000001</v>
      </c>
      <c r="E20" s="87">
        <v>139639.04300000001</v>
      </c>
      <c r="F20" s="87">
        <v>1051.8900000000001</v>
      </c>
      <c r="G20" s="87">
        <v>4330.7460000000001</v>
      </c>
      <c r="H20" s="87">
        <v>134256.40700000001</v>
      </c>
      <c r="I20" s="209"/>
    </row>
    <row r="21" spans="1:9" ht="20.100000000000001" customHeight="1" x14ac:dyDescent="0.2">
      <c r="A21" s="18" t="s">
        <v>365</v>
      </c>
      <c r="B21" s="87">
        <v>121020.361</v>
      </c>
      <c r="C21" s="51">
        <v>3.1647372748612699</v>
      </c>
      <c r="D21" s="87">
        <v>6585.51</v>
      </c>
      <c r="E21" s="87">
        <v>114358.91099999999</v>
      </c>
      <c r="F21" s="87">
        <v>1136.165</v>
      </c>
      <c r="G21" s="87">
        <v>5926.67</v>
      </c>
      <c r="H21" s="87">
        <v>107296.076</v>
      </c>
      <c r="I21" s="209"/>
    </row>
    <row r="22" spans="1:9" ht="20.100000000000001" customHeight="1" x14ac:dyDescent="0.2">
      <c r="A22" s="18" t="s">
        <v>375</v>
      </c>
      <c r="B22" s="87">
        <v>90678.562000000005</v>
      </c>
      <c r="C22" s="51">
        <v>2.37128548304544</v>
      </c>
      <c r="D22" s="87">
        <v>4693.0460000000003</v>
      </c>
      <c r="E22" s="87">
        <v>70911.835999999996</v>
      </c>
      <c r="F22" s="87">
        <v>2.3E-2</v>
      </c>
      <c r="G22" s="87">
        <v>935.89599999999996</v>
      </c>
      <c r="H22" s="87">
        <v>69975.917000000001</v>
      </c>
      <c r="I22" s="209"/>
    </row>
    <row r="23" spans="1:9" ht="20.100000000000001" customHeight="1" x14ac:dyDescent="0.2">
      <c r="A23" s="18" t="s">
        <v>358</v>
      </c>
      <c r="B23" s="87">
        <v>87770.438999999998</v>
      </c>
      <c r="C23" s="51">
        <v>2.2952367489156398</v>
      </c>
      <c r="D23" s="87">
        <v>7058.6949999999997</v>
      </c>
      <c r="E23" s="87">
        <v>73797.182000000001</v>
      </c>
      <c r="F23" s="87">
        <v>753.745</v>
      </c>
      <c r="G23" s="87">
        <v>11605.781000000001</v>
      </c>
      <c r="H23" s="87">
        <v>61437.656000000003</v>
      </c>
      <c r="I23" s="209"/>
    </row>
    <row r="24" spans="1:9" ht="20.100000000000001" customHeight="1" x14ac:dyDescent="0.2">
      <c r="A24" s="18" t="s">
        <v>835</v>
      </c>
      <c r="B24" s="87">
        <v>76988.520999999993</v>
      </c>
      <c r="C24" s="51">
        <v>2.01328470789423</v>
      </c>
      <c r="D24" s="87">
        <v>1118.46</v>
      </c>
      <c r="E24" s="87">
        <v>75870.061000000002</v>
      </c>
      <c r="F24" s="87">
        <v>2399.8609999999999</v>
      </c>
      <c r="G24" s="87">
        <v>2492.8240000000001</v>
      </c>
      <c r="H24" s="87">
        <v>70977.376000000004</v>
      </c>
      <c r="I24" s="209"/>
    </row>
    <row r="25" spans="1:9" x14ac:dyDescent="0.2">
      <c r="A25" s="1"/>
      <c r="B25" s="4"/>
      <c r="C25" s="19"/>
      <c r="D25" s="4"/>
      <c r="E25" s="4"/>
      <c r="F25" s="4"/>
      <c r="G25" s="4"/>
      <c r="H25" s="4"/>
    </row>
    <row r="26" spans="1:9" x14ac:dyDescent="0.2">
      <c r="A26" s="1"/>
      <c r="B26" s="4"/>
      <c r="C26" s="19"/>
      <c r="D26" s="4"/>
      <c r="E26" s="4"/>
      <c r="F26" s="4"/>
      <c r="G26" s="4"/>
      <c r="H26" s="4"/>
    </row>
    <row r="27" spans="1:9" x14ac:dyDescent="0.2">
      <c r="A27" s="1"/>
      <c r="B27" s="4"/>
      <c r="C27" s="19"/>
      <c r="D27" s="4"/>
      <c r="E27" s="4"/>
      <c r="F27" s="4"/>
      <c r="G27" s="4"/>
      <c r="H27" s="4"/>
    </row>
    <row r="28" spans="1:9" x14ac:dyDescent="0.2">
      <c r="A28" s="1"/>
      <c r="B28" s="4"/>
      <c r="C28" s="19"/>
      <c r="D28" s="4"/>
      <c r="E28" s="4"/>
      <c r="F28" s="4"/>
      <c r="G28" s="4"/>
      <c r="H28" s="4"/>
    </row>
    <row r="29" spans="1:9" x14ac:dyDescent="0.2">
      <c r="A29" s="1"/>
      <c r="B29" s="4"/>
      <c r="C29" s="2"/>
      <c r="D29" s="2"/>
      <c r="E29" s="4"/>
      <c r="F29" s="2"/>
      <c r="G29" s="2"/>
      <c r="H29" s="2"/>
    </row>
    <row r="30" spans="1:9" ht="15" x14ac:dyDescent="0.25">
      <c r="A30" s="537" t="s">
        <v>1169</v>
      </c>
      <c r="B30" s="537"/>
      <c r="C30" s="537"/>
      <c r="D30" s="537"/>
      <c r="E30" s="537"/>
      <c r="F30" s="537"/>
      <c r="G30" s="537"/>
      <c r="H30" s="537"/>
    </row>
    <row r="31" spans="1:9" ht="17.25" x14ac:dyDescent="0.25">
      <c r="A31" s="537" t="s">
        <v>726</v>
      </c>
      <c r="B31" s="537"/>
      <c r="C31" s="537"/>
      <c r="D31" s="537"/>
      <c r="E31" s="537"/>
      <c r="F31" s="537"/>
      <c r="G31" s="537"/>
      <c r="H31" s="537"/>
    </row>
    <row r="32" spans="1:9" ht="15" customHeight="1" x14ac:dyDescent="0.2">
      <c r="A32" s="15"/>
      <c r="B32" s="15"/>
      <c r="C32" s="29"/>
      <c r="D32" s="29"/>
      <c r="E32" s="15"/>
      <c r="F32" s="28"/>
      <c r="G32" s="15"/>
      <c r="H32" s="15"/>
    </row>
    <row r="33" spans="1:8" s="12" customFormat="1" ht="15" customHeight="1" x14ac:dyDescent="0.2">
      <c r="A33" s="538" t="s">
        <v>1029</v>
      </c>
      <c r="B33" s="541" t="s">
        <v>946</v>
      </c>
      <c r="C33" s="542"/>
      <c r="D33" s="544" t="s">
        <v>513</v>
      </c>
      <c r="E33" s="545" t="s">
        <v>197</v>
      </c>
      <c r="F33" s="545"/>
      <c r="G33" s="545"/>
      <c r="H33" s="546"/>
    </row>
    <row r="34" spans="1:8" s="12" customFormat="1" ht="15" customHeight="1" x14ac:dyDescent="0.2">
      <c r="A34" s="539"/>
      <c r="B34" s="543"/>
      <c r="C34" s="533"/>
      <c r="D34" s="533"/>
      <c r="E34" s="533" t="s">
        <v>470</v>
      </c>
      <c r="F34" s="547" t="s">
        <v>477</v>
      </c>
      <c r="G34" s="547"/>
      <c r="H34" s="548"/>
    </row>
    <row r="35" spans="1:8" x14ac:dyDescent="0.2">
      <c r="A35" s="539"/>
      <c r="B35" s="543" t="s">
        <v>466</v>
      </c>
      <c r="C35" s="533" t="s">
        <v>887</v>
      </c>
      <c r="D35" s="533"/>
      <c r="E35" s="533"/>
      <c r="F35" s="533" t="s">
        <v>198</v>
      </c>
      <c r="G35" s="533" t="s">
        <v>199</v>
      </c>
      <c r="H35" s="534" t="s">
        <v>200</v>
      </c>
    </row>
    <row r="36" spans="1:8" x14ac:dyDescent="0.2">
      <c r="A36" s="539"/>
      <c r="B36" s="543"/>
      <c r="C36" s="533"/>
      <c r="D36" s="533"/>
      <c r="E36" s="533"/>
      <c r="F36" s="533"/>
      <c r="G36" s="533"/>
      <c r="H36" s="534"/>
    </row>
    <row r="37" spans="1:8" s="12" customFormat="1" ht="15" customHeight="1" x14ac:dyDescent="0.2">
      <c r="A37" s="540"/>
      <c r="B37" s="83" t="s">
        <v>467</v>
      </c>
      <c r="C37" s="84" t="s">
        <v>476</v>
      </c>
      <c r="D37" s="535" t="s">
        <v>467</v>
      </c>
      <c r="E37" s="535"/>
      <c r="F37" s="535"/>
      <c r="G37" s="535"/>
      <c r="H37" s="536"/>
    </row>
    <row r="38" spans="1:8" x14ac:dyDescent="0.2">
      <c r="A38" s="17"/>
      <c r="B38" s="4"/>
      <c r="C38" s="3"/>
      <c r="D38" s="2"/>
      <c r="E38" s="4"/>
      <c r="F38" s="2"/>
      <c r="G38" s="2"/>
      <c r="H38" s="99"/>
    </row>
    <row r="39" spans="1:8" ht="19.5" customHeight="1" x14ac:dyDescent="0.2">
      <c r="A39" s="18" t="s">
        <v>162</v>
      </c>
      <c r="B39" s="96">
        <v>239264.77100000001</v>
      </c>
      <c r="C39" s="97">
        <v>9.6966291539315606</v>
      </c>
      <c r="D39" s="98">
        <v>5397.9089999999997</v>
      </c>
      <c r="E39" s="98">
        <v>228230.02499999999</v>
      </c>
      <c r="F39" s="98">
        <v>194.38</v>
      </c>
      <c r="G39" s="98">
        <v>4662.9319999999998</v>
      </c>
      <c r="H39" s="98">
        <v>223372.71299999999</v>
      </c>
    </row>
    <row r="40" spans="1:8" ht="20.100000000000001" customHeight="1" x14ac:dyDescent="0.2">
      <c r="A40" s="18" t="s">
        <v>836</v>
      </c>
      <c r="B40" s="96">
        <v>226911.34099999999</v>
      </c>
      <c r="C40" s="97">
        <v>9.1959844957630796</v>
      </c>
      <c r="D40" s="98">
        <v>3245.672</v>
      </c>
      <c r="E40" s="98">
        <v>211397.56599999999</v>
      </c>
      <c r="F40" s="98">
        <v>887.255</v>
      </c>
      <c r="G40" s="98">
        <v>4363.2479999999996</v>
      </c>
      <c r="H40" s="98">
        <v>206147.06299999999</v>
      </c>
    </row>
    <row r="41" spans="1:8" ht="20.100000000000001" customHeight="1" x14ac:dyDescent="0.2">
      <c r="A41" s="18" t="s">
        <v>373</v>
      </c>
      <c r="B41" s="96">
        <v>222073.05100000001</v>
      </c>
      <c r="C41" s="97">
        <v>8.99990421335003</v>
      </c>
      <c r="D41" s="98">
        <v>17259.232</v>
      </c>
      <c r="E41" s="98">
        <v>171247.451</v>
      </c>
      <c r="F41" s="98">
        <v>2142.5</v>
      </c>
      <c r="G41" s="98">
        <v>6974.0479999999998</v>
      </c>
      <c r="H41" s="98">
        <v>162130.90299999999</v>
      </c>
    </row>
    <row r="42" spans="1:8" ht="20.100000000000001" customHeight="1" x14ac:dyDescent="0.2">
      <c r="A42" s="18" t="s">
        <v>351</v>
      </c>
      <c r="B42" s="96">
        <v>185206.633</v>
      </c>
      <c r="C42" s="97">
        <v>7.5058272454547996</v>
      </c>
      <c r="D42" s="98">
        <v>18872.167000000001</v>
      </c>
      <c r="E42" s="98">
        <v>134115.48499999999</v>
      </c>
      <c r="F42" s="98">
        <v>441.99</v>
      </c>
      <c r="G42" s="98">
        <v>3557.6280000000002</v>
      </c>
      <c r="H42" s="98">
        <v>130115.867</v>
      </c>
    </row>
    <row r="43" spans="1:8" ht="20.100000000000001" customHeight="1" x14ac:dyDescent="0.2">
      <c r="A43" s="18" t="s">
        <v>374</v>
      </c>
      <c r="B43" s="96">
        <v>181588.889</v>
      </c>
      <c r="C43" s="97">
        <v>7.3592117541927697</v>
      </c>
      <c r="D43" s="98">
        <v>9270.4590000000007</v>
      </c>
      <c r="E43" s="98">
        <v>145237.78099999999</v>
      </c>
      <c r="F43" s="98">
        <v>4270.4939999999997</v>
      </c>
      <c r="G43" s="98">
        <v>27957.741000000002</v>
      </c>
      <c r="H43" s="98">
        <v>113009.546</v>
      </c>
    </row>
    <row r="44" spans="1:8" ht="20.100000000000001" customHeight="1" x14ac:dyDescent="0.2">
      <c r="A44" s="18" t="s">
        <v>350</v>
      </c>
      <c r="B44" s="96">
        <v>178091.508</v>
      </c>
      <c r="C44" s="97">
        <v>7.2174741869559904</v>
      </c>
      <c r="D44" s="98">
        <v>43279.044999999998</v>
      </c>
      <c r="E44" s="98">
        <v>107920.254</v>
      </c>
      <c r="F44" s="98">
        <v>513.79200000000003</v>
      </c>
      <c r="G44" s="98">
        <v>4912.7860000000001</v>
      </c>
      <c r="H44" s="98">
        <v>102493.67600000001</v>
      </c>
    </row>
    <row r="45" spans="1:8" ht="20.100000000000001" customHeight="1" x14ac:dyDescent="0.2">
      <c r="A45" s="18" t="s">
        <v>479</v>
      </c>
      <c r="B45" s="96">
        <v>154195.152</v>
      </c>
      <c r="C45" s="97">
        <v>6.2490319825567102</v>
      </c>
      <c r="D45" s="98">
        <v>15283.798000000001</v>
      </c>
      <c r="E45" s="98">
        <v>98959.308999999994</v>
      </c>
      <c r="F45" s="98">
        <v>952.15499999999997</v>
      </c>
      <c r="G45" s="98">
        <v>5580.1530000000002</v>
      </c>
      <c r="H45" s="98">
        <v>92427.001000000004</v>
      </c>
    </row>
    <row r="46" spans="1:8" ht="20.100000000000001" customHeight="1" x14ac:dyDescent="0.2">
      <c r="A46" s="18" t="s">
        <v>349</v>
      </c>
      <c r="B46" s="96">
        <v>142546.62599999999</v>
      </c>
      <c r="C46" s="97">
        <v>5.77695480905619</v>
      </c>
      <c r="D46" s="98">
        <v>11469.022000000001</v>
      </c>
      <c r="E46" s="98">
        <v>114012.507</v>
      </c>
      <c r="F46" s="98">
        <v>1689.4549999999999</v>
      </c>
      <c r="G46" s="98">
        <v>3962.8679999999999</v>
      </c>
      <c r="H46" s="98">
        <v>108360.18399999999</v>
      </c>
    </row>
    <row r="47" spans="1:8" ht="20.100000000000001" customHeight="1" x14ac:dyDescent="0.2">
      <c r="A47" s="18" t="s">
        <v>358</v>
      </c>
      <c r="B47" s="96">
        <v>102876.564</v>
      </c>
      <c r="C47" s="97">
        <v>4.1692551961137001</v>
      </c>
      <c r="D47" s="98">
        <v>20577.081999999999</v>
      </c>
      <c r="E47" s="98">
        <v>69552.434999999998</v>
      </c>
      <c r="F47" s="98">
        <v>619.41700000000003</v>
      </c>
      <c r="G47" s="98">
        <v>2310.143</v>
      </c>
      <c r="H47" s="98">
        <v>66622.875</v>
      </c>
    </row>
    <row r="48" spans="1:8" ht="20.100000000000001" customHeight="1" x14ac:dyDescent="0.2">
      <c r="A48" s="18" t="s">
        <v>440</v>
      </c>
      <c r="B48" s="96">
        <v>79691.497000000003</v>
      </c>
      <c r="C48" s="97">
        <v>3.2296392398304601</v>
      </c>
      <c r="D48" s="98">
        <v>500.54700000000003</v>
      </c>
      <c r="E48" s="98">
        <v>71042.790999999997</v>
      </c>
      <c r="F48" s="87">
        <v>2567.1210000000001</v>
      </c>
      <c r="G48" s="98">
        <v>2372.8319999999999</v>
      </c>
      <c r="H48" s="98">
        <v>66102.838000000003</v>
      </c>
    </row>
    <row r="49" spans="1:8" ht="20.100000000000001" customHeight="1" x14ac:dyDescent="0.2">
      <c r="A49" s="18" t="s">
        <v>355</v>
      </c>
      <c r="B49" s="96">
        <v>76294.289999999994</v>
      </c>
      <c r="C49" s="97">
        <v>3.091961401591</v>
      </c>
      <c r="D49" s="98">
        <v>23285.405999999999</v>
      </c>
      <c r="E49" s="98">
        <v>43600.544000000002</v>
      </c>
      <c r="F49" s="98">
        <v>57.792000000000002</v>
      </c>
      <c r="G49" s="98">
        <v>287.19600000000003</v>
      </c>
      <c r="H49" s="98">
        <v>43255.555999999997</v>
      </c>
    </row>
    <row r="50" spans="1:8" ht="20.100000000000001" customHeight="1" x14ac:dyDescent="0.2">
      <c r="A50" s="18" t="s">
        <v>375</v>
      </c>
      <c r="B50" s="96">
        <v>45790.065999999999</v>
      </c>
      <c r="C50" s="97">
        <v>1.85572362818114</v>
      </c>
      <c r="D50" s="98">
        <v>861.79</v>
      </c>
      <c r="E50" s="98">
        <v>36885.980000000003</v>
      </c>
      <c r="F50" s="224">
        <v>46.381999999999998</v>
      </c>
      <c r="G50" s="224">
        <v>674.90599999999995</v>
      </c>
      <c r="H50" s="98">
        <v>36164.692000000003</v>
      </c>
    </row>
    <row r="51" spans="1:8" ht="20.100000000000001" customHeight="1" x14ac:dyDescent="0.2">
      <c r="A51" s="18" t="s">
        <v>908</v>
      </c>
      <c r="B51" s="96">
        <v>43696.612000000001</v>
      </c>
      <c r="C51" s="97">
        <v>1.77088269232597</v>
      </c>
      <c r="D51" s="98">
        <v>113.102</v>
      </c>
      <c r="E51" s="98">
        <v>38637.228000000003</v>
      </c>
      <c r="F51" s="224">
        <v>0</v>
      </c>
      <c r="G51" s="98">
        <v>314.24200000000002</v>
      </c>
      <c r="H51" s="98">
        <v>38322.985999999997</v>
      </c>
    </row>
    <row r="52" spans="1:8" ht="20.100000000000001" customHeight="1" x14ac:dyDescent="0.2">
      <c r="A52" s="18" t="s">
        <v>376</v>
      </c>
      <c r="B52" s="96">
        <v>38946.120999999999</v>
      </c>
      <c r="C52" s="97">
        <v>1.5783606200895599</v>
      </c>
      <c r="D52" s="87">
        <v>4116.299</v>
      </c>
      <c r="E52" s="98">
        <v>29731.353999999999</v>
      </c>
      <c r="F52" s="224">
        <v>115.634</v>
      </c>
      <c r="G52" s="98">
        <v>590.149</v>
      </c>
      <c r="H52" s="98">
        <v>29025.571</v>
      </c>
    </row>
    <row r="53" spans="1:8" ht="20.100000000000001" customHeight="1" x14ac:dyDescent="0.2">
      <c r="A53" s="18" t="s">
        <v>365</v>
      </c>
      <c r="B53" s="96">
        <v>35059.491999999998</v>
      </c>
      <c r="C53" s="97">
        <v>1.4208480873652301</v>
      </c>
      <c r="D53" s="98">
        <v>535.85400000000004</v>
      </c>
      <c r="E53" s="98">
        <v>32690.668000000001</v>
      </c>
      <c r="F53" s="98">
        <v>127.77200000000001</v>
      </c>
      <c r="G53" s="98">
        <v>808.15099999999995</v>
      </c>
      <c r="H53" s="98">
        <v>31754.744999999999</v>
      </c>
    </row>
    <row r="54" spans="1:8" x14ac:dyDescent="0.2">
      <c r="A54" s="1"/>
      <c r="B54" s="4"/>
      <c r="C54" s="19"/>
      <c r="D54" s="4"/>
      <c r="E54" s="4"/>
      <c r="F54" s="4"/>
      <c r="G54" s="4"/>
      <c r="H54" s="27"/>
    </row>
    <row r="55" spans="1:8" x14ac:dyDescent="0.2">
      <c r="A55" t="s">
        <v>830</v>
      </c>
      <c r="H55" s="26"/>
    </row>
    <row r="56" spans="1:8" ht="31.5" customHeight="1" x14ac:dyDescent="0.2">
      <c r="A56" s="484" t="s">
        <v>1121</v>
      </c>
      <c r="B56" s="484"/>
      <c r="C56" s="484"/>
      <c r="D56" s="484"/>
      <c r="E56" s="484"/>
      <c r="F56" s="484"/>
      <c r="G56" s="484"/>
      <c r="H56" s="484"/>
    </row>
  </sheetData>
  <mergeCells count="29">
    <mergeCell ref="A56:H56"/>
    <mergeCell ref="A1:H1"/>
    <mergeCell ref="A4:A8"/>
    <mergeCell ref="B4:C5"/>
    <mergeCell ref="D4:D7"/>
    <mergeCell ref="E4:H4"/>
    <mergeCell ref="E5:E7"/>
    <mergeCell ref="F5:H5"/>
    <mergeCell ref="B6:B7"/>
    <mergeCell ref="C6:C7"/>
    <mergeCell ref="B35:B36"/>
    <mergeCell ref="C35:C36"/>
    <mergeCell ref="F35:F36"/>
    <mergeCell ref="G35:G36"/>
    <mergeCell ref="H35:H36"/>
    <mergeCell ref="F6:F7"/>
    <mergeCell ref="G6:G7"/>
    <mergeCell ref="H6:H7"/>
    <mergeCell ref="D8:H8"/>
    <mergeCell ref="D37:H37"/>
    <mergeCell ref="A2:H2"/>
    <mergeCell ref="A31:H31"/>
    <mergeCell ref="A33:A37"/>
    <mergeCell ref="B33:C34"/>
    <mergeCell ref="D33:D36"/>
    <mergeCell ref="E33:H33"/>
    <mergeCell ref="E34:E36"/>
    <mergeCell ref="F34:H34"/>
    <mergeCell ref="A30:H30"/>
  </mergeCells>
  <phoneticPr fontId="2" type="noConversion"/>
  <printOptions horizontalCentered="1"/>
  <pageMargins left="0.59055118110236227" right="0.59055118110236227" top="0.98425196850393704" bottom="0.39370078740157483" header="0.51181102362204722" footer="0.31496062992125984"/>
  <pageSetup paperSize="9" scale="75" firstPageNumber="18" orientation="portrait" useFirstPageNumber="1"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enableFormatConditionsCalculation="0"/>
  <dimension ref="A1:I59"/>
  <sheetViews>
    <sheetView zoomScaleNormal="100" workbookViewId="0">
      <selection activeCell="A3" sqref="A3"/>
    </sheetView>
  </sheetViews>
  <sheetFormatPr baseColWidth="10" defaultRowHeight="12.75" x14ac:dyDescent="0.2"/>
  <cols>
    <col min="1" max="1" width="22.42578125" customWidth="1"/>
    <col min="2" max="8" width="12.7109375" customWidth="1"/>
  </cols>
  <sheetData>
    <row r="1" spans="1:8" ht="15" x14ac:dyDescent="0.25">
      <c r="A1" s="537" t="s">
        <v>1170</v>
      </c>
      <c r="B1" s="537"/>
      <c r="C1" s="537"/>
      <c r="D1" s="537"/>
      <c r="E1" s="537"/>
      <c r="F1" s="537"/>
      <c r="G1" s="537"/>
      <c r="H1" s="537"/>
    </row>
    <row r="2" spans="1:8" ht="17.25" x14ac:dyDescent="0.25">
      <c r="A2" s="537" t="s">
        <v>726</v>
      </c>
      <c r="B2" s="537"/>
      <c r="C2" s="537"/>
      <c r="D2" s="537"/>
      <c r="E2" s="537"/>
      <c r="F2" s="537"/>
      <c r="G2" s="537"/>
      <c r="H2" s="537"/>
    </row>
    <row r="3" spans="1:8" ht="15" customHeight="1" x14ac:dyDescent="0.2">
      <c r="A3" s="15"/>
      <c r="B3" s="15"/>
      <c r="C3" s="29"/>
      <c r="D3" s="29"/>
      <c r="E3" s="15"/>
      <c r="F3" s="28"/>
      <c r="G3" s="15"/>
      <c r="H3" s="15"/>
    </row>
    <row r="4" spans="1:8" s="12" customFormat="1" ht="15" customHeight="1" x14ac:dyDescent="0.2">
      <c r="A4" s="538" t="s">
        <v>1028</v>
      </c>
      <c r="B4" s="541" t="s">
        <v>945</v>
      </c>
      <c r="C4" s="542"/>
      <c r="D4" s="544" t="s">
        <v>513</v>
      </c>
      <c r="E4" s="545" t="s">
        <v>197</v>
      </c>
      <c r="F4" s="545"/>
      <c r="G4" s="545"/>
      <c r="H4" s="546"/>
    </row>
    <row r="5" spans="1:8" s="12" customFormat="1" ht="15" customHeight="1" x14ac:dyDescent="0.2">
      <c r="A5" s="539"/>
      <c r="B5" s="543"/>
      <c r="C5" s="533"/>
      <c r="D5" s="533"/>
      <c r="E5" s="533" t="s">
        <v>470</v>
      </c>
      <c r="F5" s="547" t="s">
        <v>477</v>
      </c>
      <c r="G5" s="547"/>
      <c r="H5" s="548"/>
    </row>
    <row r="6" spans="1:8" x14ac:dyDescent="0.2">
      <c r="A6" s="539"/>
      <c r="B6" s="543" t="s">
        <v>466</v>
      </c>
      <c r="C6" s="533" t="s">
        <v>887</v>
      </c>
      <c r="D6" s="533"/>
      <c r="E6" s="533"/>
      <c r="F6" s="533" t="s">
        <v>198</v>
      </c>
      <c r="G6" s="533" t="s">
        <v>199</v>
      </c>
      <c r="H6" s="534" t="s">
        <v>200</v>
      </c>
    </row>
    <row r="7" spans="1:8" x14ac:dyDescent="0.2">
      <c r="A7" s="539"/>
      <c r="B7" s="543"/>
      <c r="C7" s="533"/>
      <c r="D7" s="533"/>
      <c r="E7" s="533"/>
      <c r="F7" s="533"/>
      <c r="G7" s="533"/>
      <c r="H7" s="534"/>
    </row>
    <row r="8" spans="1:8" s="12" customFormat="1" ht="15" customHeight="1" x14ac:dyDescent="0.2">
      <c r="A8" s="540"/>
      <c r="B8" s="83" t="s">
        <v>467</v>
      </c>
      <c r="C8" s="84" t="s">
        <v>476</v>
      </c>
      <c r="D8" s="535" t="s">
        <v>467</v>
      </c>
      <c r="E8" s="535"/>
      <c r="F8" s="535"/>
      <c r="G8" s="535"/>
      <c r="H8" s="536"/>
    </row>
    <row r="9" spans="1:8" x14ac:dyDescent="0.2">
      <c r="A9" s="17"/>
      <c r="B9" s="4"/>
      <c r="C9" s="3"/>
      <c r="D9" s="2"/>
      <c r="E9" s="4"/>
      <c r="F9" s="2"/>
      <c r="G9" s="2"/>
      <c r="H9" s="2"/>
    </row>
    <row r="10" spans="1:8" ht="20.100000000000001" customHeight="1" x14ac:dyDescent="0.2">
      <c r="A10" s="18" t="s">
        <v>440</v>
      </c>
      <c r="B10" s="87">
        <v>534425.51300000004</v>
      </c>
      <c r="C10" s="51">
        <v>7.0092895682957499</v>
      </c>
      <c r="D10" s="87">
        <v>5122.3739999999998</v>
      </c>
      <c r="E10" s="87">
        <v>529249.74399999995</v>
      </c>
      <c r="F10" s="87">
        <v>3984.768</v>
      </c>
      <c r="G10" s="87">
        <v>19697.490000000002</v>
      </c>
      <c r="H10" s="87">
        <v>505567.48599999998</v>
      </c>
    </row>
    <row r="11" spans="1:8" ht="20.100000000000001" customHeight="1" x14ac:dyDescent="0.2">
      <c r="A11" s="18" t="s">
        <v>376</v>
      </c>
      <c r="B11" s="87">
        <v>532380.56200000003</v>
      </c>
      <c r="C11" s="51">
        <v>6.9824688919558202</v>
      </c>
      <c r="D11" s="87">
        <v>6992.933</v>
      </c>
      <c r="E11" s="87">
        <v>508424.29599999997</v>
      </c>
      <c r="F11" s="87">
        <v>597.005</v>
      </c>
      <c r="G11" s="87">
        <v>3085.7939999999999</v>
      </c>
      <c r="H11" s="87">
        <v>504741.49699999997</v>
      </c>
    </row>
    <row r="12" spans="1:8" ht="20.100000000000001" customHeight="1" x14ac:dyDescent="0.2">
      <c r="A12" s="18" t="s">
        <v>349</v>
      </c>
      <c r="B12" s="87">
        <v>523411.23599999998</v>
      </c>
      <c r="C12" s="51">
        <v>6.8648311638961497</v>
      </c>
      <c r="D12" s="87">
        <v>58288.69</v>
      </c>
      <c r="E12" s="87">
        <v>429966.76199999999</v>
      </c>
      <c r="F12" s="87">
        <v>1251.8800000000001</v>
      </c>
      <c r="G12" s="87">
        <v>18831.787</v>
      </c>
      <c r="H12" s="87">
        <v>409883.09499999997</v>
      </c>
    </row>
    <row r="13" spans="1:8" ht="20.100000000000001" customHeight="1" x14ac:dyDescent="0.2">
      <c r="A13" s="18" t="s">
        <v>836</v>
      </c>
      <c r="B13" s="87">
        <v>482353.27899999998</v>
      </c>
      <c r="C13" s="51">
        <v>6.3263330894308396</v>
      </c>
      <c r="D13" s="87">
        <v>35008.686000000002</v>
      </c>
      <c r="E13" s="87">
        <v>385103.67</v>
      </c>
      <c r="F13" s="87">
        <v>1680.2850000000001</v>
      </c>
      <c r="G13" s="87">
        <v>9950.61</v>
      </c>
      <c r="H13" s="87">
        <v>373472.77500000002</v>
      </c>
    </row>
    <row r="14" spans="1:8" ht="20.100000000000001" customHeight="1" x14ac:dyDescent="0.2">
      <c r="A14" s="18" t="s">
        <v>355</v>
      </c>
      <c r="B14" s="87">
        <v>458706.06800000003</v>
      </c>
      <c r="C14" s="51">
        <v>6.0161866885766804</v>
      </c>
      <c r="D14" s="87">
        <v>22673.01</v>
      </c>
      <c r="E14" s="87">
        <v>421877.64199999999</v>
      </c>
      <c r="F14" s="87">
        <v>128.62799999999999</v>
      </c>
      <c r="G14" s="87">
        <v>5283.991</v>
      </c>
      <c r="H14" s="87">
        <v>416465.02299999999</v>
      </c>
    </row>
    <row r="15" spans="1:8" ht="20.100000000000001" customHeight="1" x14ac:dyDescent="0.2">
      <c r="A15" s="18" t="s">
        <v>162</v>
      </c>
      <c r="B15" s="87">
        <v>424694.098</v>
      </c>
      <c r="C15" s="51">
        <v>5.5701006752425997</v>
      </c>
      <c r="D15" s="87">
        <v>10566.544</v>
      </c>
      <c r="E15" s="87">
        <v>414119.60100000002</v>
      </c>
      <c r="F15" s="87">
        <v>1215.683</v>
      </c>
      <c r="G15" s="87">
        <v>12874.287</v>
      </c>
      <c r="H15" s="87">
        <v>400029.63099999999</v>
      </c>
    </row>
    <row r="16" spans="1:8" ht="20.100000000000001" customHeight="1" x14ac:dyDescent="0.2">
      <c r="A16" s="18" t="s">
        <v>373</v>
      </c>
      <c r="B16" s="87">
        <v>403933.48100000003</v>
      </c>
      <c r="C16" s="51">
        <v>5.2978135695005504</v>
      </c>
      <c r="D16" s="87">
        <v>35596.250999999997</v>
      </c>
      <c r="E16" s="87">
        <v>342242.88099999999</v>
      </c>
      <c r="F16" s="87">
        <v>2146.63</v>
      </c>
      <c r="G16" s="87">
        <v>21384.701000000001</v>
      </c>
      <c r="H16" s="87">
        <v>318711.55</v>
      </c>
    </row>
    <row r="17" spans="1:9" ht="20.100000000000001" customHeight="1" x14ac:dyDescent="0.2">
      <c r="A17" s="18" t="s">
        <v>351</v>
      </c>
      <c r="B17" s="87">
        <v>381404.77399999998</v>
      </c>
      <c r="C17" s="51">
        <v>5.0023369743135699</v>
      </c>
      <c r="D17" s="87">
        <v>38860.078000000001</v>
      </c>
      <c r="E17" s="87">
        <v>315000.31400000001</v>
      </c>
      <c r="F17" s="87">
        <v>5431.6149999999998</v>
      </c>
      <c r="G17" s="87">
        <v>37058.703999999998</v>
      </c>
      <c r="H17" s="87">
        <v>272509.995</v>
      </c>
    </row>
    <row r="18" spans="1:9" ht="20.100000000000001" customHeight="1" x14ac:dyDescent="0.2">
      <c r="A18" s="18" t="s">
        <v>479</v>
      </c>
      <c r="B18" s="87">
        <v>373244.90299999999</v>
      </c>
      <c r="C18" s="51">
        <v>4.8953157013996504</v>
      </c>
      <c r="D18" s="87">
        <v>27593.285</v>
      </c>
      <c r="E18" s="87">
        <v>314817.35200000001</v>
      </c>
      <c r="F18" s="87">
        <v>2739.857</v>
      </c>
      <c r="G18" s="87">
        <v>22701.344000000001</v>
      </c>
      <c r="H18" s="87">
        <v>289376.15100000001</v>
      </c>
    </row>
    <row r="19" spans="1:9" ht="20.100000000000001" customHeight="1" x14ac:dyDescent="0.2">
      <c r="A19" s="18" t="s">
        <v>374</v>
      </c>
      <c r="B19" s="87">
        <v>359845.14500000002</v>
      </c>
      <c r="C19" s="51">
        <v>4.7195703792127404</v>
      </c>
      <c r="D19" s="87">
        <v>23626.964</v>
      </c>
      <c r="E19" s="87">
        <v>306492.97600000002</v>
      </c>
      <c r="F19" s="87">
        <v>539.197</v>
      </c>
      <c r="G19" s="87">
        <v>10233.634</v>
      </c>
      <c r="H19" s="87">
        <v>295720.14500000002</v>
      </c>
    </row>
    <row r="20" spans="1:9" ht="20.100000000000001" customHeight="1" x14ac:dyDescent="0.2">
      <c r="A20" s="18" t="s">
        <v>350</v>
      </c>
      <c r="B20" s="87">
        <v>354960.717</v>
      </c>
      <c r="C20" s="51">
        <v>4.65550837357363</v>
      </c>
      <c r="D20" s="87">
        <v>34684.572999999997</v>
      </c>
      <c r="E20" s="87">
        <v>290018.76</v>
      </c>
      <c r="F20" s="87">
        <v>2452.5569999999998</v>
      </c>
      <c r="G20" s="87">
        <v>9150.9269999999997</v>
      </c>
      <c r="H20" s="87">
        <v>278415.27600000001</v>
      </c>
    </row>
    <row r="21" spans="1:9" ht="20.100000000000001" customHeight="1" x14ac:dyDescent="0.2">
      <c r="A21" s="18" t="s">
        <v>365</v>
      </c>
      <c r="B21" s="87">
        <v>242070.179</v>
      </c>
      <c r="C21" s="51">
        <v>3.1748858151167401</v>
      </c>
      <c r="D21" s="87">
        <v>13948.585999999999</v>
      </c>
      <c r="E21" s="87">
        <v>228045.65299999999</v>
      </c>
      <c r="F21" s="87">
        <v>2345.0259999999998</v>
      </c>
      <c r="G21" s="87">
        <v>11085.751</v>
      </c>
      <c r="H21" s="87">
        <v>214614.87599999999</v>
      </c>
    </row>
    <row r="22" spans="1:9" ht="20.100000000000001" customHeight="1" x14ac:dyDescent="0.2">
      <c r="A22" s="18" t="s">
        <v>358</v>
      </c>
      <c r="B22" s="87">
        <v>181666.334</v>
      </c>
      <c r="C22" s="51">
        <v>2.3826555971640699</v>
      </c>
      <c r="D22" s="87">
        <v>14030.582</v>
      </c>
      <c r="E22" s="87">
        <v>156238.20300000001</v>
      </c>
      <c r="F22" s="87">
        <v>2159.364</v>
      </c>
      <c r="G22" s="87">
        <v>23320.701000000001</v>
      </c>
      <c r="H22" s="87">
        <v>130758.13800000001</v>
      </c>
    </row>
    <row r="23" spans="1:9" ht="20.100000000000001" customHeight="1" x14ac:dyDescent="0.2">
      <c r="A23" s="18" t="s">
        <v>375</v>
      </c>
      <c r="B23" s="87">
        <v>174446.709</v>
      </c>
      <c r="C23" s="51">
        <v>2.2879661765272501</v>
      </c>
      <c r="D23" s="87">
        <v>9555.26</v>
      </c>
      <c r="E23" s="87">
        <v>140444.821</v>
      </c>
      <c r="F23" s="87">
        <v>24.245999999999999</v>
      </c>
      <c r="G23" s="87">
        <v>2019.0640000000001</v>
      </c>
      <c r="H23" s="87">
        <v>138401.511</v>
      </c>
    </row>
    <row r="24" spans="1:9" ht="20.100000000000001" customHeight="1" x14ac:dyDescent="0.2">
      <c r="A24" s="18" t="s">
        <v>904</v>
      </c>
      <c r="B24" s="87">
        <v>135710.19399999999</v>
      </c>
      <c r="C24" s="51">
        <v>1.77991511253991</v>
      </c>
      <c r="D24" s="87">
        <v>363.42700000000002</v>
      </c>
      <c r="E24" s="87">
        <v>135344.87299999999</v>
      </c>
      <c r="F24" s="87">
        <v>399.08699999999999</v>
      </c>
      <c r="G24" s="87">
        <v>329.19600000000003</v>
      </c>
      <c r="H24" s="87">
        <v>134616.59</v>
      </c>
      <c r="I24" s="209"/>
    </row>
    <row r="25" spans="1:9" x14ac:dyDescent="0.2">
      <c r="A25" s="1"/>
      <c r="B25" s="4"/>
      <c r="C25" s="19"/>
      <c r="D25" s="4"/>
      <c r="E25" s="4"/>
      <c r="F25" s="4"/>
      <c r="G25" s="4"/>
      <c r="H25" s="4"/>
    </row>
    <row r="26" spans="1:9" x14ac:dyDescent="0.2">
      <c r="A26" s="1"/>
      <c r="B26" s="4"/>
      <c r="C26" s="19"/>
      <c r="D26" s="4"/>
      <c r="E26" s="4"/>
      <c r="F26" s="4"/>
      <c r="G26" s="4"/>
      <c r="H26" s="4"/>
    </row>
    <row r="27" spans="1:9" x14ac:dyDescent="0.2">
      <c r="A27" s="1"/>
      <c r="B27" s="4"/>
      <c r="C27" s="19"/>
      <c r="D27" s="4"/>
      <c r="E27" s="4"/>
      <c r="F27" s="4"/>
      <c r="G27" s="4"/>
      <c r="H27" s="4"/>
    </row>
    <row r="28" spans="1:9" x14ac:dyDescent="0.2">
      <c r="A28" s="1"/>
      <c r="B28" s="4"/>
      <c r="C28" s="19"/>
      <c r="D28" s="4"/>
      <c r="E28" s="4"/>
      <c r="F28" s="4"/>
      <c r="G28" s="4"/>
      <c r="H28" s="4"/>
    </row>
    <row r="29" spans="1:9" x14ac:dyDescent="0.2">
      <c r="A29" s="1"/>
      <c r="B29" s="4"/>
      <c r="C29" s="2"/>
      <c r="D29" s="2"/>
      <c r="E29" s="4"/>
      <c r="F29" s="2"/>
      <c r="G29" s="2"/>
      <c r="H29" s="2"/>
    </row>
    <row r="30" spans="1:9" ht="15" x14ac:dyDescent="0.25">
      <c r="A30" s="537" t="s">
        <v>1171</v>
      </c>
      <c r="B30" s="537"/>
      <c r="C30" s="537"/>
      <c r="D30" s="537"/>
      <c r="E30" s="537"/>
      <c r="F30" s="537"/>
      <c r="G30" s="537"/>
      <c r="H30" s="537"/>
    </row>
    <row r="31" spans="1:9" ht="17.25" x14ac:dyDescent="0.25">
      <c r="A31" s="537" t="s">
        <v>726</v>
      </c>
      <c r="B31" s="537"/>
      <c r="C31" s="537"/>
      <c r="D31" s="537"/>
      <c r="E31" s="537"/>
      <c r="F31" s="537"/>
      <c r="G31" s="537"/>
      <c r="H31" s="537"/>
    </row>
    <row r="32" spans="1:9" ht="15" customHeight="1" x14ac:dyDescent="0.2">
      <c r="A32" s="15"/>
      <c r="B32" s="15"/>
      <c r="C32" s="29"/>
      <c r="D32" s="29"/>
      <c r="E32" s="15"/>
      <c r="F32" s="28"/>
      <c r="G32" s="15"/>
      <c r="H32" s="15"/>
    </row>
    <row r="33" spans="1:8" s="12" customFormat="1" ht="15" customHeight="1" x14ac:dyDescent="0.2">
      <c r="A33" s="538" t="s">
        <v>1029</v>
      </c>
      <c r="B33" s="541" t="s">
        <v>947</v>
      </c>
      <c r="C33" s="542"/>
      <c r="D33" s="544" t="s">
        <v>513</v>
      </c>
      <c r="E33" s="545" t="s">
        <v>197</v>
      </c>
      <c r="F33" s="545"/>
      <c r="G33" s="545"/>
      <c r="H33" s="546"/>
    </row>
    <row r="34" spans="1:8" s="12" customFormat="1" ht="15" customHeight="1" x14ac:dyDescent="0.2">
      <c r="A34" s="539"/>
      <c r="B34" s="543"/>
      <c r="C34" s="533"/>
      <c r="D34" s="533"/>
      <c r="E34" s="533" t="s">
        <v>470</v>
      </c>
      <c r="F34" s="547" t="s">
        <v>477</v>
      </c>
      <c r="G34" s="547"/>
      <c r="H34" s="548"/>
    </row>
    <row r="35" spans="1:8" x14ac:dyDescent="0.2">
      <c r="A35" s="539"/>
      <c r="B35" s="543" t="s">
        <v>466</v>
      </c>
      <c r="C35" s="533" t="s">
        <v>887</v>
      </c>
      <c r="D35" s="533"/>
      <c r="E35" s="533"/>
      <c r="F35" s="533" t="s">
        <v>198</v>
      </c>
      <c r="G35" s="533" t="s">
        <v>199</v>
      </c>
      <c r="H35" s="534" t="s">
        <v>200</v>
      </c>
    </row>
    <row r="36" spans="1:8" x14ac:dyDescent="0.2">
      <c r="A36" s="539"/>
      <c r="B36" s="543"/>
      <c r="C36" s="533"/>
      <c r="D36" s="533"/>
      <c r="E36" s="533"/>
      <c r="F36" s="533"/>
      <c r="G36" s="533"/>
      <c r="H36" s="534"/>
    </row>
    <row r="37" spans="1:8" s="12" customFormat="1" ht="15" customHeight="1" x14ac:dyDescent="0.2">
      <c r="A37" s="540"/>
      <c r="B37" s="83" t="s">
        <v>467</v>
      </c>
      <c r="C37" s="84" t="s">
        <v>476</v>
      </c>
      <c r="D37" s="535" t="s">
        <v>467</v>
      </c>
      <c r="E37" s="535"/>
      <c r="F37" s="535"/>
      <c r="G37" s="535"/>
      <c r="H37" s="536"/>
    </row>
    <row r="38" spans="1:8" x14ac:dyDescent="0.2">
      <c r="A38" s="17"/>
      <c r="B38" s="4"/>
      <c r="C38" s="3"/>
      <c r="D38" s="2"/>
      <c r="E38" s="4"/>
      <c r="F38" s="2"/>
      <c r="G38" s="2"/>
      <c r="H38" s="99"/>
    </row>
    <row r="39" spans="1:8" ht="20.100000000000001" customHeight="1" x14ac:dyDescent="0.2">
      <c r="A39" s="18" t="s">
        <v>162</v>
      </c>
      <c r="B39" s="87">
        <v>510137.06</v>
      </c>
      <c r="C39" s="51">
        <v>10.1036337412429</v>
      </c>
      <c r="D39" s="87">
        <v>10789.964</v>
      </c>
      <c r="E39" s="87">
        <v>488945.32799999998</v>
      </c>
      <c r="F39" s="87">
        <v>252.303</v>
      </c>
      <c r="G39" s="87">
        <v>8506.2180000000008</v>
      </c>
      <c r="H39" s="87">
        <v>480186.80699999997</v>
      </c>
    </row>
    <row r="40" spans="1:8" ht="20.100000000000001" customHeight="1" x14ac:dyDescent="0.2">
      <c r="A40" s="18" t="s">
        <v>373</v>
      </c>
      <c r="B40" s="87">
        <v>444490.473</v>
      </c>
      <c r="C40" s="51">
        <v>8.8034555667526497</v>
      </c>
      <c r="D40" s="87">
        <v>31850.962</v>
      </c>
      <c r="E40" s="87">
        <v>353377.67</v>
      </c>
      <c r="F40" s="87">
        <v>3211.3539999999998</v>
      </c>
      <c r="G40" s="87">
        <v>15884.004000000001</v>
      </c>
      <c r="H40" s="87">
        <v>334282.31199999998</v>
      </c>
    </row>
    <row r="41" spans="1:8" ht="20.100000000000001" customHeight="1" x14ac:dyDescent="0.2">
      <c r="A41" s="18" t="s">
        <v>836</v>
      </c>
      <c r="B41" s="87">
        <v>431912.43</v>
      </c>
      <c r="C41" s="51">
        <v>8.5543383203922208</v>
      </c>
      <c r="D41" s="87">
        <v>7537.5460000000003</v>
      </c>
      <c r="E41" s="87">
        <v>402549.21600000001</v>
      </c>
      <c r="F41" s="87">
        <v>1889.204</v>
      </c>
      <c r="G41" s="87">
        <v>7302.2640000000001</v>
      </c>
      <c r="H41" s="87">
        <v>393357.74800000002</v>
      </c>
    </row>
    <row r="42" spans="1:8" ht="20.100000000000001" customHeight="1" x14ac:dyDescent="0.2">
      <c r="A42" s="18" t="s">
        <v>350</v>
      </c>
      <c r="B42" s="87">
        <v>375497.05099999998</v>
      </c>
      <c r="C42" s="51">
        <v>7.4369909024465297</v>
      </c>
      <c r="D42" s="87">
        <v>109748.156</v>
      </c>
      <c r="E42" s="87">
        <v>218731.921</v>
      </c>
      <c r="F42" s="87">
        <v>1069.979</v>
      </c>
      <c r="G42" s="87">
        <v>8993.7150000000001</v>
      </c>
      <c r="H42" s="87">
        <v>208668.22700000001</v>
      </c>
    </row>
    <row r="43" spans="1:8" ht="20.100000000000001" customHeight="1" x14ac:dyDescent="0.2">
      <c r="A43" s="18" t="s">
        <v>351</v>
      </c>
      <c r="B43" s="87">
        <v>365642.016</v>
      </c>
      <c r="C43" s="51">
        <v>7.2418048006033704</v>
      </c>
      <c r="D43" s="87">
        <v>39883.824000000001</v>
      </c>
      <c r="E43" s="87">
        <v>269172.51</v>
      </c>
      <c r="F43" s="87">
        <v>807.83500000000004</v>
      </c>
      <c r="G43" s="87">
        <v>6318.0789999999997</v>
      </c>
      <c r="H43" s="87">
        <v>262046.59599999999</v>
      </c>
    </row>
    <row r="44" spans="1:8" ht="20.100000000000001" customHeight="1" x14ac:dyDescent="0.2">
      <c r="A44" s="18" t="s">
        <v>374</v>
      </c>
      <c r="B44" s="87">
        <v>336477.88699999999</v>
      </c>
      <c r="C44" s="51">
        <v>6.6641881150044799</v>
      </c>
      <c r="D44" s="87">
        <v>18669.228999999999</v>
      </c>
      <c r="E44" s="87">
        <v>269616.40299999999</v>
      </c>
      <c r="F44" s="87">
        <v>9333.348</v>
      </c>
      <c r="G44" s="87">
        <v>46266.004000000001</v>
      </c>
      <c r="H44" s="87">
        <v>214017.05100000001</v>
      </c>
    </row>
    <row r="45" spans="1:8" ht="20.100000000000001" customHeight="1" x14ac:dyDescent="0.2">
      <c r="A45" s="18" t="s">
        <v>479</v>
      </c>
      <c r="B45" s="87">
        <v>322118.48700000002</v>
      </c>
      <c r="C45" s="51">
        <v>6.3797898038055196</v>
      </c>
      <c r="D45" s="87">
        <v>42991.65</v>
      </c>
      <c r="E45" s="87">
        <v>208972.21799999999</v>
      </c>
      <c r="F45" s="87">
        <v>1823.3130000000001</v>
      </c>
      <c r="G45" s="87">
        <v>8283.7209999999995</v>
      </c>
      <c r="H45" s="87">
        <v>198865.18400000001</v>
      </c>
    </row>
    <row r="46" spans="1:8" ht="20.100000000000001" customHeight="1" x14ac:dyDescent="0.2">
      <c r="A46" s="18" t="s">
        <v>349</v>
      </c>
      <c r="B46" s="87">
        <v>283279.04499999998</v>
      </c>
      <c r="C46" s="51">
        <v>5.6105465406670803</v>
      </c>
      <c r="D46" s="87">
        <v>24185.286</v>
      </c>
      <c r="E46" s="87">
        <v>228527.356</v>
      </c>
      <c r="F46" s="87">
        <v>3139.6840000000002</v>
      </c>
      <c r="G46" s="87">
        <v>7647.768</v>
      </c>
      <c r="H46" s="87">
        <v>217739.90400000001</v>
      </c>
    </row>
    <row r="47" spans="1:8" ht="20.100000000000001" customHeight="1" x14ac:dyDescent="0.2">
      <c r="A47" s="18" t="s">
        <v>358</v>
      </c>
      <c r="B47" s="87">
        <v>218458.19200000001</v>
      </c>
      <c r="C47" s="51">
        <v>4.3267226257628204</v>
      </c>
      <c r="D47" s="87">
        <v>44317.887999999999</v>
      </c>
      <c r="E47" s="87">
        <v>151417.67000000001</v>
      </c>
      <c r="F47" s="87">
        <v>1222.8109999999999</v>
      </c>
      <c r="G47" s="87">
        <v>4771.1779999999999</v>
      </c>
      <c r="H47" s="87">
        <v>145423.68100000001</v>
      </c>
    </row>
    <row r="48" spans="1:8" ht="20.100000000000001" customHeight="1" x14ac:dyDescent="0.2">
      <c r="A48" s="18" t="s">
        <v>440</v>
      </c>
      <c r="B48" s="87">
        <v>161742.247</v>
      </c>
      <c r="C48" s="51">
        <v>3.2034222806193502</v>
      </c>
      <c r="D48" s="87">
        <v>803.39200000000005</v>
      </c>
      <c r="E48" s="87">
        <v>144599.39499999999</v>
      </c>
      <c r="F48" s="87">
        <v>5077.3670000000002</v>
      </c>
      <c r="G48" s="87">
        <v>3755.2429999999999</v>
      </c>
      <c r="H48" s="87">
        <v>135766.785</v>
      </c>
    </row>
    <row r="49" spans="1:8" ht="20.100000000000001" customHeight="1" x14ac:dyDescent="0.2">
      <c r="A49" s="18" t="s">
        <v>355</v>
      </c>
      <c r="B49" s="87">
        <v>157548.75899999999</v>
      </c>
      <c r="C49" s="51">
        <v>3.1203672152800501</v>
      </c>
      <c r="D49" s="87">
        <v>52348.845999999998</v>
      </c>
      <c r="E49" s="87">
        <v>88640.968999999997</v>
      </c>
      <c r="F49" s="87">
        <v>80.786000000000001</v>
      </c>
      <c r="G49" s="87">
        <v>643.48900000000003</v>
      </c>
      <c r="H49" s="87">
        <v>87916.694000000003</v>
      </c>
    </row>
    <row r="50" spans="1:8" ht="20.100000000000001" customHeight="1" x14ac:dyDescent="0.2">
      <c r="A50" s="18" t="s">
        <v>365</v>
      </c>
      <c r="B50" s="87">
        <v>114317.9</v>
      </c>
      <c r="C50" s="51">
        <v>2.2641487596843799</v>
      </c>
      <c r="D50" s="87">
        <v>1187.884</v>
      </c>
      <c r="E50" s="87">
        <v>109513.546</v>
      </c>
      <c r="F50" s="224">
        <v>345.548</v>
      </c>
      <c r="G50" s="87">
        <v>1672.123</v>
      </c>
      <c r="H50" s="87">
        <v>107495.875</v>
      </c>
    </row>
    <row r="51" spans="1:8" ht="20.100000000000001" customHeight="1" x14ac:dyDescent="0.2">
      <c r="A51" s="18" t="s">
        <v>908</v>
      </c>
      <c r="B51" s="87">
        <v>91496.27</v>
      </c>
      <c r="C51" s="51">
        <v>1.8121498578634401</v>
      </c>
      <c r="D51" s="87">
        <v>255.011</v>
      </c>
      <c r="E51" s="87">
        <v>82753.706999999995</v>
      </c>
      <c r="F51" s="87">
        <v>0.216</v>
      </c>
      <c r="G51" s="87">
        <v>590.74400000000003</v>
      </c>
      <c r="H51" s="87">
        <v>82162.747000000003</v>
      </c>
    </row>
    <row r="52" spans="1:8" ht="20.100000000000001" customHeight="1" x14ac:dyDescent="0.2">
      <c r="A52" s="18" t="s">
        <v>375</v>
      </c>
      <c r="B52" s="87">
        <v>89969.264999999999</v>
      </c>
      <c r="C52" s="51">
        <v>1.78190641850021</v>
      </c>
      <c r="D52" s="87">
        <v>3301.5680000000002</v>
      </c>
      <c r="E52" s="87">
        <v>72272.315000000002</v>
      </c>
      <c r="F52" s="223">
        <v>184.309</v>
      </c>
      <c r="G52" s="87">
        <v>1489.5319999999999</v>
      </c>
      <c r="H52" s="87">
        <v>70598.474000000002</v>
      </c>
    </row>
    <row r="53" spans="1:8" ht="20.100000000000001" customHeight="1" x14ac:dyDescent="0.2">
      <c r="A53" s="18" t="s">
        <v>376</v>
      </c>
      <c r="B53" s="87">
        <v>77433.729000000007</v>
      </c>
      <c r="C53" s="51">
        <v>1.53363105404391</v>
      </c>
      <c r="D53" s="87">
        <v>8545.848</v>
      </c>
      <c r="E53" s="87">
        <v>59830.77</v>
      </c>
      <c r="F53" s="87">
        <v>273.60399999999998</v>
      </c>
      <c r="G53" s="87">
        <v>1760.1569999999999</v>
      </c>
      <c r="H53" s="87">
        <v>57797.008999999998</v>
      </c>
    </row>
    <row r="54" spans="1:8" x14ac:dyDescent="0.2">
      <c r="A54" s="1"/>
      <c r="B54" s="4"/>
      <c r="C54" s="19"/>
      <c r="D54" s="4"/>
      <c r="E54" s="4"/>
      <c r="F54" s="4"/>
      <c r="G54" s="4"/>
      <c r="H54" s="27"/>
    </row>
    <row r="55" spans="1:8" x14ac:dyDescent="0.2">
      <c r="A55" t="s">
        <v>830</v>
      </c>
      <c r="H55" s="26"/>
    </row>
    <row r="56" spans="1:8" ht="31.5" customHeight="1" x14ac:dyDescent="0.2">
      <c r="A56" s="484" t="s">
        <v>1121</v>
      </c>
      <c r="B56" s="484"/>
      <c r="C56" s="484"/>
      <c r="D56" s="484"/>
      <c r="E56" s="484"/>
      <c r="F56" s="484"/>
      <c r="G56" s="484"/>
      <c r="H56" s="484"/>
    </row>
    <row r="59" spans="1:8" ht="11.25" customHeight="1" x14ac:dyDescent="0.2"/>
  </sheetData>
  <mergeCells count="29">
    <mergeCell ref="A56:H56"/>
    <mergeCell ref="D37:H37"/>
    <mergeCell ref="A30:H30"/>
    <mergeCell ref="A31:H31"/>
    <mergeCell ref="A33:A37"/>
    <mergeCell ref="B33:C34"/>
    <mergeCell ref="D33:D36"/>
    <mergeCell ref="E33:H33"/>
    <mergeCell ref="E34:E36"/>
    <mergeCell ref="F34:H34"/>
    <mergeCell ref="B35:B36"/>
    <mergeCell ref="C35:C36"/>
    <mergeCell ref="F35:F36"/>
    <mergeCell ref="G35:G36"/>
    <mergeCell ref="H35:H36"/>
    <mergeCell ref="F6:F7"/>
    <mergeCell ref="G6:G7"/>
    <mergeCell ref="A1:H1"/>
    <mergeCell ref="A2:H2"/>
    <mergeCell ref="A4:A8"/>
    <mergeCell ref="B4:C5"/>
    <mergeCell ref="D4:D7"/>
    <mergeCell ref="E4:H4"/>
    <mergeCell ref="E5:E7"/>
    <mergeCell ref="F5:H5"/>
    <mergeCell ref="B6:B7"/>
    <mergeCell ref="C6:C7"/>
    <mergeCell ref="H6:H7"/>
    <mergeCell ref="D8:H8"/>
  </mergeCells>
  <phoneticPr fontId="2" type="noConversion"/>
  <printOptions horizontalCentered="1"/>
  <pageMargins left="0.59055118110236227" right="0.59055118110236227" top="0.98425196850393704" bottom="0.39370078740157483" header="0.51181102362204722" footer="0.31496062992125984"/>
  <pageSetup paperSize="9" scale="75" firstPageNumber="19" orientation="portrait" useFirstPageNumber="1"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enableFormatConditionsCalculation="0"/>
  <dimension ref="A1:H44"/>
  <sheetViews>
    <sheetView zoomScaleNormal="100" workbookViewId="0">
      <selection activeCell="A2" sqref="A2"/>
    </sheetView>
  </sheetViews>
  <sheetFormatPr baseColWidth="10" defaultRowHeight="11.25" x14ac:dyDescent="0.2"/>
  <cols>
    <col min="1" max="1" width="21.140625" style="296" customWidth="1"/>
    <col min="2" max="3" width="12" style="296" customWidth="1"/>
    <col min="4" max="4" width="12.28515625" style="296" customWidth="1"/>
    <col min="5" max="6" width="11.28515625" style="296" customWidth="1"/>
    <col min="7" max="7" width="12" style="296" customWidth="1"/>
    <col min="8" max="8" width="12.5703125" style="296" hidden="1" customWidth="1"/>
    <col min="9" max="9" width="3.140625" style="296" customWidth="1"/>
    <col min="10" max="16384" width="11.42578125" style="296"/>
  </cols>
  <sheetData>
    <row r="1" spans="1:8" ht="13.5" x14ac:dyDescent="0.2">
      <c r="A1" s="549" t="s">
        <v>1004</v>
      </c>
      <c r="B1" s="549"/>
      <c r="C1" s="549"/>
      <c r="D1" s="549"/>
      <c r="E1" s="549"/>
      <c r="F1" s="549"/>
      <c r="G1" s="549"/>
      <c r="H1" s="295"/>
    </row>
    <row r="2" spans="1:8" x14ac:dyDescent="0.2">
      <c r="A2" s="297"/>
      <c r="B2" s="298"/>
      <c r="C2" s="299"/>
      <c r="D2" s="300"/>
      <c r="E2" s="298"/>
      <c r="F2" s="300"/>
      <c r="G2" s="300"/>
      <c r="H2" s="295"/>
    </row>
    <row r="3" spans="1:8" s="302" customFormat="1" ht="15" customHeight="1" x14ac:dyDescent="0.2">
      <c r="A3" s="550" t="s">
        <v>472</v>
      </c>
      <c r="B3" s="553" t="s">
        <v>1155</v>
      </c>
      <c r="C3" s="554"/>
      <c r="D3" s="554"/>
      <c r="E3" s="555" t="s">
        <v>1172</v>
      </c>
      <c r="F3" s="554"/>
      <c r="G3" s="556"/>
      <c r="H3" s="301"/>
    </row>
    <row r="4" spans="1:8" s="302" customFormat="1" ht="15" customHeight="1" x14ac:dyDescent="0.2">
      <c r="A4" s="551"/>
      <c r="B4" s="303" t="s">
        <v>473</v>
      </c>
      <c r="C4" s="557" t="s">
        <v>474</v>
      </c>
      <c r="D4" s="557"/>
      <c r="E4" s="304" t="s">
        <v>473</v>
      </c>
      <c r="F4" s="557" t="s">
        <v>474</v>
      </c>
      <c r="G4" s="558"/>
      <c r="H4" s="301"/>
    </row>
    <row r="5" spans="1:8" ht="15" customHeight="1" x14ac:dyDescent="0.2">
      <c r="A5" s="551"/>
      <c r="B5" s="559" t="s">
        <v>475</v>
      </c>
      <c r="C5" s="563" t="s">
        <v>467</v>
      </c>
      <c r="D5" s="563" t="s">
        <v>1173</v>
      </c>
      <c r="E5" s="563" t="s">
        <v>475</v>
      </c>
      <c r="F5" s="563" t="s">
        <v>467</v>
      </c>
      <c r="G5" s="561" t="s">
        <v>1174</v>
      </c>
      <c r="H5" s="295"/>
    </row>
    <row r="6" spans="1:8" ht="15" customHeight="1" x14ac:dyDescent="0.2">
      <c r="A6" s="551"/>
      <c r="B6" s="559"/>
      <c r="C6" s="563"/>
      <c r="D6" s="563"/>
      <c r="E6" s="563"/>
      <c r="F6" s="563"/>
      <c r="G6" s="561"/>
      <c r="H6" s="295"/>
    </row>
    <row r="7" spans="1:8" ht="28.5" customHeight="1" x14ac:dyDescent="0.2">
      <c r="A7" s="552"/>
      <c r="B7" s="560"/>
      <c r="C7" s="564"/>
      <c r="D7" s="564"/>
      <c r="E7" s="564"/>
      <c r="F7" s="564"/>
      <c r="G7" s="562"/>
      <c r="H7" s="295"/>
    </row>
    <row r="8" spans="1:8" ht="4.5" customHeight="1" x14ac:dyDescent="0.2">
      <c r="A8" s="305"/>
      <c r="B8" s="306"/>
      <c r="C8" s="307"/>
      <c r="D8" s="295"/>
      <c r="E8" s="306"/>
      <c r="F8" s="295"/>
      <c r="G8" s="295"/>
      <c r="H8" s="295"/>
    </row>
    <row r="9" spans="1:8" ht="12.75" customHeight="1" x14ac:dyDescent="0.2">
      <c r="A9" s="308" t="s">
        <v>1090</v>
      </c>
      <c r="B9" s="309">
        <v>969912.55900000001</v>
      </c>
      <c r="C9" s="309">
        <v>2474190.7179999999</v>
      </c>
      <c r="D9" s="310">
        <v>5.0172895686306704</v>
      </c>
      <c r="E9" s="309">
        <v>1940635.682</v>
      </c>
      <c r="F9" s="309">
        <v>4935906.2980000004</v>
      </c>
      <c r="G9" s="310">
        <v>6.7156648432611696</v>
      </c>
      <c r="H9" s="295"/>
    </row>
    <row r="10" spans="1:8" ht="12.75" customHeight="1" x14ac:dyDescent="0.2">
      <c r="A10" s="308" t="s">
        <v>702</v>
      </c>
      <c r="B10" s="311"/>
      <c r="C10" s="311"/>
      <c r="D10" s="312"/>
      <c r="E10" s="311"/>
      <c r="F10" s="311"/>
      <c r="G10" s="312"/>
      <c r="H10" s="295"/>
    </row>
    <row r="11" spans="1:8" ht="12.75" customHeight="1" x14ac:dyDescent="0.2">
      <c r="A11" s="308" t="s">
        <v>703</v>
      </c>
      <c r="B11" s="309">
        <v>555837.15700000001</v>
      </c>
      <c r="C11" s="309">
        <v>1390530.095</v>
      </c>
      <c r="D11" s="310">
        <v>4.4111188669594101</v>
      </c>
      <c r="E11" s="309">
        <v>1123770.0160000001</v>
      </c>
      <c r="F11" s="309">
        <v>2769379.176</v>
      </c>
      <c r="G11" s="310">
        <v>5.1249557040498503</v>
      </c>
      <c r="H11" s="307"/>
    </row>
    <row r="12" spans="1:8" ht="12.75" customHeight="1" x14ac:dyDescent="0.2">
      <c r="A12" s="308" t="s">
        <v>704</v>
      </c>
      <c r="B12" s="309">
        <v>66665.460000000006</v>
      </c>
      <c r="C12" s="309">
        <v>145267.27600000001</v>
      </c>
      <c r="D12" s="310">
        <v>4.2867586291588404</v>
      </c>
      <c r="E12" s="309">
        <v>133373.30900000001</v>
      </c>
      <c r="F12" s="309">
        <v>295710.25099999999</v>
      </c>
      <c r="G12" s="310">
        <v>10.700284704748499</v>
      </c>
      <c r="H12" s="295"/>
    </row>
    <row r="13" spans="1:8" ht="12.75" customHeight="1" x14ac:dyDescent="0.2">
      <c r="A13" s="308" t="s">
        <v>1096</v>
      </c>
      <c r="B13" s="309">
        <v>25845.17</v>
      </c>
      <c r="C13" s="309">
        <v>144942.53599999999</v>
      </c>
      <c r="D13" s="310">
        <v>40.608723453546702</v>
      </c>
      <c r="E13" s="309">
        <v>45652.536</v>
      </c>
      <c r="F13" s="309">
        <v>260940.99400000001</v>
      </c>
      <c r="G13" s="310">
        <v>15.3761680957954</v>
      </c>
      <c r="H13" s="295"/>
    </row>
    <row r="14" spans="1:8" ht="12.75" customHeight="1" x14ac:dyDescent="0.2">
      <c r="A14" s="308" t="s">
        <v>705</v>
      </c>
      <c r="B14" s="309">
        <v>41197.372000000003</v>
      </c>
      <c r="C14" s="309">
        <v>338217.641</v>
      </c>
      <c r="D14" s="310">
        <v>-3.6921797558621599</v>
      </c>
      <c r="E14" s="309">
        <v>87260.687000000005</v>
      </c>
      <c r="F14" s="309">
        <v>690869.5</v>
      </c>
      <c r="G14" s="310">
        <v>2.0157413709027701</v>
      </c>
      <c r="H14" s="295"/>
    </row>
    <row r="15" spans="1:8" ht="12.75" customHeight="1" x14ac:dyDescent="0.2">
      <c r="A15" s="308" t="s">
        <v>706</v>
      </c>
      <c r="B15" s="309">
        <v>7504.6469999999999</v>
      </c>
      <c r="C15" s="309">
        <v>69720.233999999997</v>
      </c>
      <c r="D15" s="310">
        <v>-22.088291839472198</v>
      </c>
      <c r="E15" s="309">
        <v>15482.066000000001</v>
      </c>
      <c r="F15" s="309">
        <v>145157.598</v>
      </c>
      <c r="G15" s="310">
        <v>-10.6680584037233</v>
      </c>
      <c r="H15" s="295"/>
    </row>
    <row r="16" spans="1:8" ht="12.75" customHeight="1" x14ac:dyDescent="0.2">
      <c r="A16" s="308" t="s">
        <v>707</v>
      </c>
      <c r="B16" s="309">
        <v>116020.571</v>
      </c>
      <c r="C16" s="309">
        <v>651403.54799999995</v>
      </c>
      <c r="D16" s="310">
        <v>17.1062817151868</v>
      </c>
      <c r="E16" s="309">
        <v>216096.976</v>
      </c>
      <c r="F16" s="309">
        <v>1295542.7590000001</v>
      </c>
      <c r="G16" s="310">
        <v>18.618166999861199</v>
      </c>
      <c r="H16" s="295"/>
    </row>
    <row r="17" spans="1:8" s="317" customFormat="1" ht="12.75" customHeight="1" x14ac:dyDescent="0.2">
      <c r="A17" s="313" t="s">
        <v>708</v>
      </c>
      <c r="B17" s="314">
        <v>1227193.2339999999</v>
      </c>
      <c r="C17" s="314">
        <v>3824025.5189999999</v>
      </c>
      <c r="D17" s="315">
        <v>6.3585765279499604</v>
      </c>
      <c r="E17" s="314">
        <v>2438570.429</v>
      </c>
      <c r="F17" s="314">
        <v>7624531.8130000001</v>
      </c>
      <c r="G17" s="315">
        <v>8.1395186213092803</v>
      </c>
      <c r="H17" s="316"/>
    </row>
    <row r="18" spans="1:8" s="317" customFormat="1" ht="9" customHeight="1" x14ac:dyDescent="0.2">
      <c r="A18" s="318"/>
      <c r="B18" s="314"/>
      <c r="C18" s="314"/>
      <c r="D18" s="315"/>
      <c r="E18" s="314"/>
      <c r="F18" s="314"/>
      <c r="G18" s="315"/>
      <c r="H18" s="316"/>
    </row>
    <row r="19" spans="1:8" ht="13.5" x14ac:dyDescent="0.2">
      <c r="A19" s="549" t="s">
        <v>1005</v>
      </c>
      <c r="B19" s="549"/>
      <c r="C19" s="549"/>
      <c r="D19" s="549"/>
      <c r="E19" s="549"/>
      <c r="F19" s="549"/>
      <c r="G19" s="549"/>
      <c r="H19" s="295"/>
    </row>
    <row r="20" spans="1:8" x14ac:dyDescent="0.2">
      <c r="A20" s="297"/>
      <c r="B20" s="298"/>
      <c r="C20" s="299"/>
      <c r="D20" s="300"/>
      <c r="E20" s="298"/>
      <c r="F20" s="300"/>
      <c r="G20" s="300"/>
      <c r="H20" s="295"/>
    </row>
    <row r="21" spans="1:8" s="302" customFormat="1" ht="15" customHeight="1" x14ac:dyDescent="0.2">
      <c r="A21" s="550" t="s">
        <v>472</v>
      </c>
      <c r="B21" s="553" t="s">
        <v>1155</v>
      </c>
      <c r="C21" s="554"/>
      <c r="D21" s="554"/>
      <c r="E21" s="555" t="s">
        <v>1172</v>
      </c>
      <c r="F21" s="554"/>
      <c r="G21" s="556"/>
      <c r="H21" s="301"/>
    </row>
    <row r="22" spans="1:8" s="302" customFormat="1" ht="15" customHeight="1" x14ac:dyDescent="0.2">
      <c r="A22" s="551"/>
      <c r="B22" s="303" t="s">
        <v>473</v>
      </c>
      <c r="C22" s="557" t="s">
        <v>474</v>
      </c>
      <c r="D22" s="557"/>
      <c r="E22" s="304" t="s">
        <v>473</v>
      </c>
      <c r="F22" s="557" t="s">
        <v>474</v>
      </c>
      <c r="G22" s="558"/>
      <c r="H22" s="301"/>
    </row>
    <row r="23" spans="1:8" ht="15" customHeight="1" x14ac:dyDescent="0.2">
      <c r="A23" s="551"/>
      <c r="B23" s="559" t="s">
        <v>475</v>
      </c>
      <c r="C23" s="563" t="s">
        <v>467</v>
      </c>
      <c r="D23" s="563" t="s">
        <v>1173</v>
      </c>
      <c r="E23" s="563" t="s">
        <v>475</v>
      </c>
      <c r="F23" s="563" t="s">
        <v>467</v>
      </c>
      <c r="G23" s="561" t="s">
        <v>1174</v>
      </c>
      <c r="H23" s="295"/>
    </row>
    <row r="24" spans="1:8" ht="15" customHeight="1" x14ac:dyDescent="0.2">
      <c r="A24" s="551"/>
      <c r="B24" s="559"/>
      <c r="C24" s="563"/>
      <c r="D24" s="563"/>
      <c r="E24" s="563"/>
      <c r="F24" s="563"/>
      <c r="G24" s="561"/>
      <c r="H24" s="295"/>
    </row>
    <row r="25" spans="1:8" ht="28.5" customHeight="1" x14ac:dyDescent="0.2">
      <c r="A25" s="552"/>
      <c r="B25" s="560"/>
      <c r="C25" s="564"/>
      <c r="D25" s="564"/>
      <c r="E25" s="564"/>
      <c r="F25" s="564"/>
      <c r="G25" s="562"/>
      <c r="H25" s="295"/>
    </row>
    <row r="26" spans="1:8" ht="6.75" customHeight="1" x14ac:dyDescent="0.2">
      <c r="A26" s="305"/>
      <c r="B26" s="306"/>
      <c r="C26" s="307"/>
      <c r="D26" s="295"/>
      <c r="E26" s="306"/>
      <c r="F26" s="295"/>
      <c r="G26" s="295"/>
      <c r="H26" s="295"/>
    </row>
    <row r="27" spans="1:8" ht="12.75" customHeight="1" x14ac:dyDescent="0.2">
      <c r="A27" s="308" t="s">
        <v>1090</v>
      </c>
      <c r="B27" s="309">
        <v>892466.71299999999</v>
      </c>
      <c r="C27" s="309">
        <v>1787586.179</v>
      </c>
      <c r="D27" s="310">
        <v>2.9685604687699199</v>
      </c>
      <c r="E27" s="309">
        <v>1817653.8859999999</v>
      </c>
      <c r="F27" s="309">
        <v>3581361.12</v>
      </c>
      <c r="G27" s="310">
        <v>4.9392499928489704</v>
      </c>
      <c r="H27" s="295"/>
    </row>
    <row r="28" spans="1:8" ht="12.75" customHeight="1" x14ac:dyDescent="0.2">
      <c r="A28" s="308" t="s">
        <v>702</v>
      </c>
      <c r="B28" s="311"/>
      <c r="C28" s="311"/>
      <c r="D28" s="312"/>
      <c r="E28" s="311"/>
      <c r="F28" s="311"/>
      <c r="G28" s="312"/>
      <c r="H28" s="295"/>
    </row>
    <row r="29" spans="1:8" ht="12.75" customHeight="1" x14ac:dyDescent="0.2">
      <c r="A29" s="308" t="s">
        <v>703</v>
      </c>
      <c r="B29" s="309">
        <v>467880.47399999999</v>
      </c>
      <c r="C29" s="309">
        <v>994451.48499999999</v>
      </c>
      <c r="D29" s="310">
        <v>-1.0772716283444499</v>
      </c>
      <c r="E29" s="309">
        <v>984466.46799999999</v>
      </c>
      <c r="F29" s="309">
        <v>2043763.3189999999</v>
      </c>
      <c r="G29" s="310">
        <v>0.60107370325386</v>
      </c>
      <c r="H29" s="307"/>
    </row>
    <row r="30" spans="1:8" ht="12.75" customHeight="1" x14ac:dyDescent="0.2">
      <c r="A30" s="308" t="s">
        <v>704</v>
      </c>
      <c r="B30" s="309">
        <v>26515.126</v>
      </c>
      <c r="C30" s="309">
        <v>62743.917999999998</v>
      </c>
      <c r="D30" s="310">
        <v>-0.479847832815949</v>
      </c>
      <c r="E30" s="309">
        <v>53157.116999999998</v>
      </c>
      <c r="F30" s="309">
        <v>169521.34899999999</v>
      </c>
      <c r="G30" s="310">
        <v>34.839910498255797</v>
      </c>
      <c r="H30" s="295"/>
    </row>
    <row r="31" spans="1:8" ht="12.75" customHeight="1" x14ac:dyDescent="0.2">
      <c r="A31" s="308" t="s">
        <v>1096</v>
      </c>
      <c r="B31" s="309">
        <v>38136.464</v>
      </c>
      <c r="C31" s="309">
        <v>72771.732999999993</v>
      </c>
      <c r="D31" s="310">
        <v>1.54276725456161</v>
      </c>
      <c r="E31" s="309">
        <v>76647.255000000005</v>
      </c>
      <c r="F31" s="309">
        <v>150727.37299999999</v>
      </c>
      <c r="G31" s="310">
        <v>5.7089694456128903</v>
      </c>
      <c r="H31" s="295"/>
    </row>
    <row r="32" spans="1:8" ht="12.75" customHeight="1" x14ac:dyDescent="0.2">
      <c r="A32" s="308" t="s">
        <v>705</v>
      </c>
      <c r="B32" s="309">
        <v>8024.9290000000001</v>
      </c>
      <c r="C32" s="309">
        <v>88924.381999999998</v>
      </c>
      <c r="D32" s="310">
        <v>-5.32183262517015</v>
      </c>
      <c r="E32" s="309">
        <v>15221.752</v>
      </c>
      <c r="F32" s="309">
        <v>181877.307</v>
      </c>
      <c r="G32" s="310">
        <v>-1.6577154649554999</v>
      </c>
      <c r="H32" s="295"/>
    </row>
    <row r="33" spans="1:8" ht="12.75" customHeight="1" x14ac:dyDescent="0.2">
      <c r="A33" s="308" t="s">
        <v>706</v>
      </c>
      <c r="B33" s="309">
        <v>6729.6469999999999</v>
      </c>
      <c r="C33" s="309">
        <v>75793.566999999995</v>
      </c>
      <c r="D33" s="310">
        <v>-21.801225594353099</v>
      </c>
      <c r="E33" s="309">
        <v>12418.349</v>
      </c>
      <c r="F33" s="309">
        <v>155404.21299999999</v>
      </c>
      <c r="G33" s="310">
        <v>-10.840074005322199</v>
      </c>
      <c r="H33" s="295"/>
    </row>
    <row r="34" spans="1:8" ht="12.75" customHeight="1" x14ac:dyDescent="0.2">
      <c r="A34" s="308" t="s">
        <v>707</v>
      </c>
      <c r="B34" s="309">
        <v>57889.442000000003</v>
      </c>
      <c r="C34" s="309">
        <v>379684.82699999999</v>
      </c>
      <c r="D34" s="310">
        <v>-6.5219427852479397</v>
      </c>
      <c r="E34" s="309">
        <v>116969.51300000001</v>
      </c>
      <c r="F34" s="309">
        <v>810154.09100000001</v>
      </c>
      <c r="G34" s="310">
        <v>-3.30233054087851</v>
      </c>
      <c r="H34" s="295"/>
    </row>
    <row r="35" spans="1:8" s="317" customFormat="1" ht="12.75" customHeight="1" x14ac:dyDescent="0.2">
      <c r="A35" s="313" t="s">
        <v>708</v>
      </c>
      <c r="B35" s="314">
        <v>1029762.321</v>
      </c>
      <c r="C35" s="314">
        <v>2467504.6060000001</v>
      </c>
      <c r="D35" s="315">
        <v>-1.13781368786192E-2</v>
      </c>
      <c r="E35" s="314">
        <v>2092067.872</v>
      </c>
      <c r="F35" s="314">
        <v>5049045.4529999997</v>
      </c>
      <c r="G35" s="315">
        <v>3.50295776565082</v>
      </c>
      <c r="H35" s="316"/>
    </row>
    <row r="36" spans="1:8" x14ac:dyDescent="0.2">
      <c r="A36" s="319"/>
      <c r="B36" s="306"/>
      <c r="C36" s="306"/>
      <c r="D36" s="320"/>
      <c r="E36" s="306"/>
      <c r="F36" s="306"/>
      <c r="G36" s="320"/>
      <c r="H36" s="307"/>
    </row>
    <row r="37" spans="1:8" x14ac:dyDescent="0.2">
      <c r="A37" s="319"/>
      <c r="B37" s="306"/>
      <c r="C37" s="306"/>
      <c r="D37" s="320"/>
      <c r="E37" s="306"/>
      <c r="F37" s="306"/>
      <c r="G37" s="320"/>
      <c r="H37" s="307"/>
    </row>
    <row r="38" spans="1:8" x14ac:dyDescent="0.2">
      <c r="A38" s="319"/>
      <c r="B38" s="306"/>
      <c r="C38" s="306"/>
      <c r="D38" s="320"/>
      <c r="E38" s="306"/>
      <c r="F38" s="306"/>
      <c r="G38" s="320"/>
      <c r="H38" s="307"/>
    </row>
    <row r="39" spans="1:8" ht="11.25" customHeight="1" x14ac:dyDescent="0.2">
      <c r="A39" s="296" t="s">
        <v>830</v>
      </c>
      <c r="B39" s="306"/>
      <c r="C39" s="306"/>
      <c r="D39" s="320"/>
      <c r="E39" s="306"/>
      <c r="F39" s="306"/>
      <c r="G39" s="320"/>
      <c r="H39" s="307"/>
    </row>
    <row r="40" spans="1:8" ht="25.5" customHeight="1" x14ac:dyDescent="0.2">
      <c r="A40" s="565" t="s">
        <v>1120</v>
      </c>
      <c r="B40" s="565"/>
      <c r="C40" s="565"/>
      <c r="D40" s="565"/>
      <c r="E40" s="565"/>
      <c r="F40" s="565"/>
      <c r="G40" s="565"/>
      <c r="H40" s="565"/>
    </row>
    <row r="42" spans="1:8" ht="31.5" customHeight="1" x14ac:dyDescent="0.2"/>
    <row r="43" spans="1:8" x14ac:dyDescent="0.2">
      <c r="A43" s="319"/>
      <c r="B43" s="306"/>
      <c r="C43" s="306"/>
      <c r="D43" s="320"/>
      <c r="E43" s="306"/>
      <c r="F43" s="306"/>
      <c r="G43" s="320"/>
      <c r="H43" s="307"/>
    </row>
    <row r="44" spans="1:8" ht="30" customHeight="1" x14ac:dyDescent="0.2">
      <c r="A44" s="321"/>
      <c r="B44" s="306"/>
      <c r="C44" s="306"/>
      <c r="D44" s="320"/>
      <c r="E44" s="306"/>
      <c r="F44" s="306"/>
      <c r="G44" s="320"/>
      <c r="H44" s="307"/>
    </row>
  </sheetData>
  <mergeCells count="25">
    <mergeCell ref="A40:H40"/>
    <mergeCell ref="B23:B25"/>
    <mergeCell ref="C23:C25"/>
    <mergeCell ref="D23:D25"/>
    <mergeCell ref="E23:E25"/>
    <mergeCell ref="F23:F25"/>
    <mergeCell ref="G23:G25"/>
    <mergeCell ref="C22:D22"/>
    <mergeCell ref="F4:G4"/>
    <mergeCell ref="B5:B7"/>
    <mergeCell ref="G5:G7"/>
    <mergeCell ref="C5:C7"/>
    <mergeCell ref="D5:D7"/>
    <mergeCell ref="F22:G22"/>
    <mergeCell ref="E5:E7"/>
    <mergeCell ref="A19:G19"/>
    <mergeCell ref="A21:A25"/>
    <mergeCell ref="B21:D21"/>
    <mergeCell ref="E21:G21"/>
    <mergeCell ref="F5:F7"/>
    <mergeCell ref="A1:G1"/>
    <mergeCell ref="A3:A7"/>
    <mergeCell ref="B3:D3"/>
    <mergeCell ref="E3:G3"/>
    <mergeCell ref="C4:D4"/>
  </mergeCells>
  <phoneticPr fontId="2" type="noConversion"/>
  <printOptions horizontalCentered="1"/>
  <pageMargins left="0.59055118110236227" right="0.59055118110236227" top="0.98425196850393704" bottom="0.59055118110236227" header="0.51181102362204722" footer="0.31496062992125984"/>
  <pageSetup paperSize="9" firstPageNumber="20" orientation="portrait" useFirstPageNumber="1" r:id="rId1"/>
  <headerFooter alignWithMargins="0">
    <oddHeader>&amp;C&amp;9- 20 -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enableFormatConditionsCalculation="0"/>
  <dimension ref="A1:H25"/>
  <sheetViews>
    <sheetView zoomScaleNormal="100" workbookViewId="0">
      <selection activeCell="A2" sqref="A2"/>
    </sheetView>
  </sheetViews>
  <sheetFormatPr baseColWidth="10" defaultRowHeight="12.75" x14ac:dyDescent="0.2"/>
  <cols>
    <col min="1" max="1" width="21.140625" style="147" customWidth="1"/>
    <col min="2" max="2" width="10.140625" style="147" customWidth="1"/>
    <col min="3" max="3" width="9.85546875" style="147" customWidth="1"/>
    <col min="4" max="4" width="9.28515625" style="147" customWidth="1"/>
    <col min="5" max="5" width="9.85546875" style="147" customWidth="1"/>
    <col min="6" max="6" width="10.7109375" style="147" customWidth="1"/>
    <col min="7" max="7" width="9.7109375" style="147" customWidth="1"/>
    <col min="8" max="8" width="11" style="147" customWidth="1"/>
    <col min="9" max="16384" width="11.42578125" style="147"/>
  </cols>
  <sheetData>
    <row r="1" spans="1:8" ht="14.25" customHeight="1" x14ac:dyDescent="0.2">
      <c r="A1" s="570" t="s">
        <v>1175</v>
      </c>
      <c r="B1" s="570"/>
      <c r="C1" s="570"/>
      <c r="D1" s="570"/>
      <c r="E1" s="570"/>
      <c r="F1" s="570"/>
      <c r="G1" s="570"/>
      <c r="H1" s="570"/>
    </row>
    <row r="2" spans="1:8" x14ac:dyDescent="0.2">
      <c r="A2" s="148"/>
      <c r="B2" s="149"/>
      <c r="C2" s="150"/>
      <c r="D2" s="151"/>
      <c r="E2" s="149"/>
      <c r="F2" s="150"/>
      <c r="G2" s="151"/>
      <c r="H2" s="151"/>
    </row>
    <row r="3" spans="1:8" s="153" customFormat="1" ht="15" customHeight="1" x14ac:dyDescent="0.2">
      <c r="A3" s="571" t="s">
        <v>977</v>
      </c>
      <c r="B3" s="574" t="s">
        <v>948</v>
      </c>
      <c r="C3" s="575"/>
      <c r="D3" s="575" t="s">
        <v>975</v>
      </c>
      <c r="E3" s="577" t="s">
        <v>197</v>
      </c>
      <c r="F3" s="577"/>
      <c r="G3" s="577"/>
      <c r="H3" s="578"/>
    </row>
    <row r="4" spans="1:8" s="153" customFormat="1" ht="15" customHeight="1" x14ac:dyDescent="0.2">
      <c r="A4" s="572"/>
      <c r="B4" s="576"/>
      <c r="C4" s="566"/>
      <c r="D4" s="566"/>
      <c r="E4" s="566" t="s">
        <v>470</v>
      </c>
      <c r="F4" s="579" t="s">
        <v>477</v>
      </c>
      <c r="G4" s="579"/>
      <c r="H4" s="580"/>
    </row>
    <row r="5" spans="1:8" s="153" customFormat="1" ht="15" customHeight="1" x14ac:dyDescent="0.2">
      <c r="A5" s="572"/>
      <c r="B5" s="576" t="s">
        <v>466</v>
      </c>
      <c r="C5" s="566" t="s">
        <v>887</v>
      </c>
      <c r="D5" s="566"/>
      <c r="E5" s="566"/>
      <c r="F5" s="566" t="s">
        <v>198</v>
      </c>
      <c r="G5" s="566" t="s">
        <v>199</v>
      </c>
      <c r="H5" s="567" t="s">
        <v>200</v>
      </c>
    </row>
    <row r="6" spans="1:8" s="153" customFormat="1" ht="15" customHeight="1" x14ac:dyDescent="0.2">
      <c r="A6" s="572"/>
      <c r="B6" s="576"/>
      <c r="C6" s="566"/>
      <c r="D6" s="566"/>
      <c r="E6" s="566"/>
      <c r="F6" s="566"/>
      <c r="G6" s="566"/>
      <c r="H6" s="567"/>
    </row>
    <row r="7" spans="1:8" s="153" customFormat="1" ht="15" customHeight="1" x14ac:dyDescent="0.2">
      <c r="A7" s="573"/>
      <c r="B7" s="154" t="s">
        <v>467</v>
      </c>
      <c r="C7" s="155" t="s">
        <v>476</v>
      </c>
      <c r="D7" s="568" t="s">
        <v>467</v>
      </c>
      <c r="E7" s="568"/>
      <c r="F7" s="568"/>
      <c r="G7" s="568"/>
      <c r="H7" s="569"/>
    </row>
    <row r="8" spans="1:8" s="160" customFormat="1" ht="6" customHeight="1" x14ac:dyDescent="0.2">
      <c r="A8" s="156"/>
      <c r="B8" s="157"/>
      <c r="C8" s="158"/>
      <c r="D8" s="159"/>
      <c r="E8" s="157"/>
      <c r="F8" s="158"/>
      <c r="G8" s="159"/>
      <c r="H8" s="159"/>
    </row>
    <row r="9" spans="1:8" s="160" customFormat="1" ht="12.75" customHeight="1" x14ac:dyDescent="0.2">
      <c r="A9" s="161" t="s">
        <v>709</v>
      </c>
      <c r="B9" s="162">
        <v>2764400.53</v>
      </c>
      <c r="C9" s="163">
        <v>72.290326418190404</v>
      </c>
      <c r="D9" s="162">
        <v>187736.954</v>
      </c>
      <c r="E9" s="162">
        <v>2359474.81</v>
      </c>
      <c r="F9" s="162">
        <v>14851.300999999999</v>
      </c>
      <c r="G9" s="162">
        <v>110136.84600000001</v>
      </c>
      <c r="H9" s="162">
        <v>2234486.6630000002</v>
      </c>
    </row>
    <row r="10" spans="1:8" s="160" customFormat="1" ht="12.75" customHeight="1" x14ac:dyDescent="0.2">
      <c r="A10" s="161" t="s">
        <v>710</v>
      </c>
      <c r="B10" s="164"/>
      <c r="C10" s="165"/>
      <c r="D10" s="166"/>
      <c r="E10" s="166"/>
      <c r="F10" s="166"/>
      <c r="G10" s="166"/>
      <c r="H10" s="166"/>
    </row>
    <row r="11" spans="1:8" s="160" customFormat="1" ht="12.75" customHeight="1" x14ac:dyDescent="0.2">
      <c r="A11" s="161" t="s">
        <v>1086</v>
      </c>
      <c r="B11" s="162">
        <v>2474190.7179999999</v>
      </c>
      <c r="C11" s="163">
        <v>64.701208339399699</v>
      </c>
      <c r="D11" s="162">
        <v>177019.606</v>
      </c>
      <c r="E11" s="162">
        <v>2080066.6950000001</v>
      </c>
      <c r="F11" s="162">
        <v>9632.7440000000006</v>
      </c>
      <c r="G11" s="162">
        <v>98939.663</v>
      </c>
      <c r="H11" s="162">
        <v>1971494.2879999999</v>
      </c>
    </row>
    <row r="12" spans="1:8" s="160" customFormat="1" ht="12.75" customHeight="1" x14ac:dyDescent="0.2">
      <c r="A12" s="161" t="s">
        <v>711</v>
      </c>
      <c r="B12" s="164"/>
      <c r="C12" s="163"/>
      <c r="D12" s="166"/>
      <c r="E12" s="166"/>
      <c r="F12" s="166"/>
      <c r="G12" s="166"/>
      <c r="H12" s="166"/>
    </row>
    <row r="13" spans="1:8" s="160" customFormat="1" ht="12.75" customHeight="1" x14ac:dyDescent="0.2">
      <c r="A13" s="161" t="s">
        <v>712</v>
      </c>
      <c r="B13" s="162">
        <v>1390530.095</v>
      </c>
      <c r="C13" s="163">
        <v>36.362992037867699</v>
      </c>
      <c r="D13" s="162">
        <v>111770.617</v>
      </c>
      <c r="E13" s="162">
        <v>1163244.993</v>
      </c>
      <c r="F13" s="162">
        <v>6725.1170000000002</v>
      </c>
      <c r="G13" s="162">
        <v>64651.951000000001</v>
      </c>
      <c r="H13" s="162">
        <v>1091867.925</v>
      </c>
    </row>
    <row r="14" spans="1:8" s="160" customFormat="1" ht="12.75" customHeight="1" x14ac:dyDescent="0.2">
      <c r="A14" s="161" t="s">
        <v>713</v>
      </c>
      <c r="B14" s="162">
        <v>105190.41</v>
      </c>
      <c r="C14" s="163">
        <v>2.7507768836100199</v>
      </c>
      <c r="D14" s="162">
        <v>2266.7950000000001</v>
      </c>
      <c r="E14" s="162">
        <v>102923.61500000001</v>
      </c>
      <c r="F14" s="162">
        <v>5342.2330000000002</v>
      </c>
      <c r="G14" s="162">
        <v>987.30799999999999</v>
      </c>
      <c r="H14" s="162">
        <v>96594.073999999993</v>
      </c>
    </row>
    <row r="15" spans="1:8" s="160" customFormat="1" ht="12.75" customHeight="1" x14ac:dyDescent="0.2">
      <c r="A15" s="161" t="s">
        <v>714</v>
      </c>
      <c r="B15" s="162">
        <v>400204.26</v>
      </c>
      <c r="C15" s="163">
        <v>10.465522732825701</v>
      </c>
      <c r="D15" s="162">
        <v>3051.3069999999998</v>
      </c>
      <c r="E15" s="162">
        <v>397010.098</v>
      </c>
      <c r="F15" s="162">
        <v>2278.7489999999998</v>
      </c>
      <c r="G15" s="162">
        <v>16020.16</v>
      </c>
      <c r="H15" s="162">
        <v>378711.18900000001</v>
      </c>
    </row>
    <row r="16" spans="1:8" s="160" customFormat="1" ht="12.75" customHeight="1" x14ac:dyDescent="0.2">
      <c r="A16" s="161" t="s">
        <v>715</v>
      </c>
      <c r="B16" s="162">
        <v>534638.56900000002</v>
      </c>
      <c r="C16" s="163">
        <v>13.981040825789499</v>
      </c>
      <c r="D16" s="162">
        <v>11526.257</v>
      </c>
      <c r="E16" s="162">
        <v>523087.00199999998</v>
      </c>
      <c r="F16" s="162">
        <v>4248.6080000000002</v>
      </c>
      <c r="G16" s="162">
        <v>17553.258999999998</v>
      </c>
      <c r="H16" s="162">
        <v>501285.13500000001</v>
      </c>
    </row>
    <row r="17" spans="1:8" s="160" customFormat="1" ht="22.5" x14ac:dyDescent="0.2">
      <c r="A17" s="180" t="s">
        <v>1002</v>
      </c>
      <c r="B17" s="162">
        <v>19308.184000000001</v>
      </c>
      <c r="C17" s="163">
        <v>0.50491776019970702</v>
      </c>
      <c r="D17" s="162">
        <v>2922.4810000000002</v>
      </c>
      <c r="E17" s="162">
        <v>16320.003000000001</v>
      </c>
      <c r="F17" s="162" t="s">
        <v>1224</v>
      </c>
      <c r="G17" s="162">
        <v>1042.0219999999999</v>
      </c>
      <c r="H17" s="162">
        <v>15277.981</v>
      </c>
    </row>
    <row r="18" spans="1:8" s="160" customFormat="1" ht="12.75" customHeight="1" x14ac:dyDescent="0.2">
      <c r="A18" s="161" t="s">
        <v>716</v>
      </c>
      <c r="B18" s="162">
        <v>283.56599999999997</v>
      </c>
      <c r="C18" s="163">
        <v>7.4153793846583396E-3</v>
      </c>
      <c r="D18" s="162">
        <v>40.482999999999997</v>
      </c>
      <c r="E18" s="162">
        <v>243.083</v>
      </c>
      <c r="F18" s="162" t="s">
        <v>1224</v>
      </c>
      <c r="G18" s="162">
        <v>0</v>
      </c>
      <c r="H18" s="162">
        <v>243.083</v>
      </c>
    </row>
    <row r="19" spans="1:8" s="160" customFormat="1" ht="12.75" customHeight="1" x14ac:dyDescent="0.2">
      <c r="A19" s="167" t="s">
        <v>717</v>
      </c>
      <c r="B19" s="168">
        <v>3824025.5189999999</v>
      </c>
      <c r="C19" s="169">
        <v>100</v>
      </c>
      <c r="D19" s="168">
        <v>207544.277</v>
      </c>
      <c r="E19" s="168">
        <v>3399058.611</v>
      </c>
      <c r="F19" s="168">
        <v>26720.891</v>
      </c>
      <c r="G19" s="168">
        <v>145739.595</v>
      </c>
      <c r="H19" s="168">
        <v>3226598.125</v>
      </c>
    </row>
    <row r="21" spans="1:8" x14ac:dyDescent="0.2">
      <c r="B21" s="152"/>
      <c r="C21" s="152"/>
      <c r="D21" s="152"/>
      <c r="E21" s="152"/>
      <c r="F21" s="152"/>
      <c r="G21" s="152"/>
      <c r="H21" s="152"/>
    </row>
    <row r="22" spans="1:8" s="296" customFormat="1" ht="11.25" x14ac:dyDescent="0.2">
      <c r="A22" s="319"/>
      <c r="B22" s="306"/>
      <c r="C22" s="306"/>
      <c r="D22" s="320"/>
      <c r="E22" s="306"/>
      <c r="F22" s="306"/>
      <c r="G22" s="320"/>
      <c r="H22" s="307"/>
    </row>
    <row r="23" spans="1:8" s="296" customFormat="1" ht="11.25" customHeight="1" x14ac:dyDescent="0.2">
      <c r="A23" s="296" t="s">
        <v>830</v>
      </c>
      <c r="B23" s="306"/>
      <c r="C23" s="306"/>
      <c r="D23" s="320"/>
      <c r="E23" s="306"/>
      <c r="F23" s="306"/>
      <c r="G23" s="320"/>
      <c r="H23" s="307"/>
    </row>
    <row r="24" spans="1:8" s="296" customFormat="1" ht="25.5" customHeight="1" x14ac:dyDescent="0.2">
      <c r="A24" s="565" t="s">
        <v>1120</v>
      </c>
      <c r="B24" s="565"/>
      <c r="C24" s="565"/>
      <c r="D24" s="565"/>
      <c r="E24" s="565"/>
      <c r="F24" s="565"/>
      <c r="G24" s="565"/>
      <c r="H24" s="565"/>
    </row>
    <row r="25" spans="1:8" s="296" customFormat="1" ht="11.25" x14ac:dyDescent="0.2"/>
  </sheetData>
  <mergeCells count="14">
    <mergeCell ref="A24:H24"/>
    <mergeCell ref="G5:G6"/>
    <mergeCell ref="H5:H6"/>
    <mergeCell ref="D7:H7"/>
    <mergeCell ref="A1:H1"/>
    <mergeCell ref="A3:A7"/>
    <mergeCell ref="B3:C4"/>
    <mergeCell ref="D3:D6"/>
    <mergeCell ref="E3:H3"/>
    <mergeCell ref="E4:E6"/>
    <mergeCell ref="F4:H4"/>
    <mergeCell ref="B5:B6"/>
    <mergeCell ref="C5:C6"/>
    <mergeCell ref="F5:F6"/>
  </mergeCells>
  <phoneticPr fontId="2" type="noConversion"/>
  <printOptions horizontalCentered="1"/>
  <pageMargins left="0.59055118110236227" right="0.59055118110236227" top="0.98425196850393704" bottom="0.59055118110236227" header="0.51181102362204722" footer="0.31496062992125984"/>
  <pageSetup paperSize="9" firstPageNumber="20" orientation="portrait" useFirstPageNumber="1" r:id="rId1"/>
  <headerFooter alignWithMargins="0">
    <oddHeader>&amp;C&amp;9- 20a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enableFormatConditionsCalculation="0"/>
  <dimension ref="A1:H64"/>
  <sheetViews>
    <sheetView zoomScaleNormal="100" workbookViewId="0">
      <selection activeCell="A2" sqref="A2"/>
    </sheetView>
  </sheetViews>
  <sheetFormatPr baseColWidth="10" defaultRowHeight="12.75" x14ac:dyDescent="0.2"/>
  <cols>
    <col min="1" max="1" width="28.140625" style="233" customWidth="1"/>
    <col min="2" max="2" width="12.7109375" style="233" customWidth="1"/>
    <col min="3" max="8" width="12.28515625" style="233" customWidth="1"/>
    <col min="9" max="16384" width="11.42578125" style="233"/>
  </cols>
  <sheetData>
    <row r="1" spans="1:8" ht="18" customHeight="1" x14ac:dyDescent="0.25">
      <c r="A1" s="581" t="s">
        <v>1176</v>
      </c>
      <c r="B1" s="581"/>
      <c r="C1" s="581"/>
      <c r="D1" s="581"/>
      <c r="E1" s="581"/>
      <c r="F1" s="581"/>
      <c r="G1" s="581"/>
      <c r="H1" s="581"/>
    </row>
    <row r="2" spans="1:8" x14ac:dyDescent="0.2">
      <c r="A2" s="264"/>
      <c r="B2" s="322"/>
      <c r="C2" s="323"/>
      <c r="D2" s="324"/>
      <c r="E2" s="322"/>
      <c r="F2" s="323"/>
      <c r="G2" s="324"/>
      <c r="H2" s="324"/>
    </row>
    <row r="3" spans="1:8" s="325" customFormat="1" ht="15" customHeight="1" x14ac:dyDescent="0.2">
      <c r="A3" s="582" t="s">
        <v>1033</v>
      </c>
      <c r="B3" s="585" t="s">
        <v>949</v>
      </c>
      <c r="C3" s="586"/>
      <c r="D3" s="589" t="s">
        <v>513</v>
      </c>
      <c r="E3" s="590" t="s">
        <v>197</v>
      </c>
      <c r="F3" s="590"/>
      <c r="G3" s="590"/>
      <c r="H3" s="591"/>
    </row>
    <row r="4" spans="1:8" s="325" customFormat="1" ht="15" customHeight="1" x14ac:dyDescent="0.2">
      <c r="A4" s="583"/>
      <c r="B4" s="587"/>
      <c r="C4" s="588"/>
      <c r="D4" s="588"/>
      <c r="E4" s="588" t="s">
        <v>470</v>
      </c>
      <c r="F4" s="592" t="s">
        <v>477</v>
      </c>
      <c r="G4" s="592"/>
      <c r="H4" s="593"/>
    </row>
    <row r="5" spans="1:8" s="325" customFormat="1" ht="15" customHeight="1" x14ac:dyDescent="0.2">
      <c r="A5" s="583"/>
      <c r="B5" s="587" t="s">
        <v>466</v>
      </c>
      <c r="C5" s="588" t="s">
        <v>887</v>
      </c>
      <c r="D5" s="588"/>
      <c r="E5" s="588"/>
      <c r="F5" s="588" t="s">
        <v>198</v>
      </c>
      <c r="G5" s="588" t="s">
        <v>199</v>
      </c>
      <c r="H5" s="596" t="s">
        <v>200</v>
      </c>
    </row>
    <row r="6" spans="1:8" s="325" customFormat="1" ht="15" customHeight="1" x14ac:dyDescent="0.2">
      <c r="A6" s="583"/>
      <c r="B6" s="587"/>
      <c r="C6" s="588"/>
      <c r="D6" s="588"/>
      <c r="E6" s="588"/>
      <c r="F6" s="588"/>
      <c r="G6" s="588"/>
      <c r="H6" s="596"/>
    </row>
    <row r="7" spans="1:8" s="325" customFormat="1" ht="15" customHeight="1" x14ac:dyDescent="0.2">
      <c r="A7" s="584"/>
      <c r="B7" s="326" t="s">
        <v>467</v>
      </c>
      <c r="C7" s="327" t="s">
        <v>476</v>
      </c>
      <c r="D7" s="594" t="s">
        <v>467</v>
      </c>
      <c r="E7" s="594"/>
      <c r="F7" s="594"/>
      <c r="G7" s="594"/>
      <c r="H7" s="595"/>
    </row>
    <row r="8" spans="1:8" x14ac:dyDescent="0.2">
      <c r="A8" s="248"/>
      <c r="B8" s="268"/>
      <c r="C8" s="283"/>
      <c r="D8" s="328"/>
      <c r="E8" s="268"/>
      <c r="F8" s="283"/>
      <c r="G8" s="328"/>
      <c r="H8" s="328"/>
    </row>
    <row r="9" spans="1:8" ht="15" customHeight="1" x14ac:dyDescent="0.2">
      <c r="A9" s="258" t="s">
        <v>709</v>
      </c>
      <c r="B9" s="139">
        <v>1923101.83</v>
      </c>
      <c r="C9" s="329">
        <v>77.937112065516402</v>
      </c>
      <c r="D9" s="139">
        <v>182891.266</v>
      </c>
      <c r="E9" s="139">
        <v>1479978.0290000001</v>
      </c>
      <c r="F9" s="139">
        <v>14576.632</v>
      </c>
      <c r="G9" s="139">
        <v>110289.292</v>
      </c>
      <c r="H9" s="139">
        <v>1355112.105</v>
      </c>
    </row>
    <row r="10" spans="1:8" ht="15" customHeight="1" x14ac:dyDescent="0.2">
      <c r="A10" s="258" t="s">
        <v>710</v>
      </c>
      <c r="B10" s="264"/>
      <c r="C10" s="264"/>
      <c r="D10" s="264"/>
      <c r="E10" s="264"/>
      <c r="F10" s="264"/>
      <c r="G10" s="264"/>
      <c r="H10" s="264"/>
    </row>
    <row r="11" spans="1:8" ht="15" customHeight="1" x14ac:dyDescent="0.2">
      <c r="A11" s="258" t="s">
        <v>1086</v>
      </c>
      <c r="B11" s="139">
        <v>1787586.179</v>
      </c>
      <c r="C11" s="329">
        <v>72.445099986978505</v>
      </c>
      <c r="D11" s="139">
        <v>179787.74799999999</v>
      </c>
      <c r="E11" s="139">
        <v>1351082.8430000001</v>
      </c>
      <c r="F11" s="139">
        <v>12458.566000000001</v>
      </c>
      <c r="G11" s="139">
        <v>76189.823000000004</v>
      </c>
      <c r="H11" s="139">
        <v>1262434.4539999999</v>
      </c>
    </row>
    <row r="12" spans="1:8" ht="15" customHeight="1" x14ac:dyDescent="0.2">
      <c r="A12" s="258" t="s">
        <v>711</v>
      </c>
      <c r="B12" s="264"/>
      <c r="C12" s="264"/>
      <c r="D12" s="264"/>
      <c r="E12" s="264"/>
      <c r="F12" s="264"/>
      <c r="G12" s="264"/>
      <c r="H12" s="264"/>
    </row>
    <row r="13" spans="1:8" ht="15" customHeight="1" x14ac:dyDescent="0.2">
      <c r="A13" s="258" t="s">
        <v>712</v>
      </c>
      <c r="B13" s="139">
        <v>994451.48499999999</v>
      </c>
      <c r="C13" s="329">
        <v>40.3019099774681</v>
      </c>
      <c r="D13" s="139">
        <v>140209.601</v>
      </c>
      <c r="E13" s="139">
        <v>690741.95</v>
      </c>
      <c r="F13" s="139">
        <v>4816.8879999999999</v>
      </c>
      <c r="G13" s="139">
        <v>30571.987000000001</v>
      </c>
      <c r="H13" s="139">
        <v>655353.07499999995</v>
      </c>
    </row>
    <row r="14" spans="1:8" ht="15" customHeight="1" x14ac:dyDescent="0.2">
      <c r="A14" s="258" t="s">
        <v>713</v>
      </c>
      <c r="B14" s="139">
        <v>27222.885999999999</v>
      </c>
      <c r="C14" s="329">
        <v>1.1032557318760301</v>
      </c>
      <c r="D14" s="139">
        <v>2829.279</v>
      </c>
      <c r="E14" s="139">
        <v>23746.256000000001</v>
      </c>
      <c r="F14" s="139">
        <v>28.783999999999999</v>
      </c>
      <c r="G14" s="139">
        <v>2461.0810000000001</v>
      </c>
      <c r="H14" s="139">
        <v>21256.391</v>
      </c>
    </row>
    <row r="15" spans="1:8" ht="15" customHeight="1" x14ac:dyDescent="0.2">
      <c r="A15" s="258" t="s">
        <v>714</v>
      </c>
      <c r="B15" s="139">
        <v>114240.57399999999</v>
      </c>
      <c r="C15" s="329">
        <v>4.62980185415711</v>
      </c>
      <c r="D15" s="139">
        <v>3032.9119999999998</v>
      </c>
      <c r="E15" s="139">
        <v>101064.727</v>
      </c>
      <c r="F15" s="139">
        <v>2609.7809999999999</v>
      </c>
      <c r="G15" s="139">
        <v>4373.8620000000001</v>
      </c>
      <c r="H15" s="139">
        <v>94081.084000000003</v>
      </c>
    </row>
    <row r="16" spans="1:8" ht="15" customHeight="1" x14ac:dyDescent="0.2">
      <c r="A16" s="258" t="s">
        <v>715</v>
      </c>
      <c r="B16" s="139">
        <v>401694.739</v>
      </c>
      <c r="C16" s="329">
        <v>16.279391658408102</v>
      </c>
      <c r="D16" s="139">
        <v>9344.098</v>
      </c>
      <c r="E16" s="139">
        <v>377915.62800000003</v>
      </c>
      <c r="F16" s="139">
        <v>4318.8649999999998</v>
      </c>
      <c r="G16" s="139">
        <v>8102.9570000000003</v>
      </c>
      <c r="H16" s="139">
        <v>365493.80599999998</v>
      </c>
    </row>
    <row r="17" spans="1:8" ht="26.25" customHeight="1" x14ac:dyDescent="0.2">
      <c r="A17" s="330" t="s">
        <v>1030</v>
      </c>
      <c r="B17" s="139">
        <v>1244.577</v>
      </c>
      <c r="C17" s="329">
        <v>5.0438690042307499E-2</v>
      </c>
      <c r="D17" s="139">
        <v>12.287000000000001</v>
      </c>
      <c r="E17" s="139">
        <v>964.72500000000002</v>
      </c>
      <c r="F17" s="139">
        <v>6.4870000000000001</v>
      </c>
      <c r="G17" s="215">
        <v>0.17799999999999999</v>
      </c>
      <c r="H17" s="139">
        <v>958.06</v>
      </c>
    </row>
    <row r="18" spans="1:8" ht="15" customHeight="1" x14ac:dyDescent="0.2">
      <c r="A18" s="258" t="s">
        <v>716</v>
      </c>
      <c r="B18" s="215" t="s">
        <v>1224</v>
      </c>
      <c r="C18" s="215" t="s">
        <v>1224</v>
      </c>
      <c r="D18" s="215" t="s">
        <v>1224</v>
      </c>
      <c r="E18" s="215" t="s">
        <v>1224</v>
      </c>
      <c r="F18" s="215" t="s">
        <v>1224</v>
      </c>
      <c r="G18" s="215" t="s">
        <v>1224</v>
      </c>
      <c r="H18" s="215" t="s">
        <v>1224</v>
      </c>
    </row>
    <row r="19" spans="1:8" s="253" customFormat="1" ht="15" customHeight="1" x14ac:dyDescent="0.2">
      <c r="A19" s="250" t="s">
        <v>717</v>
      </c>
      <c r="B19" s="140">
        <v>2467504.6060000001</v>
      </c>
      <c r="C19" s="331">
        <v>100</v>
      </c>
      <c r="D19" s="140">
        <v>198109.842</v>
      </c>
      <c r="E19" s="140">
        <v>1983669.365</v>
      </c>
      <c r="F19" s="140">
        <v>21540.548999999999</v>
      </c>
      <c r="G19" s="140">
        <v>125227.37</v>
      </c>
      <c r="H19" s="140">
        <v>1836901.446</v>
      </c>
    </row>
    <row r="22" spans="1:8" ht="17.25" x14ac:dyDescent="0.25">
      <c r="A22" s="581" t="s">
        <v>1177</v>
      </c>
      <c r="B22" s="581"/>
      <c r="C22" s="581"/>
      <c r="D22" s="581"/>
      <c r="E22" s="581"/>
      <c r="F22" s="581"/>
      <c r="G22" s="581"/>
      <c r="H22" s="581"/>
    </row>
    <row r="23" spans="1:8" x14ac:dyDescent="0.2">
      <c r="A23" s="264"/>
      <c r="B23" s="322"/>
      <c r="C23" s="323"/>
      <c r="D23" s="324"/>
      <c r="E23" s="322"/>
      <c r="F23" s="323"/>
      <c r="G23" s="324"/>
      <c r="H23" s="324"/>
    </row>
    <row r="24" spans="1:8" s="325" customFormat="1" ht="15" customHeight="1" x14ac:dyDescent="0.2">
      <c r="A24" s="582" t="s">
        <v>1033</v>
      </c>
      <c r="B24" s="585" t="s">
        <v>945</v>
      </c>
      <c r="C24" s="586"/>
      <c r="D24" s="589" t="s">
        <v>513</v>
      </c>
      <c r="E24" s="590" t="s">
        <v>197</v>
      </c>
      <c r="F24" s="590"/>
      <c r="G24" s="590"/>
      <c r="H24" s="591"/>
    </row>
    <row r="25" spans="1:8" s="325" customFormat="1" ht="15" customHeight="1" x14ac:dyDescent="0.2">
      <c r="A25" s="583"/>
      <c r="B25" s="587"/>
      <c r="C25" s="588"/>
      <c r="D25" s="588"/>
      <c r="E25" s="588" t="s">
        <v>470</v>
      </c>
      <c r="F25" s="592" t="s">
        <v>477</v>
      </c>
      <c r="G25" s="592"/>
      <c r="H25" s="593"/>
    </row>
    <row r="26" spans="1:8" s="325" customFormat="1" ht="15" customHeight="1" x14ac:dyDescent="0.2">
      <c r="A26" s="583"/>
      <c r="B26" s="587" t="s">
        <v>466</v>
      </c>
      <c r="C26" s="588" t="s">
        <v>887</v>
      </c>
      <c r="D26" s="588"/>
      <c r="E26" s="588"/>
      <c r="F26" s="588" t="s">
        <v>198</v>
      </c>
      <c r="G26" s="588" t="s">
        <v>199</v>
      </c>
      <c r="H26" s="596" t="s">
        <v>200</v>
      </c>
    </row>
    <row r="27" spans="1:8" s="325" customFormat="1" ht="15" customHeight="1" x14ac:dyDescent="0.2">
      <c r="A27" s="583"/>
      <c r="B27" s="587"/>
      <c r="C27" s="588"/>
      <c r="D27" s="588"/>
      <c r="E27" s="588"/>
      <c r="F27" s="588"/>
      <c r="G27" s="588"/>
      <c r="H27" s="596"/>
    </row>
    <row r="28" spans="1:8" s="325" customFormat="1" ht="15" customHeight="1" x14ac:dyDescent="0.2">
      <c r="A28" s="584"/>
      <c r="B28" s="326" t="s">
        <v>467</v>
      </c>
      <c r="C28" s="327" t="s">
        <v>476</v>
      </c>
      <c r="D28" s="594" t="s">
        <v>467</v>
      </c>
      <c r="E28" s="594"/>
      <c r="F28" s="594"/>
      <c r="G28" s="594"/>
      <c r="H28" s="595"/>
    </row>
    <row r="29" spans="1:8" x14ac:dyDescent="0.2">
      <c r="A29" s="248"/>
      <c r="B29" s="268"/>
      <c r="C29" s="283"/>
      <c r="D29" s="328"/>
      <c r="E29" s="268"/>
      <c r="F29" s="283"/>
      <c r="G29" s="328"/>
      <c r="H29" s="328"/>
    </row>
    <row r="30" spans="1:8" ht="15" customHeight="1" x14ac:dyDescent="0.2">
      <c r="A30" s="258" t="s">
        <v>709</v>
      </c>
      <c r="B30" s="139">
        <v>5492557.5429999996</v>
      </c>
      <c r="C30" s="329">
        <v>72.037964791950401</v>
      </c>
      <c r="D30" s="139">
        <v>384673.08500000002</v>
      </c>
      <c r="E30" s="139">
        <v>4747605.2470000004</v>
      </c>
      <c r="F30" s="139">
        <v>29574.545999999998</v>
      </c>
      <c r="G30" s="139">
        <v>215227.098</v>
      </c>
      <c r="H30" s="139">
        <v>4502803.6030000001</v>
      </c>
    </row>
    <row r="31" spans="1:8" ht="15" customHeight="1" x14ac:dyDescent="0.2">
      <c r="A31" s="258" t="s">
        <v>710</v>
      </c>
      <c r="B31" s="264"/>
      <c r="C31" s="264"/>
      <c r="D31" s="264"/>
      <c r="E31" s="264"/>
      <c r="F31" s="264"/>
      <c r="G31" s="264"/>
      <c r="H31" s="264"/>
    </row>
    <row r="32" spans="1:8" ht="15" customHeight="1" x14ac:dyDescent="0.2">
      <c r="A32" s="258" t="s">
        <v>1086</v>
      </c>
      <c r="B32" s="139">
        <v>4935906.2980000004</v>
      </c>
      <c r="C32" s="329">
        <v>64.737172315081295</v>
      </c>
      <c r="D32" s="139">
        <v>361814.75199999998</v>
      </c>
      <c r="E32" s="139">
        <v>4213903.5539999995</v>
      </c>
      <c r="F32" s="139">
        <v>21225.351999999999</v>
      </c>
      <c r="G32" s="139">
        <v>194349.68299999999</v>
      </c>
      <c r="H32" s="139">
        <v>3998328.5189999999</v>
      </c>
    </row>
    <row r="33" spans="1:8" ht="15" customHeight="1" x14ac:dyDescent="0.2">
      <c r="A33" s="258" t="s">
        <v>710</v>
      </c>
      <c r="B33" s="264"/>
      <c r="C33" s="264"/>
      <c r="D33" s="264"/>
      <c r="E33" s="264"/>
      <c r="F33" s="264"/>
      <c r="G33" s="264"/>
      <c r="H33" s="264"/>
    </row>
    <row r="34" spans="1:8" ht="15" customHeight="1" x14ac:dyDescent="0.2">
      <c r="A34" s="258" t="s">
        <v>718</v>
      </c>
      <c r="B34" s="139">
        <v>2769379.176</v>
      </c>
      <c r="C34" s="329">
        <v>36.321957123690503</v>
      </c>
      <c r="D34" s="139">
        <v>231283.27799999999</v>
      </c>
      <c r="E34" s="139">
        <v>2346357.8220000002</v>
      </c>
      <c r="F34" s="139">
        <v>14968.505999999999</v>
      </c>
      <c r="G34" s="139">
        <v>128623.42200000001</v>
      </c>
      <c r="H34" s="139">
        <v>2202765.8939999999</v>
      </c>
    </row>
    <row r="35" spans="1:8" ht="15" customHeight="1" x14ac:dyDescent="0.2">
      <c r="A35" s="258" t="s">
        <v>713</v>
      </c>
      <c r="B35" s="139">
        <v>206688.33600000001</v>
      </c>
      <c r="C35" s="329">
        <v>2.7108331510610499</v>
      </c>
      <c r="D35" s="139">
        <v>4046.5880000000002</v>
      </c>
      <c r="E35" s="139">
        <v>202639.85399999999</v>
      </c>
      <c r="F35" s="139">
        <v>8716.9609999999993</v>
      </c>
      <c r="G35" s="139">
        <v>1885.5519999999999</v>
      </c>
      <c r="H35" s="139">
        <v>192037.34099999999</v>
      </c>
    </row>
    <row r="36" spans="1:8" ht="15" customHeight="1" x14ac:dyDescent="0.2">
      <c r="A36" s="258" t="s">
        <v>714</v>
      </c>
      <c r="B36" s="139">
        <v>806977.402</v>
      </c>
      <c r="C36" s="329">
        <v>10.583960061968501</v>
      </c>
      <c r="D36" s="139">
        <v>6268.4830000000002</v>
      </c>
      <c r="E36" s="139">
        <v>800513.98699999996</v>
      </c>
      <c r="F36" s="139">
        <v>4964.7470000000003</v>
      </c>
      <c r="G36" s="139">
        <v>28616.036</v>
      </c>
      <c r="H36" s="139">
        <v>766933.20400000003</v>
      </c>
    </row>
    <row r="37" spans="1:8" ht="15" customHeight="1" x14ac:dyDescent="0.2">
      <c r="A37" s="258" t="s">
        <v>715</v>
      </c>
      <c r="B37" s="139">
        <v>1078959.5449999999</v>
      </c>
      <c r="C37" s="329">
        <v>14.1511580181271</v>
      </c>
      <c r="D37" s="139">
        <v>23924.985000000001</v>
      </c>
      <c r="E37" s="139">
        <v>1054986.5319999999</v>
      </c>
      <c r="F37" s="139">
        <v>6570.6760000000004</v>
      </c>
      <c r="G37" s="139">
        <v>38630.726999999999</v>
      </c>
      <c r="H37" s="139">
        <v>1009785.129</v>
      </c>
    </row>
    <row r="38" spans="1:8" ht="26.25" customHeight="1" x14ac:dyDescent="0.2">
      <c r="A38" s="330" t="s">
        <v>1030</v>
      </c>
      <c r="B38" s="139">
        <v>38944.574000000001</v>
      </c>
      <c r="C38" s="329">
        <v>0.51077987416353399</v>
      </c>
      <c r="D38" s="139">
        <v>6767.518</v>
      </c>
      <c r="E38" s="139">
        <v>32111.356</v>
      </c>
      <c r="F38" s="139" t="s">
        <v>1224</v>
      </c>
      <c r="G38" s="139">
        <v>2022.0730000000001</v>
      </c>
      <c r="H38" s="139">
        <v>30089.282999999999</v>
      </c>
    </row>
    <row r="39" spans="1:8" ht="15" customHeight="1" x14ac:dyDescent="0.2">
      <c r="A39" s="258" t="s">
        <v>716</v>
      </c>
      <c r="B39" s="139">
        <v>404.41300000000001</v>
      </c>
      <c r="C39" s="332">
        <v>5.30410272943536E-3</v>
      </c>
      <c r="D39" s="139">
        <v>81.305999999999997</v>
      </c>
      <c r="E39" s="139">
        <v>323.10700000000003</v>
      </c>
      <c r="F39" s="215" t="s">
        <v>1224</v>
      </c>
      <c r="G39" s="215">
        <v>3.5000000000000003E-2</v>
      </c>
      <c r="H39" s="139">
        <v>323.072</v>
      </c>
    </row>
    <row r="40" spans="1:8" s="253" customFormat="1" ht="15" customHeight="1" x14ac:dyDescent="0.2">
      <c r="A40" s="250" t="s">
        <v>717</v>
      </c>
      <c r="B40" s="140">
        <v>7624531.8130000001</v>
      </c>
      <c r="C40" s="331">
        <v>100</v>
      </c>
      <c r="D40" s="140">
        <v>425761.96500000003</v>
      </c>
      <c r="E40" s="140">
        <v>6838180.0829999996</v>
      </c>
      <c r="F40" s="140">
        <v>49826.93</v>
      </c>
      <c r="G40" s="140">
        <v>286381.52100000001</v>
      </c>
      <c r="H40" s="140">
        <v>6501971.6320000002</v>
      </c>
    </row>
    <row r="43" spans="1:8" ht="17.25" x14ac:dyDescent="0.25">
      <c r="A43" s="581" t="s">
        <v>1178</v>
      </c>
      <c r="B43" s="581"/>
      <c r="C43" s="581"/>
      <c r="D43" s="581"/>
      <c r="E43" s="581"/>
      <c r="F43" s="581"/>
      <c r="G43" s="581"/>
      <c r="H43" s="581"/>
    </row>
    <row r="44" spans="1:8" x14ac:dyDescent="0.2">
      <c r="A44" s="264"/>
      <c r="B44" s="322"/>
      <c r="C44" s="323"/>
      <c r="D44" s="324"/>
      <c r="E44" s="322"/>
      <c r="F44" s="323"/>
      <c r="G44" s="324"/>
      <c r="H44" s="324"/>
    </row>
    <row r="45" spans="1:8" s="325" customFormat="1" ht="15" customHeight="1" x14ac:dyDescent="0.2">
      <c r="A45" s="582" t="s">
        <v>1033</v>
      </c>
      <c r="B45" s="585" t="s">
        <v>978</v>
      </c>
      <c r="C45" s="586"/>
      <c r="D45" s="589" t="s">
        <v>513</v>
      </c>
      <c r="E45" s="590" t="s">
        <v>197</v>
      </c>
      <c r="F45" s="590"/>
      <c r="G45" s="590"/>
      <c r="H45" s="591"/>
    </row>
    <row r="46" spans="1:8" s="325" customFormat="1" ht="15" customHeight="1" x14ac:dyDescent="0.2">
      <c r="A46" s="583"/>
      <c r="B46" s="587"/>
      <c r="C46" s="588"/>
      <c r="D46" s="588"/>
      <c r="E46" s="588" t="s">
        <v>470</v>
      </c>
      <c r="F46" s="592" t="s">
        <v>477</v>
      </c>
      <c r="G46" s="592"/>
      <c r="H46" s="593"/>
    </row>
    <row r="47" spans="1:8" s="325" customFormat="1" ht="15" customHeight="1" x14ac:dyDescent="0.2">
      <c r="A47" s="583"/>
      <c r="B47" s="587" t="s">
        <v>466</v>
      </c>
      <c r="C47" s="588" t="s">
        <v>887</v>
      </c>
      <c r="D47" s="588"/>
      <c r="E47" s="588"/>
      <c r="F47" s="588" t="s">
        <v>198</v>
      </c>
      <c r="G47" s="588" t="s">
        <v>199</v>
      </c>
      <c r="H47" s="596" t="s">
        <v>200</v>
      </c>
    </row>
    <row r="48" spans="1:8" s="325" customFormat="1" ht="15" customHeight="1" x14ac:dyDescent="0.2">
      <c r="A48" s="583"/>
      <c r="B48" s="587"/>
      <c r="C48" s="588"/>
      <c r="D48" s="588"/>
      <c r="E48" s="588"/>
      <c r="F48" s="588"/>
      <c r="G48" s="588"/>
      <c r="H48" s="596"/>
    </row>
    <row r="49" spans="1:8" s="325" customFormat="1" ht="15" customHeight="1" x14ac:dyDescent="0.2">
      <c r="A49" s="584"/>
      <c r="B49" s="326" t="s">
        <v>467</v>
      </c>
      <c r="C49" s="327" t="s">
        <v>476</v>
      </c>
      <c r="D49" s="594" t="s">
        <v>467</v>
      </c>
      <c r="E49" s="594"/>
      <c r="F49" s="594"/>
      <c r="G49" s="594"/>
      <c r="H49" s="595"/>
    </row>
    <row r="50" spans="1:8" x14ac:dyDescent="0.2">
      <c r="A50" s="248"/>
      <c r="B50" s="268"/>
      <c r="C50" s="283"/>
      <c r="D50" s="328"/>
      <c r="E50" s="268"/>
      <c r="F50" s="283"/>
      <c r="G50" s="328"/>
      <c r="H50" s="328"/>
    </row>
    <row r="51" spans="1:8" ht="15" customHeight="1" x14ac:dyDescent="0.2">
      <c r="A51" s="258" t="s">
        <v>709</v>
      </c>
      <c r="B51" s="139">
        <v>3901609.8420000002</v>
      </c>
      <c r="C51" s="329">
        <v>77.274207141109699</v>
      </c>
      <c r="D51" s="139">
        <v>418091.19400000002</v>
      </c>
      <c r="E51" s="139">
        <v>3023141.8229999999</v>
      </c>
      <c r="F51" s="139">
        <v>28618.931</v>
      </c>
      <c r="G51" s="139">
        <v>207207.18900000001</v>
      </c>
      <c r="H51" s="139">
        <v>2787315.7030000002</v>
      </c>
    </row>
    <row r="52" spans="1:8" ht="15" customHeight="1" x14ac:dyDescent="0.2">
      <c r="A52" s="258" t="s">
        <v>710</v>
      </c>
      <c r="B52" s="264"/>
      <c r="C52" s="264"/>
      <c r="D52" s="264"/>
      <c r="E52" s="264"/>
      <c r="F52" s="264"/>
      <c r="G52" s="264"/>
      <c r="H52" s="264"/>
    </row>
    <row r="53" spans="1:8" ht="15" customHeight="1" x14ac:dyDescent="0.2">
      <c r="A53" s="258" t="s">
        <v>1086</v>
      </c>
      <c r="B53" s="139">
        <v>3581361.12</v>
      </c>
      <c r="C53" s="329">
        <v>70.931449386577697</v>
      </c>
      <c r="D53" s="139">
        <v>409451.451</v>
      </c>
      <c r="E53" s="139">
        <v>2719222.375</v>
      </c>
      <c r="F53" s="139">
        <v>24595.107</v>
      </c>
      <c r="G53" s="139">
        <v>139404.68100000001</v>
      </c>
      <c r="H53" s="139">
        <v>2555222.5869999998</v>
      </c>
    </row>
    <row r="54" spans="1:8" ht="15" customHeight="1" x14ac:dyDescent="0.2">
      <c r="A54" s="258" t="s">
        <v>711</v>
      </c>
      <c r="B54" s="264"/>
      <c r="C54" s="264"/>
      <c r="D54" s="264"/>
      <c r="E54" s="264"/>
      <c r="F54" s="264"/>
      <c r="G54" s="264"/>
      <c r="H54" s="264"/>
    </row>
    <row r="55" spans="1:8" ht="15" customHeight="1" x14ac:dyDescent="0.2">
      <c r="A55" s="258" t="s">
        <v>712</v>
      </c>
      <c r="B55" s="139">
        <v>2043763.3189999999</v>
      </c>
      <c r="C55" s="329">
        <v>40.478211931834601</v>
      </c>
      <c r="D55" s="139">
        <v>330495.51699999999</v>
      </c>
      <c r="E55" s="139">
        <v>1425600.7050000001</v>
      </c>
      <c r="F55" s="139">
        <v>9425.0490000000009</v>
      </c>
      <c r="G55" s="139">
        <v>56018.817000000003</v>
      </c>
      <c r="H55" s="139">
        <v>1360156.8389999999</v>
      </c>
    </row>
    <row r="56" spans="1:8" ht="15" customHeight="1" x14ac:dyDescent="0.2">
      <c r="A56" s="258" t="s">
        <v>713</v>
      </c>
      <c r="B56" s="139">
        <v>51735.911999999997</v>
      </c>
      <c r="C56" s="329">
        <v>1.0246671867305099</v>
      </c>
      <c r="D56" s="139">
        <v>3323.6109999999999</v>
      </c>
      <c r="E56" s="139">
        <v>46954.258999999998</v>
      </c>
      <c r="F56" s="139">
        <v>72.474999999999994</v>
      </c>
      <c r="G56" s="139">
        <v>4234.9859999999999</v>
      </c>
      <c r="H56" s="139">
        <v>42646.798000000003</v>
      </c>
    </row>
    <row r="57" spans="1:8" ht="15" customHeight="1" x14ac:dyDescent="0.2">
      <c r="A57" s="258" t="s">
        <v>714</v>
      </c>
      <c r="B57" s="139">
        <v>234185.81099999999</v>
      </c>
      <c r="C57" s="329">
        <v>4.6382195046561403</v>
      </c>
      <c r="D57" s="139">
        <v>8587.5139999999992</v>
      </c>
      <c r="E57" s="139">
        <v>205514.37400000001</v>
      </c>
      <c r="F57" s="139">
        <v>5180.8649999999998</v>
      </c>
      <c r="G57" s="139">
        <v>6742.9269999999997</v>
      </c>
      <c r="H57" s="139">
        <v>193590.58199999999</v>
      </c>
    </row>
    <row r="58" spans="1:8" ht="15" customHeight="1" x14ac:dyDescent="0.2">
      <c r="A58" s="258" t="s">
        <v>715</v>
      </c>
      <c r="B58" s="139">
        <v>858774.10600000003</v>
      </c>
      <c r="C58" s="329">
        <v>17.0086428017744</v>
      </c>
      <c r="D58" s="139">
        <v>18760.886999999999</v>
      </c>
      <c r="E58" s="139">
        <v>810706.79599999997</v>
      </c>
      <c r="F58" s="139">
        <v>6483.9719999999998</v>
      </c>
      <c r="G58" s="139">
        <v>16509.774000000001</v>
      </c>
      <c r="H58" s="139">
        <v>787713.05</v>
      </c>
    </row>
    <row r="59" spans="1:8" ht="26.25" customHeight="1" x14ac:dyDescent="0.2">
      <c r="A59" s="330" t="s">
        <v>1030</v>
      </c>
      <c r="B59" s="139">
        <v>2739.7820000000002</v>
      </c>
      <c r="C59" s="329">
        <v>5.4263365729300399E-2</v>
      </c>
      <c r="D59" s="139">
        <v>30.048999999999999</v>
      </c>
      <c r="E59" s="139">
        <v>2215.5940000000001</v>
      </c>
      <c r="F59" s="139">
        <v>10.662000000000001</v>
      </c>
      <c r="G59" s="215">
        <v>0.17799999999999999</v>
      </c>
      <c r="H59" s="139">
        <v>2204.7539999999999</v>
      </c>
    </row>
    <row r="60" spans="1:8" ht="15" customHeight="1" x14ac:dyDescent="0.2">
      <c r="A60" s="258" t="s">
        <v>716</v>
      </c>
      <c r="B60" s="215" t="s">
        <v>1224</v>
      </c>
      <c r="C60" s="215" t="s">
        <v>1224</v>
      </c>
      <c r="D60" s="215" t="s">
        <v>1224</v>
      </c>
      <c r="E60" s="215" t="s">
        <v>1224</v>
      </c>
      <c r="F60" s="215" t="s">
        <v>1224</v>
      </c>
      <c r="G60" s="215" t="s">
        <v>1224</v>
      </c>
      <c r="H60" s="215" t="s">
        <v>1224</v>
      </c>
    </row>
    <row r="61" spans="1:8" s="253" customFormat="1" ht="15" customHeight="1" x14ac:dyDescent="0.2">
      <c r="A61" s="250" t="s">
        <v>717</v>
      </c>
      <c r="B61" s="140">
        <v>5049045.4529999997</v>
      </c>
      <c r="C61" s="331">
        <v>100</v>
      </c>
      <c r="D61" s="140">
        <v>448793.255</v>
      </c>
      <c r="E61" s="140">
        <v>4088532.8459999999</v>
      </c>
      <c r="F61" s="140">
        <v>40366.904999999999</v>
      </c>
      <c r="G61" s="140">
        <v>234695.054</v>
      </c>
      <c r="H61" s="140">
        <v>3813470.8870000001</v>
      </c>
    </row>
    <row r="62" spans="1:8" ht="21" customHeight="1" x14ac:dyDescent="0.25">
      <c r="A62" s="581"/>
      <c r="B62" s="581"/>
      <c r="C62" s="581"/>
      <c r="D62" s="581"/>
      <c r="E62" s="581"/>
      <c r="F62" s="581"/>
      <c r="G62" s="581"/>
      <c r="H62" s="581"/>
    </row>
    <row r="63" spans="1:8" x14ac:dyDescent="0.2">
      <c r="A63" s="264" t="s">
        <v>830</v>
      </c>
      <c r="B63" s="333"/>
      <c r="C63" s="334"/>
      <c r="D63" s="335"/>
      <c r="E63" s="333"/>
      <c r="F63" s="334"/>
      <c r="G63" s="335"/>
      <c r="H63" s="335"/>
    </row>
    <row r="64" spans="1:8" ht="30" customHeight="1" x14ac:dyDescent="0.2">
      <c r="A64" s="520" t="s">
        <v>1120</v>
      </c>
      <c r="B64" s="520"/>
      <c r="C64" s="520"/>
      <c r="D64" s="520"/>
      <c r="E64" s="520"/>
      <c r="F64" s="520"/>
      <c r="G64" s="520"/>
      <c r="H64" s="520"/>
    </row>
  </sheetData>
  <mergeCells count="41">
    <mergeCell ref="A64:H64"/>
    <mergeCell ref="A62:H62"/>
    <mergeCell ref="B47:B48"/>
    <mergeCell ref="C47:C48"/>
    <mergeCell ref="F47:F48"/>
    <mergeCell ref="G47:G48"/>
    <mergeCell ref="H47:H48"/>
    <mergeCell ref="D49:H49"/>
    <mergeCell ref="A43:H43"/>
    <mergeCell ref="A45:A49"/>
    <mergeCell ref="B45:C46"/>
    <mergeCell ref="D45:D48"/>
    <mergeCell ref="E45:H45"/>
    <mergeCell ref="E46:E48"/>
    <mergeCell ref="F46:H46"/>
    <mergeCell ref="D28:H28"/>
    <mergeCell ref="G5:G6"/>
    <mergeCell ref="H5:H6"/>
    <mergeCell ref="D7:H7"/>
    <mergeCell ref="A22:H22"/>
    <mergeCell ref="A24:A28"/>
    <mergeCell ref="B24:C25"/>
    <mergeCell ref="D24:D27"/>
    <mergeCell ref="E24:H24"/>
    <mergeCell ref="E25:E27"/>
    <mergeCell ref="F25:H25"/>
    <mergeCell ref="B26:B27"/>
    <mergeCell ref="C26:C27"/>
    <mergeCell ref="F26:F27"/>
    <mergeCell ref="G26:G27"/>
    <mergeCell ref="H26:H27"/>
    <mergeCell ref="A1:H1"/>
    <mergeCell ref="A3:A7"/>
    <mergeCell ref="B3:C4"/>
    <mergeCell ref="D3:D6"/>
    <mergeCell ref="E3:H3"/>
    <mergeCell ref="E4:E6"/>
    <mergeCell ref="F4:H4"/>
    <mergeCell ref="B5:B6"/>
    <mergeCell ref="C5:C6"/>
    <mergeCell ref="F5:F6"/>
  </mergeCells>
  <phoneticPr fontId="2" type="noConversion"/>
  <printOptions horizontalCentered="1"/>
  <pageMargins left="0.59055118110236227" right="0.59055118110236227" top="0.9055118110236221" bottom="0.35433070866141736" header="0.51181102362204722" footer="0.23622047244094491"/>
  <pageSetup paperSize="9" scale="75" firstPageNumber="21" orientation="portrait" useFirstPageNumber="1"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I282"/>
  <sheetViews>
    <sheetView zoomScale="85" zoomScaleNormal="85" zoomScaleSheetLayoutView="70" workbookViewId="0">
      <selection activeCell="A2" sqref="A2"/>
    </sheetView>
  </sheetViews>
  <sheetFormatPr baseColWidth="10" defaultRowHeight="12.75" x14ac:dyDescent="0.2"/>
  <cols>
    <col min="1" max="1" width="5.5703125" style="233" customWidth="1"/>
    <col min="2" max="2" width="1.85546875" style="233" customWidth="1"/>
    <col min="3" max="3" width="39.42578125" style="233" customWidth="1"/>
    <col min="4" max="4" width="12.7109375" style="233" customWidth="1"/>
    <col min="5" max="5" width="13.28515625" style="233" customWidth="1"/>
    <col min="6" max="6" width="11.140625" style="269" customWidth="1"/>
    <col min="7" max="7" width="12.7109375" style="233" customWidth="1"/>
    <col min="8" max="8" width="13.42578125" style="233" customWidth="1"/>
    <col min="9" max="9" width="11.140625" style="286" customWidth="1"/>
    <col min="10" max="10" width="10.42578125" style="233" customWidth="1"/>
    <col min="11" max="16384" width="11.42578125" style="233"/>
  </cols>
  <sheetData>
    <row r="1" spans="1:9" ht="17.25" x14ac:dyDescent="0.25">
      <c r="A1" s="581" t="s">
        <v>64</v>
      </c>
      <c r="B1" s="581"/>
      <c r="C1" s="581"/>
      <c r="D1" s="581"/>
      <c r="E1" s="581"/>
      <c r="F1" s="581"/>
      <c r="G1" s="581"/>
      <c r="H1" s="581"/>
      <c r="I1" s="581"/>
    </row>
    <row r="2" spans="1:9" x14ac:dyDescent="0.2">
      <c r="B2" s="239"/>
      <c r="C2" s="240"/>
      <c r="D2" s="241"/>
      <c r="E2" s="241"/>
      <c r="F2" s="242"/>
      <c r="G2" s="243"/>
      <c r="H2" s="243"/>
      <c r="I2" s="243"/>
    </row>
    <row r="3" spans="1:9" ht="18" customHeight="1" x14ac:dyDescent="0.2">
      <c r="A3" s="606" t="s">
        <v>1031</v>
      </c>
      <c r="B3" s="597" t="s">
        <v>722</v>
      </c>
      <c r="C3" s="598"/>
      <c r="D3" s="618" t="s">
        <v>1155</v>
      </c>
      <c r="E3" s="612"/>
      <c r="F3" s="612"/>
      <c r="G3" s="591" t="s">
        <v>1172</v>
      </c>
      <c r="H3" s="612"/>
      <c r="I3" s="612"/>
    </row>
    <row r="4" spans="1:9" ht="16.5" customHeight="1" x14ac:dyDescent="0.2">
      <c r="A4" s="607"/>
      <c r="B4" s="599"/>
      <c r="C4" s="600"/>
      <c r="D4" s="244" t="s">
        <v>473</v>
      </c>
      <c r="E4" s="613" t="s">
        <v>474</v>
      </c>
      <c r="F4" s="614"/>
      <c r="G4" s="245" t="s">
        <v>473</v>
      </c>
      <c r="H4" s="613" t="s">
        <v>474</v>
      </c>
      <c r="I4" s="614"/>
    </row>
    <row r="5" spans="1:9" ht="15" customHeight="1" x14ac:dyDescent="0.2">
      <c r="A5" s="607"/>
      <c r="B5" s="599"/>
      <c r="C5" s="600"/>
      <c r="D5" s="615" t="s">
        <v>111</v>
      </c>
      <c r="E5" s="603" t="s">
        <v>107</v>
      </c>
      <c r="F5" s="609" t="s">
        <v>1179</v>
      </c>
      <c r="G5" s="603" t="s">
        <v>111</v>
      </c>
      <c r="H5" s="603" t="s">
        <v>107</v>
      </c>
      <c r="I5" s="609" t="s">
        <v>1180</v>
      </c>
    </row>
    <row r="6" spans="1:9" x14ac:dyDescent="0.2">
      <c r="A6" s="607"/>
      <c r="B6" s="599"/>
      <c r="C6" s="600"/>
      <c r="D6" s="616"/>
      <c r="E6" s="604"/>
      <c r="F6" s="610"/>
      <c r="G6" s="604"/>
      <c r="H6" s="604"/>
      <c r="I6" s="610"/>
    </row>
    <row r="7" spans="1:9" ht="18.75" customHeight="1" x14ac:dyDescent="0.2">
      <c r="A7" s="607"/>
      <c r="B7" s="599"/>
      <c r="C7" s="600"/>
      <c r="D7" s="616"/>
      <c r="E7" s="604"/>
      <c r="F7" s="610"/>
      <c r="G7" s="604"/>
      <c r="H7" s="604"/>
      <c r="I7" s="610"/>
    </row>
    <row r="8" spans="1:9" ht="27.75" customHeight="1" x14ac:dyDescent="0.2">
      <c r="A8" s="608"/>
      <c r="B8" s="601"/>
      <c r="C8" s="602"/>
      <c r="D8" s="617"/>
      <c r="E8" s="605"/>
      <c r="F8" s="611"/>
      <c r="G8" s="605"/>
      <c r="H8" s="605"/>
      <c r="I8" s="611"/>
    </row>
    <row r="9" spans="1:9" x14ac:dyDescent="0.2">
      <c r="A9" s="246"/>
      <c r="B9" s="247"/>
      <c r="C9" s="248"/>
      <c r="D9" s="241"/>
      <c r="E9" s="241"/>
      <c r="F9" s="242"/>
      <c r="G9" s="241"/>
      <c r="H9" s="241"/>
      <c r="I9" s="241"/>
    </row>
    <row r="10" spans="1:9" s="253" customFormat="1" x14ac:dyDescent="0.2">
      <c r="A10" s="249" t="s">
        <v>208</v>
      </c>
      <c r="B10" s="250" t="s">
        <v>482</v>
      </c>
      <c r="C10" s="251"/>
      <c r="D10" s="252">
        <v>129324461</v>
      </c>
      <c r="E10" s="252">
        <v>207544277</v>
      </c>
      <c r="F10" s="291">
        <v>-15.199203197832</v>
      </c>
      <c r="G10" s="252">
        <v>270330035</v>
      </c>
      <c r="H10" s="252">
        <v>425761965</v>
      </c>
      <c r="I10" s="291">
        <v>-12.523192696174</v>
      </c>
    </row>
    <row r="11" spans="1:9" s="253" customFormat="1" ht="24" customHeight="1" x14ac:dyDescent="0.2">
      <c r="A11" s="254">
        <v>1</v>
      </c>
      <c r="B11" s="255" t="s">
        <v>209</v>
      </c>
      <c r="C11" s="251"/>
      <c r="D11" s="252">
        <v>1522053</v>
      </c>
      <c r="E11" s="252">
        <v>3647180</v>
      </c>
      <c r="F11" s="291">
        <v>-24.666069450448902</v>
      </c>
      <c r="G11" s="252">
        <v>3033832</v>
      </c>
      <c r="H11" s="252">
        <v>7089687</v>
      </c>
      <c r="I11" s="291">
        <v>-13.742843777013601</v>
      </c>
    </row>
    <row r="12" spans="1:9" ht="24" customHeight="1" x14ac:dyDescent="0.2">
      <c r="A12" s="256">
        <v>101</v>
      </c>
      <c r="B12" s="257"/>
      <c r="C12" s="258" t="s">
        <v>210</v>
      </c>
      <c r="D12" s="259">
        <v>1000</v>
      </c>
      <c r="E12" s="259">
        <v>29400</v>
      </c>
      <c r="F12" s="292">
        <v>35.172413793103502</v>
      </c>
      <c r="G12" s="259">
        <v>2000</v>
      </c>
      <c r="H12" s="259">
        <v>63300</v>
      </c>
      <c r="I12" s="292">
        <v>-14.459459459459501</v>
      </c>
    </row>
    <row r="13" spans="1:9" x14ac:dyDescent="0.2">
      <c r="A13" s="256">
        <v>102</v>
      </c>
      <c r="B13" s="257"/>
      <c r="C13" s="258" t="s">
        <v>211</v>
      </c>
      <c r="D13" s="259">
        <v>37739</v>
      </c>
      <c r="E13" s="259">
        <v>181485</v>
      </c>
      <c r="F13" s="292">
        <v>-51.564993674906198</v>
      </c>
      <c r="G13" s="259">
        <v>37739</v>
      </c>
      <c r="H13" s="259">
        <v>181485</v>
      </c>
      <c r="I13" s="292">
        <v>-75.723895680368997</v>
      </c>
    </row>
    <row r="14" spans="1:9" x14ac:dyDescent="0.2">
      <c r="A14" s="256">
        <v>103</v>
      </c>
      <c r="B14" s="257"/>
      <c r="C14" s="258" t="s">
        <v>212</v>
      </c>
      <c r="D14" s="259">
        <v>1155195</v>
      </c>
      <c r="E14" s="259">
        <v>3368634</v>
      </c>
      <c r="F14" s="292">
        <v>-22.904003797316001</v>
      </c>
      <c r="G14" s="259">
        <v>2483275</v>
      </c>
      <c r="H14" s="259">
        <v>6741081</v>
      </c>
      <c r="I14" s="292">
        <v>-7.0294849942206099</v>
      </c>
    </row>
    <row r="15" spans="1:9" x14ac:dyDescent="0.2">
      <c r="A15" s="256">
        <v>105</v>
      </c>
      <c r="B15" s="257"/>
      <c r="C15" s="258" t="s">
        <v>213</v>
      </c>
      <c r="D15" s="259" t="s">
        <v>1111</v>
      </c>
      <c r="E15" s="259" t="s">
        <v>1111</v>
      </c>
      <c r="F15" s="293" t="s">
        <v>1111</v>
      </c>
      <c r="G15" s="259">
        <v>1440</v>
      </c>
      <c r="H15" s="259">
        <v>8200</v>
      </c>
      <c r="I15" s="293" t="s">
        <v>719</v>
      </c>
    </row>
    <row r="16" spans="1:9" x14ac:dyDescent="0.2">
      <c r="A16" s="256">
        <v>107</v>
      </c>
      <c r="B16" s="257"/>
      <c r="C16" s="258" t="s">
        <v>533</v>
      </c>
      <c r="D16" s="259">
        <v>327900</v>
      </c>
      <c r="E16" s="259">
        <v>50661</v>
      </c>
      <c r="F16" s="294">
        <v>9.8674936566112201</v>
      </c>
      <c r="G16" s="259">
        <v>508960</v>
      </c>
      <c r="H16" s="259">
        <v>65871</v>
      </c>
      <c r="I16" s="292">
        <v>-42.165152113788999</v>
      </c>
    </row>
    <row r="17" spans="1:9" x14ac:dyDescent="0.2">
      <c r="A17" s="256">
        <v>109</v>
      </c>
      <c r="B17" s="257"/>
      <c r="C17" s="258" t="s">
        <v>214</v>
      </c>
      <c r="D17" s="259">
        <v>219</v>
      </c>
      <c r="E17" s="259">
        <v>17000</v>
      </c>
      <c r="F17" s="294">
        <v>-42.157196325280701</v>
      </c>
      <c r="G17" s="259">
        <v>418</v>
      </c>
      <c r="H17" s="259">
        <v>29750</v>
      </c>
      <c r="I17" s="294">
        <v>-9.82115792664443</v>
      </c>
    </row>
    <row r="18" spans="1:9" s="253" customFormat="1" ht="24" customHeight="1" x14ac:dyDescent="0.2">
      <c r="A18" s="254">
        <v>2</v>
      </c>
      <c r="B18" s="255" t="s">
        <v>215</v>
      </c>
      <c r="C18" s="251"/>
      <c r="D18" s="252">
        <v>28977549</v>
      </c>
      <c r="E18" s="252">
        <v>68039278</v>
      </c>
      <c r="F18" s="291">
        <v>17.341917297249601</v>
      </c>
      <c r="G18" s="252">
        <v>60156182</v>
      </c>
      <c r="H18" s="252">
        <v>133199586</v>
      </c>
      <c r="I18" s="291">
        <v>17.250744586354799</v>
      </c>
    </row>
    <row r="19" spans="1:9" ht="24" customHeight="1" x14ac:dyDescent="0.2">
      <c r="A19" s="256">
        <v>201</v>
      </c>
      <c r="B19" s="257"/>
      <c r="C19" s="258" t="s">
        <v>532</v>
      </c>
      <c r="D19" s="259">
        <v>8693538</v>
      </c>
      <c r="E19" s="259">
        <v>9196001</v>
      </c>
      <c r="F19" s="292">
        <v>11.286610307757799</v>
      </c>
      <c r="G19" s="259">
        <v>18788186</v>
      </c>
      <c r="H19" s="259">
        <v>18731277</v>
      </c>
      <c r="I19" s="292">
        <v>14.4948900740615</v>
      </c>
    </row>
    <row r="20" spans="1:9" x14ac:dyDescent="0.2">
      <c r="A20" s="256">
        <v>202</v>
      </c>
      <c r="B20" s="257"/>
      <c r="C20" s="258" t="s">
        <v>216</v>
      </c>
      <c r="D20" s="259">
        <v>3951018</v>
      </c>
      <c r="E20" s="259">
        <v>17429115</v>
      </c>
      <c r="F20" s="292">
        <v>79.309521438400793</v>
      </c>
      <c r="G20" s="259">
        <v>8321587</v>
      </c>
      <c r="H20" s="259">
        <v>34433362</v>
      </c>
      <c r="I20" s="292">
        <v>65.227098379603305</v>
      </c>
    </row>
    <row r="21" spans="1:9" x14ac:dyDescent="0.2">
      <c r="A21" s="256">
        <v>203</v>
      </c>
      <c r="B21" s="257"/>
      <c r="C21" s="258" t="s">
        <v>531</v>
      </c>
      <c r="D21" s="259">
        <v>2138729</v>
      </c>
      <c r="E21" s="259">
        <v>5821911</v>
      </c>
      <c r="F21" s="292">
        <v>32.964360347603602</v>
      </c>
      <c r="G21" s="259">
        <v>4187729</v>
      </c>
      <c r="H21" s="259">
        <v>11656348</v>
      </c>
      <c r="I21" s="292">
        <v>32.435293724667801</v>
      </c>
    </row>
    <row r="22" spans="1:9" x14ac:dyDescent="0.2">
      <c r="A22" s="256">
        <v>204</v>
      </c>
      <c r="B22" s="257"/>
      <c r="C22" s="258" t="s">
        <v>218</v>
      </c>
      <c r="D22" s="259">
        <v>12342213</v>
      </c>
      <c r="E22" s="259">
        <v>34085816</v>
      </c>
      <c r="F22" s="292">
        <v>5.1975447477760603</v>
      </c>
      <c r="G22" s="259">
        <v>24948749</v>
      </c>
      <c r="H22" s="259">
        <v>65681764</v>
      </c>
      <c r="I22" s="292">
        <v>5.5312253094614503</v>
      </c>
    </row>
    <row r="23" spans="1:9" x14ac:dyDescent="0.2">
      <c r="A23" s="256">
        <v>206</v>
      </c>
      <c r="B23" s="257"/>
      <c r="C23" s="258" t="s">
        <v>851</v>
      </c>
      <c r="D23" s="259">
        <v>74</v>
      </c>
      <c r="E23" s="259">
        <v>2987</v>
      </c>
      <c r="F23" s="292">
        <v>-34.781659388646297</v>
      </c>
      <c r="G23" s="259">
        <v>179</v>
      </c>
      <c r="H23" s="259">
        <v>6792</v>
      </c>
      <c r="I23" s="292">
        <v>-62.410758758093998</v>
      </c>
    </row>
    <row r="24" spans="1:9" x14ac:dyDescent="0.2">
      <c r="A24" s="256">
        <v>208</v>
      </c>
      <c r="B24" s="257"/>
      <c r="C24" s="258" t="s">
        <v>540</v>
      </c>
      <c r="D24" s="259">
        <v>430017</v>
      </c>
      <c r="E24" s="259">
        <v>237710</v>
      </c>
      <c r="F24" s="292">
        <v>6.4765667343035496</v>
      </c>
      <c r="G24" s="259">
        <v>1088046</v>
      </c>
      <c r="H24" s="259">
        <v>571864</v>
      </c>
      <c r="I24" s="292">
        <v>47.533260925088399</v>
      </c>
    </row>
    <row r="25" spans="1:9" x14ac:dyDescent="0.2">
      <c r="A25" s="260">
        <v>209</v>
      </c>
      <c r="B25" s="261"/>
      <c r="C25" s="258" t="s">
        <v>541</v>
      </c>
      <c r="D25" s="259">
        <v>1072743</v>
      </c>
      <c r="E25" s="259">
        <v>1160575</v>
      </c>
      <c r="F25" s="292">
        <v>-49.071900300590201</v>
      </c>
      <c r="G25" s="259">
        <v>1786832</v>
      </c>
      <c r="H25" s="259">
        <v>1957745</v>
      </c>
      <c r="I25" s="292">
        <v>-43.158571079332297</v>
      </c>
    </row>
    <row r="26" spans="1:9" x14ac:dyDescent="0.2">
      <c r="A26" s="260">
        <v>211</v>
      </c>
      <c r="B26" s="261"/>
      <c r="C26" s="258" t="s">
        <v>530</v>
      </c>
      <c r="D26" s="259" t="s">
        <v>106</v>
      </c>
      <c r="E26" s="259" t="s">
        <v>106</v>
      </c>
      <c r="F26" s="292">
        <v>-100</v>
      </c>
      <c r="G26" s="259" t="s">
        <v>106</v>
      </c>
      <c r="H26" s="259" t="s">
        <v>106</v>
      </c>
      <c r="I26" s="292">
        <v>-100</v>
      </c>
    </row>
    <row r="27" spans="1:9" x14ac:dyDescent="0.2">
      <c r="A27" s="260">
        <v>219</v>
      </c>
      <c r="B27" s="261"/>
      <c r="C27" s="258" t="s">
        <v>219</v>
      </c>
      <c r="D27" s="259">
        <v>349217</v>
      </c>
      <c r="E27" s="259">
        <v>105163</v>
      </c>
      <c r="F27" s="292">
        <v>-85.202815268412905</v>
      </c>
      <c r="G27" s="259">
        <v>1034874</v>
      </c>
      <c r="H27" s="259">
        <v>160434</v>
      </c>
      <c r="I27" s="292">
        <v>-89.354420031744198</v>
      </c>
    </row>
    <row r="28" spans="1:9" s="253" customFormat="1" ht="24" customHeight="1" x14ac:dyDescent="0.2">
      <c r="A28" s="262">
        <v>3</v>
      </c>
      <c r="B28" s="263" t="s">
        <v>220</v>
      </c>
      <c r="C28" s="251"/>
      <c r="D28" s="252">
        <v>86145527</v>
      </c>
      <c r="E28" s="252">
        <v>117697339</v>
      </c>
      <c r="F28" s="291">
        <v>-27.344195162867202</v>
      </c>
      <c r="G28" s="252">
        <v>182439095</v>
      </c>
      <c r="H28" s="252">
        <v>250070060</v>
      </c>
      <c r="I28" s="291">
        <v>-23.770200891916801</v>
      </c>
    </row>
    <row r="29" spans="1:9" ht="24" customHeight="1" x14ac:dyDescent="0.2">
      <c r="A29" s="260">
        <v>301</v>
      </c>
      <c r="B29" s="261"/>
      <c r="C29" s="258" t="s">
        <v>221</v>
      </c>
      <c r="D29" s="259">
        <v>22903195</v>
      </c>
      <c r="E29" s="259">
        <v>4366407</v>
      </c>
      <c r="F29" s="292">
        <v>60.4637138117494</v>
      </c>
      <c r="G29" s="259">
        <v>54857232</v>
      </c>
      <c r="H29" s="259">
        <v>10827835</v>
      </c>
      <c r="I29" s="292">
        <v>72.241755518286496</v>
      </c>
    </row>
    <row r="30" spans="1:9" x14ac:dyDescent="0.2">
      <c r="A30" s="260">
        <v>302</v>
      </c>
      <c r="B30" s="261"/>
      <c r="C30" s="258" t="s">
        <v>222</v>
      </c>
      <c r="D30" s="259">
        <v>203920</v>
      </c>
      <c r="E30" s="259">
        <v>29977</v>
      </c>
      <c r="F30" s="292">
        <v>291.60026126714598</v>
      </c>
      <c r="G30" s="259">
        <v>565320</v>
      </c>
      <c r="H30" s="259">
        <v>81030</v>
      </c>
      <c r="I30" s="292">
        <v>40.990395322939897</v>
      </c>
    </row>
    <row r="31" spans="1:9" x14ac:dyDescent="0.2">
      <c r="A31" s="260">
        <v>303</v>
      </c>
      <c r="B31" s="261"/>
      <c r="C31" s="258" t="s">
        <v>223</v>
      </c>
      <c r="D31" s="259">
        <v>10510126</v>
      </c>
      <c r="E31" s="259">
        <v>1596065</v>
      </c>
      <c r="F31" s="292">
        <v>18.239999644405501</v>
      </c>
      <c r="G31" s="259">
        <v>20626376</v>
      </c>
      <c r="H31" s="259">
        <v>3136686</v>
      </c>
      <c r="I31" s="292">
        <v>4.0780653677007903</v>
      </c>
    </row>
    <row r="32" spans="1:9" x14ac:dyDescent="0.2">
      <c r="A32" s="260">
        <v>304</v>
      </c>
      <c r="B32" s="261"/>
      <c r="C32" s="258" t="s">
        <v>224</v>
      </c>
      <c r="D32" s="259" t="s">
        <v>106</v>
      </c>
      <c r="E32" s="259" t="s">
        <v>106</v>
      </c>
      <c r="F32" s="292" t="s">
        <v>1111</v>
      </c>
      <c r="G32" s="259" t="s">
        <v>106</v>
      </c>
      <c r="H32" s="259" t="s">
        <v>106</v>
      </c>
      <c r="I32" s="292">
        <v>-100</v>
      </c>
    </row>
    <row r="33" spans="1:9" x14ac:dyDescent="0.2">
      <c r="A33" s="260">
        <v>305</v>
      </c>
      <c r="B33" s="261"/>
      <c r="C33" s="258" t="s">
        <v>225</v>
      </c>
      <c r="D33" s="259">
        <v>621483</v>
      </c>
      <c r="E33" s="259">
        <v>120362</v>
      </c>
      <c r="F33" s="292">
        <v>870.27005239822699</v>
      </c>
      <c r="G33" s="259">
        <v>2404013</v>
      </c>
      <c r="H33" s="259">
        <v>454555</v>
      </c>
      <c r="I33" s="292" t="s">
        <v>719</v>
      </c>
    </row>
    <row r="34" spans="1:9" x14ac:dyDescent="0.2">
      <c r="A34" s="260">
        <v>308</v>
      </c>
      <c r="B34" s="261"/>
      <c r="C34" s="258" t="s">
        <v>852</v>
      </c>
      <c r="D34" s="259">
        <v>1325410</v>
      </c>
      <c r="E34" s="259">
        <v>225941</v>
      </c>
      <c r="F34" s="292">
        <v>16.050479732089698</v>
      </c>
      <c r="G34" s="259">
        <v>3204278</v>
      </c>
      <c r="H34" s="259">
        <v>522821</v>
      </c>
      <c r="I34" s="292">
        <v>64.960023727038106</v>
      </c>
    </row>
    <row r="35" spans="1:9" x14ac:dyDescent="0.2">
      <c r="A35" s="260">
        <v>309</v>
      </c>
      <c r="B35" s="261"/>
      <c r="C35" s="258" t="s">
        <v>226</v>
      </c>
      <c r="D35" s="259" t="s">
        <v>106</v>
      </c>
      <c r="E35" s="259" t="s">
        <v>106</v>
      </c>
      <c r="F35" s="292">
        <v>-100</v>
      </c>
      <c r="G35" s="259" t="s">
        <v>106</v>
      </c>
      <c r="H35" s="259" t="s">
        <v>106</v>
      </c>
      <c r="I35" s="292">
        <v>-100</v>
      </c>
    </row>
    <row r="36" spans="1:9" x14ac:dyDescent="0.2">
      <c r="A36" s="260">
        <v>310</v>
      </c>
      <c r="B36" s="261"/>
      <c r="C36" s="258" t="s">
        <v>227</v>
      </c>
      <c r="D36" s="259">
        <v>3248998</v>
      </c>
      <c r="E36" s="259">
        <v>1079186</v>
      </c>
      <c r="F36" s="292">
        <v>34.0105973060938</v>
      </c>
      <c r="G36" s="259">
        <v>6151019</v>
      </c>
      <c r="H36" s="259">
        <v>2069070</v>
      </c>
      <c r="I36" s="292">
        <v>7.9769232575676501</v>
      </c>
    </row>
    <row r="37" spans="1:9" x14ac:dyDescent="0.2">
      <c r="A37" s="260">
        <v>315</v>
      </c>
      <c r="B37" s="261"/>
      <c r="C37" s="258" t="s">
        <v>842</v>
      </c>
      <c r="D37" s="259">
        <v>24350894</v>
      </c>
      <c r="E37" s="259">
        <v>59779631</v>
      </c>
      <c r="F37" s="292">
        <v>1.8167885679581299</v>
      </c>
      <c r="G37" s="259">
        <v>46710618</v>
      </c>
      <c r="H37" s="259">
        <v>115919574</v>
      </c>
      <c r="I37" s="292">
        <v>7.5066071844020102E-2</v>
      </c>
    </row>
    <row r="38" spans="1:9" x14ac:dyDescent="0.2">
      <c r="A38" s="260">
        <v>316</v>
      </c>
      <c r="B38" s="261"/>
      <c r="C38" s="258" t="s">
        <v>228</v>
      </c>
      <c r="D38" s="259" t="s">
        <v>1111</v>
      </c>
      <c r="E38" s="259" t="s">
        <v>1111</v>
      </c>
      <c r="F38" s="292">
        <v>-100</v>
      </c>
      <c r="G38" s="259">
        <v>262000</v>
      </c>
      <c r="H38" s="259">
        <v>128964</v>
      </c>
      <c r="I38" s="292">
        <v>-71.767456522881304</v>
      </c>
    </row>
    <row r="39" spans="1:9" x14ac:dyDescent="0.2">
      <c r="A39" s="260">
        <v>320</v>
      </c>
      <c r="B39" s="261"/>
      <c r="C39" s="258" t="s">
        <v>889</v>
      </c>
      <c r="D39" s="259">
        <v>109422</v>
      </c>
      <c r="E39" s="259">
        <v>679167</v>
      </c>
      <c r="F39" s="292">
        <v>22.460692390912399</v>
      </c>
      <c r="G39" s="259">
        <v>189191</v>
      </c>
      <c r="H39" s="259">
        <v>1473922</v>
      </c>
      <c r="I39" s="292">
        <v>-6.7233022457838096</v>
      </c>
    </row>
    <row r="40" spans="1:9" x14ac:dyDescent="0.2">
      <c r="A40" s="260">
        <v>325</v>
      </c>
      <c r="B40" s="261"/>
      <c r="C40" s="258" t="s">
        <v>881</v>
      </c>
      <c r="D40" s="259">
        <v>203593</v>
      </c>
      <c r="E40" s="259">
        <v>110370</v>
      </c>
      <c r="F40" s="292">
        <v>-57.513396156688799</v>
      </c>
      <c r="G40" s="259">
        <v>1397492</v>
      </c>
      <c r="H40" s="259">
        <v>417744</v>
      </c>
      <c r="I40" s="292">
        <v>-39.803304201220499</v>
      </c>
    </row>
    <row r="41" spans="1:9" x14ac:dyDescent="0.2">
      <c r="A41" s="260">
        <v>335</v>
      </c>
      <c r="B41" s="261"/>
      <c r="C41" s="258" t="s">
        <v>529</v>
      </c>
      <c r="D41" s="259">
        <v>680782</v>
      </c>
      <c r="E41" s="259">
        <v>154123</v>
      </c>
      <c r="F41" s="292">
        <v>-41.960180307064299</v>
      </c>
      <c r="G41" s="259">
        <v>1221947</v>
      </c>
      <c r="H41" s="259">
        <v>276254</v>
      </c>
      <c r="I41" s="292">
        <v>-48.261227853316903</v>
      </c>
    </row>
    <row r="42" spans="1:9" x14ac:dyDescent="0.2">
      <c r="A42" s="260">
        <v>340</v>
      </c>
      <c r="B42" s="261"/>
      <c r="C42" s="258" t="s">
        <v>229</v>
      </c>
      <c r="D42" s="259">
        <v>543706</v>
      </c>
      <c r="E42" s="259">
        <v>165568</v>
      </c>
      <c r="F42" s="292">
        <v>-51.284759716243599</v>
      </c>
      <c r="G42" s="259">
        <v>1275238</v>
      </c>
      <c r="H42" s="259">
        <v>380337</v>
      </c>
      <c r="I42" s="292">
        <v>-27.771268181239801</v>
      </c>
    </row>
    <row r="43" spans="1:9" x14ac:dyDescent="0.2">
      <c r="A43" s="260">
        <v>345</v>
      </c>
      <c r="B43" s="261"/>
      <c r="C43" s="258" t="s">
        <v>853</v>
      </c>
      <c r="D43" s="259">
        <v>175</v>
      </c>
      <c r="E43" s="259">
        <v>948</v>
      </c>
      <c r="F43" s="292">
        <v>48.589341692790001</v>
      </c>
      <c r="G43" s="259">
        <v>195</v>
      </c>
      <c r="H43" s="259">
        <v>1064</v>
      </c>
      <c r="I43" s="292">
        <v>34.513274336283203</v>
      </c>
    </row>
    <row r="44" spans="1:9" x14ac:dyDescent="0.2">
      <c r="A44" s="260">
        <v>350</v>
      </c>
      <c r="B44" s="261"/>
      <c r="C44" s="258" t="s">
        <v>528</v>
      </c>
      <c r="D44" s="259" t="s">
        <v>106</v>
      </c>
      <c r="E44" s="259" t="s">
        <v>106</v>
      </c>
      <c r="F44" s="294">
        <v>-100</v>
      </c>
      <c r="G44" s="259" t="s">
        <v>106</v>
      </c>
      <c r="H44" s="259" t="s">
        <v>106</v>
      </c>
      <c r="I44" s="294">
        <v>-100</v>
      </c>
    </row>
    <row r="45" spans="1:9" x14ac:dyDescent="0.2">
      <c r="A45" s="260">
        <v>355</v>
      </c>
      <c r="B45" s="261"/>
      <c r="C45" s="258" t="s">
        <v>527</v>
      </c>
      <c r="D45" s="259" t="s">
        <v>106</v>
      </c>
      <c r="E45" s="259" t="s">
        <v>106</v>
      </c>
      <c r="F45" s="293" t="s">
        <v>1111</v>
      </c>
      <c r="G45" s="259" t="s">
        <v>106</v>
      </c>
      <c r="H45" s="259" t="s">
        <v>106</v>
      </c>
      <c r="I45" s="293" t="s">
        <v>1111</v>
      </c>
    </row>
    <row r="46" spans="1:9" x14ac:dyDescent="0.2">
      <c r="A46" s="260">
        <v>360</v>
      </c>
      <c r="B46" s="261"/>
      <c r="C46" s="258" t="s">
        <v>526</v>
      </c>
      <c r="D46" s="259">
        <v>292</v>
      </c>
      <c r="E46" s="259">
        <v>3999</v>
      </c>
      <c r="F46" s="292">
        <v>-93.712264150943398</v>
      </c>
      <c r="G46" s="259">
        <v>5654</v>
      </c>
      <c r="H46" s="259">
        <v>22754</v>
      </c>
      <c r="I46" s="292">
        <v>-67.748610953622901</v>
      </c>
    </row>
    <row r="47" spans="1:9" x14ac:dyDescent="0.2">
      <c r="A47" s="260">
        <v>370</v>
      </c>
      <c r="B47" s="261"/>
      <c r="C47" s="258" t="s">
        <v>840</v>
      </c>
      <c r="D47" s="259">
        <v>201503</v>
      </c>
      <c r="E47" s="259">
        <v>446237</v>
      </c>
      <c r="F47" s="292">
        <v>-83.794455781089994</v>
      </c>
      <c r="G47" s="259">
        <v>957102</v>
      </c>
      <c r="H47" s="259">
        <v>3695992</v>
      </c>
      <c r="I47" s="292">
        <v>-3.00753399008082</v>
      </c>
    </row>
    <row r="48" spans="1:9" x14ac:dyDescent="0.2">
      <c r="A48" s="260">
        <v>372</v>
      </c>
      <c r="B48" s="261"/>
      <c r="C48" s="258" t="s">
        <v>230</v>
      </c>
      <c r="D48" s="259">
        <v>56831</v>
      </c>
      <c r="E48" s="259">
        <v>320860</v>
      </c>
      <c r="F48" s="292">
        <v>-34.227626610691303</v>
      </c>
      <c r="G48" s="259">
        <v>97746</v>
      </c>
      <c r="H48" s="259">
        <v>506524</v>
      </c>
      <c r="I48" s="292">
        <v>-39.336626845115099</v>
      </c>
    </row>
    <row r="49" spans="1:9" x14ac:dyDescent="0.2">
      <c r="A49" s="260">
        <v>375</v>
      </c>
      <c r="B49" s="261"/>
      <c r="C49" s="258" t="s">
        <v>525</v>
      </c>
      <c r="D49" s="259" t="s">
        <v>1111</v>
      </c>
      <c r="E49" s="259" t="s">
        <v>1111</v>
      </c>
      <c r="F49" s="292">
        <v>-100</v>
      </c>
      <c r="G49" s="259">
        <v>356</v>
      </c>
      <c r="H49" s="259">
        <v>196</v>
      </c>
      <c r="I49" s="292">
        <v>-99.292878274045705</v>
      </c>
    </row>
    <row r="50" spans="1:9" x14ac:dyDescent="0.2">
      <c r="A50" s="260">
        <v>377</v>
      </c>
      <c r="B50" s="261"/>
      <c r="C50" s="258" t="s">
        <v>232</v>
      </c>
      <c r="D50" s="259">
        <v>3554111</v>
      </c>
      <c r="E50" s="259">
        <v>24407148</v>
      </c>
      <c r="F50" s="292">
        <v>-26.365825406275999</v>
      </c>
      <c r="G50" s="259">
        <v>8017460</v>
      </c>
      <c r="H50" s="259">
        <v>55326088</v>
      </c>
      <c r="I50" s="292">
        <v>-27.010132746861199</v>
      </c>
    </row>
    <row r="51" spans="1:9" x14ac:dyDescent="0.2">
      <c r="A51" s="260">
        <v>379</v>
      </c>
      <c r="B51" s="261"/>
      <c r="C51" s="258" t="s">
        <v>524</v>
      </c>
      <c r="D51" s="259">
        <v>15890</v>
      </c>
      <c r="E51" s="259">
        <v>122038</v>
      </c>
      <c r="F51" s="292">
        <v>-96.021885853895498</v>
      </c>
      <c r="G51" s="259">
        <v>558636</v>
      </c>
      <c r="H51" s="259">
        <v>5536555</v>
      </c>
      <c r="I51" s="292">
        <v>71.3881918686684</v>
      </c>
    </row>
    <row r="52" spans="1:9" x14ac:dyDescent="0.2">
      <c r="A52" s="260">
        <v>381</v>
      </c>
      <c r="B52" s="261"/>
      <c r="C52" s="258" t="s">
        <v>523</v>
      </c>
      <c r="D52" s="259">
        <v>5906245</v>
      </c>
      <c r="E52" s="259">
        <v>10902184</v>
      </c>
      <c r="F52" s="292">
        <v>11.128491704390999</v>
      </c>
      <c r="G52" s="259">
        <v>8290008</v>
      </c>
      <c r="H52" s="259">
        <v>18735041</v>
      </c>
      <c r="I52" s="292">
        <v>2.0740296886310299</v>
      </c>
    </row>
    <row r="53" spans="1:9" x14ac:dyDescent="0.2">
      <c r="A53" s="260">
        <v>383</v>
      </c>
      <c r="B53" s="261"/>
      <c r="C53" s="258" t="s">
        <v>512</v>
      </c>
      <c r="D53" s="259">
        <v>74221</v>
      </c>
      <c r="E53" s="259">
        <v>41192</v>
      </c>
      <c r="F53" s="292">
        <v>29.3434232423776</v>
      </c>
      <c r="G53" s="259">
        <v>218613</v>
      </c>
      <c r="H53" s="259">
        <v>260218</v>
      </c>
      <c r="I53" s="292">
        <v>294.969870831626</v>
      </c>
    </row>
    <row r="54" spans="1:9" x14ac:dyDescent="0.2">
      <c r="A54" s="260">
        <v>385</v>
      </c>
      <c r="B54" s="261"/>
      <c r="C54" s="258" t="s">
        <v>522</v>
      </c>
      <c r="D54" s="259">
        <v>342232</v>
      </c>
      <c r="E54" s="259">
        <v>379803</v>
      </c>
      <c r="F54" s="292">
        <v>-83.095727365344402</v>
      </c>
      <c r="G54" s="259">
        <v>780563</v>
      </c>
      <c r="H54" s="259">
        <v>742306</v>
      </c>
      <c r="I54" s="292">
        <v>-88.699647961028305</v>
      </c>
    </row>
    <row r="55" spans="1:9" x14ac:dyDescent="0.2">
      <c r="A55" s="260">
        <v>389</v>
      </c>
      <c r="B55" s="261"/>
      <c r="C55" s="258" t="s">
        <v>511</v>
      </c>
      <c r="D55" s="259">
        <v>34785</v>
      </c>
      <c r="E55" s="259">
        <v>125341</v>
      </c>
      <c r="F55" s="292">
        <v>842.41353383458602</v>
      </c>
      <c r="G55" s="259">
        <v>37686</v>
      </c>
      <c r="H55" s="259">
        <v>126181</v>
      </c>
      <c r="I55" s="292">
        <v>10.6918845894046</v>
      </c>
    </row>
    <row r="56" spans="1:9" x14ac:dyDescent="0.2">
      <c r="A56" s="260">
        <v>393</v>
      </c>
      <c r="B56" s="261"/>
      <c r="C56" s="258" t="s">
        <v>534</v>
      </c>
      <c r="D56" s="259">
        <v>3958303</v>
      </c>
      <c r="E56" s="259">
        <v>2041523</v>
      </c>
      <c r="F56" s="292">
        <v>-93.188710074663405</v>
      </c>
      <c r="G56" s="259">
        <v>8015567</v>
      </c>
      <c r="H56" s="259">
        <v>4410045</v>
      </c>
      <c r="I56" s="292">
        <v>-92.978451214036497</v>
      </c>
    </row>
    <row r="57" spans="1:9" x14ac:dyDescent="0.2">
      <c r="A57" s="260">
        <v>395</v>
      </c>
      <c r="B57" s="261"/>
      <c r="C57" s="258" t="s">
        <v>843</v>
      </c>
      <c r="D57" s="259">
        <v>7270090</v>
      </c>
      <c r="E57" s="259">
        <v>10517310</v>
      </c>
      <c r="F57" s="292">
        <v>-28.982905419051601</v>
      </c>
      <c r="G57" s="259">
        <v>16556402</v>
      </c>
      <c r="H57" s="259">
        <v>24896901</v>
      </c>
      <c r="I57" s="292">
        <v>2.9968530431503399E-2</v>
      </c>
    </row>
    <row r="58" spans="1:9" x14ac:dyDescent="0.2">
      <c r="A58" s="260">
        <v>396</v>
      </c>
      <c r="B58" s="261"/>
      <c r="C58" s="258" t="s">
        <v>844</v>
      </c>
      <c r="D58" s="259">
        <v>29320</v>
      </c>
      <c r="E58" s="259">
        <v>81959</v>
      </c>
      <c r="F58" s="292">
        <v>-16.278665917564702</v>
      </c>
      <c r="G58" s="259">
        <v>38383</v>
      </c>
      <c r="H58" s="259">
        <v>121403</v>
      </c>
      <c r="I58" s="292">
        <v>-31.881789209085198</v>
      </c>
    </row>
    <row r="59" spans="1:9" s="253" customFormat="1" ht="24" customHeight="1" x14ac:dyDescent="0.2">
      <c r="A59" s="262">
        <v>4</v>
      </c>
      <c r="B59" s="263" t="s">
        <v>233</v>
      </c>
      <c r="C59" s="251"/>
      <c r="D59" s="252">
        <v>12679332</v>
      </c>
      <c r="E59" s="252">
        <v>18160480</v>
      </c>
      <c r="F59" s="291">
        <v>-8.8565000084566492</v>
      </c>
      <c r="G59" s="252">
        <v>24700926</v>
      </c>
      <c r="H59" s="252">
        <v>35402632</v>
      </c>
      <c r="I59" s="291">
        <v>-3.9143913734565801</v>
      </c>
    </row>
    <row r="60" spans="1:9" ht="24" customHeight="1" x14ac:dyDescent="0.2">
      <c r="A60" s="260">
        <v>401</v>
      </c>
      <c r="B60" s="261"/>
      <c r="C60" s="258" t="s">
        <v>234</v>
      </c>
      <c r="D60" s="259" t="s">
        <v>1111</v>
      </c>
      <c r="E60" s="259" t="s">
        <v>1111</v>
      </c>
      <c r="F60" s="293" t="s">
        <v>1111</v>
      </c>
      <c r="G60" s="259">
        <v>30</v>
      </c>
      <c r="H60" s="259">
        <v>452</v>
      </c>
      <c r="I60" s="293" t="s">
        <v>719</v>
      </c>
    </row>
    <row r="61" spans="1:9" x14ac:dyDescent="0.2">
      <c r="A61" s="260">
        <v>402</v>
      </c>
      <c r="B61" s="261"/>
      <c r="C61" s="258" t="s">
        <v>235</v>
      </c>
      <c r="D61" s="259">
        <v>43697</v>
      </c>
      <c r="E61" s="259">
        <v>190191</v>
      </c>
      <c r="F61" s="292">
        <v>-15.1023997428847</v>
      </c>
      <c r="G61" s="259">
        <v>83913</v>
      </c>
      <c r="H61" s="259">
        <v>361126</v>
      </c>
      <c r="I61" s="292">
        <v>-9.1342331189548798</v>
      </c>
    </row>
    <row r="62" spans="1:9" x14ac:dyDescent="0.2">
      <c r="A62" s="260">
        <v>403</v>
      </c>
      <c r="B62" s="261"/>
      <c r="C62" s="258" t="s">
        <v>236</v>
      </c>
      <c r="D62" s="259" t="s">
        <v>1111</v>
      </c>
      <c r="E62" s="259" t="s">
        <v>1111</v>
      </c>
      <c r="F62" s="294">
        <v>-100</v>
      </c>
      <c r="G62" s="259">
        <v>50</v>
      </c>
      <c r="H62" s="259">
        <v>2700</v>
      </c>
      <c r="I62" s="294">
        <v>-83.9180415748407</v>
      </c>
    </row>
    <row r="63" spans="1:9" x14ac:dyDescent="0.2">
      <c r="A63" s="260">
        <v>411</v>
      </c>
      <c r="B63" s="261"/>
      <c r="C63" s="258" t="s">
        <v>237</v>
      </c>
      <c r="D63" s="259">
        <v>897315</v>
      </c>
      <c r="E63" s="259">
        <v>10497519</v>
      </c>
      <c r="F63" s="292">
        <v>9.9162093944237704</v>
      </c>
      <c r="G63" s="259">
        <v>1795078</v>
      </c>
      <c r="H63" s="259">
        <v>21022338</v>
      </c>
      <c r="I63" s="292">
        <v>10.3753352107304</v>
      </c>
    </row>
    <row r="64" spans="1:9" x14ac:dyDescent="0.2">
      <c r="A64" s="260">
        <v>421</v>
      </c>
      <c r="B64" s="261"/>
      <c r="C64" s="258" t="s">
        <v>238</v>
      </c>
      <c r="D64" s="259">
        <v>11071431</v>
      </c>
      <c r="E64" s="259">
        <v>6964290</v>
      </c>
      <c r="F64" s="292">
        <v>-30.319876878228399</v>
      </c>
      <c r="G64" s="259">
        <v>21883509</v>
      </c>
      <c r="H64" s="259">
        <v>13243912</v>
      </c>
      <c r="I64" s="292">
        <v>-22.006769037682901</v>
      </c>
    </row>
    <row r="65" spans="1:9" x14ac:dyDescent="0.2">
      <c r="A65" s="260">
        <v>423</v>
      </c>
      <c r="B65" s="261"/>
      <c r="C65" s="258" t="s">
        <v>239</v>
      </c>
      <c r="D65" s="259">
        <v>447331</v>
      </c>
      <c r="E65" s="259">
        <v>376112</v>
      </c>
      <c r="F65" s="292">
        <v>201.24627559029901</v>
      </c>
      <c r="G65" s="259">
        <v>630525</v>
      </c>
      <c r="H65" s="259">
        <v>600762</v>
      </c>
      <c r="I65" s="292">
        <v>117.889227800768</v>
      </c>
    </row>
    <row r="66" spans="1:9" x14ac:dyDescent="0.2">
      <c r="A66" s="260">
        <v>425</v>
      </c>
      <c r="B66" s="261"/>
      <c r="C66" s="258" t="s">
        <v>240</v>
      </c>
      <c r="D66" s="259">
        <v>219558</v>
      </c>
      <c r="E66" s="259">
        <v>132368</v>
      </c>
      <c r="F66" s="292">
        <v>339.04607117980697</v>
      </c>
      <c r="G66" s="259">
        <v>307821</v>
      </c>
      <c r="H66" s="259">
        <v>171342</v>
      </c>
      <c r="I66" s="292">
        <v>33.993884557334198</v>
      </c>
    </row>
    <row r="67" spans="1:9" ht="16.5" x14ac:dyDescent="0.2">
      <c r="A67" s="619" t="s">
        <v>65</v>
      </c>
      <c r="B67" s="619"/>
      <c r="C67" s="619"/>
      <c r="D67" s="619"/>
      <c r="E67" s="619"/>
      <c r="F67" s="619"/>
      <c r="G67" s="619"/>
      <c r="H67" s="619"/>
      <c r="I67" s="619"/>
    </row>
    <row r="68" spans="1:9" x14ac:dyDescent="0.2">
      <c r="C68" s="264"/>
      <c r="D68" s="241"/>
      <c r="E68" s="241"/>
      <c r="F68" s="242"/>
      <c r="G68" s="265"/>
      <c r="H68" s="265"/>
      <c r="I68" s="265"/>
    </row>
    <row r="69" spans="1:9" ht="18" customHeight="1" x14ac:dyDescent="0.2">
      <c r="A69" s="606" t="s">
        <v>1031</v>
      </c>
      <c r="B69" s="597" t="s">
        <v>722</v>
      </c>
      <c r="C69" s="598"/>
      <c r="D69" s="618" t="s">
        <v>1155</v>
      </c>
      <c r="E69" s="612"/>
      <c r="F69" s="612"/>
      <c r="G69" s="591" t="s">
        <v>1172</v>
      </c>
      <c r="H69" s="612"/>
      <c r="I69" s="612"/>
    </row>
    <row r="70" spans="1:9" ht="16.5" customHeight="1" x14ac:dyDescent="0.2">
      <c r="A70" s="607"/>
      <c r="B70" s="599"/>
      <c r="C70" s="600"/>
      <c r="D70" s="244" t="s">
        <v>473</v>
      </c>
      <c r="E70" s="613" t="s">
        <v>474</v>
      </c>
      <c r="F70" s="614"/>
      <c r="G70" s="245" t="s">
        <v>473</v>
      </c>
      <c r="H70" s="613" t="s">
        <v>474</v>
      </c>
      <c r="I70" s="614"/>
    </row>
    <row r="71" spans="1:9" ht="15" customHeight="1" x14ac:dyDescent="0.2">
      <c r="A71" s="607"/>
      <c r="B71" s="599"/>
      <c r="C71" s="600"/>
      <c r="D71" s="615" t="s">
        <v>111</v>
      </c>
      <c r="E71" s="603" t="s">
        <v>107</v>
      </c>
      <c r="F71" s="609" t="s">
        <v>1179</v>
      </c>
      <c r="G71" s="603" t="s">
        <v>111</v>
      </c>
      <c r="H71" s="603" t="s">
        <v>107</v>
      </c>
      <c r="I71" s="609" t="s">
        <v>1180</v>
      </c>
    </row>
    <row r="72" spans="1:9" x14ac:dyDescent="0.2">
      <c r="A72" s="607"/>
      <c r="B72" s="599"/>
      <c r="C72" s="600"/>
      <c r="D72" s="616"/>
      <c r="E72" s="604"/>
      <c r="F72" s="610"/>
      <c r="G72" s="604"/>
      <c r="H72" s="604"/>
      <c r="I72" s="610"/>
    </row>
    <row r="73" spans="1:9" ht="18.75" customHeight="1" x14ac:dyDescent="0.2">
      <c r="A73" s="607"/>
      <c r="B73" s="599"/>
      <c r="C73" s="600"/>
      <c r="D73" s="616"/>
      <c r="E73" s="604"/>
      <c r="F73" s="610"/>
      <c r="G73" s="604"/>
      <c r="H73" s="604"/>
      <c r="I73" s="610"/>
    </row>
    <row r="74" spans="1:9" ht="27.75" customHeight="1" x14ac:dyDescent="0.2">
      <c r="A74" s="608"/>
      <c r="B74" s="601"/>
      <c r="C74" s="602"/>
      <c r="D74" s="617"/>
      <c r="E74" s="605"/>
      <c r="F74" s="611"/>
      <c r="G74" s="605"/>
      <c r="H74" s="605"/>
      <c r="I74" s="611"/>
    </row>
    <row r="75" spans="1:9" x14ac:dyDescent="0.2">
      <c r="A75" s="266"/>
      <c r="B75" s="267"/>
      <c r="C75" s="248"/>
      <c r="D75" s="268"/>
      <c r="E75" s="268"/>
      <c r="G75" s="268"/>
      <c r="H75" s="268"/>
      <c r="I75" s="270"/>
    </row>
    <row r="76" spans="1:9" s="253" customFormat="1" x14ac:dyDescent="0.2">
      <c r="A76" s="249" t="s">
        <v>241</v>
      </c>
      <c r="B76" s="255" t="s">
        <v>197</v>
      </c>
      <c r="C76" s="251"/>
      <c r="D76" s="252">
        <v>1061777077</v>
      </c>
      <c r="E76" s="252">
        <v>3399058611</v>
      </c>
      <c r="F76" s="291">
        <v>5.1474971034142802</v>
      </c>
      <c r="G76" s="252">
        <v>2109044515</v>
      </c>
      <c r="H76" s="252">
        <v>6838180083</v>
      </c>
      <c r="I76" s="291">
        <v>7.8552107970431999</v>
      </c>
    </row>
    <row r="77" spans="1:9" s="253" customFormat="1" ht="24" customHeight="1" x14ac:dyDescent="0.2">
      <c r="A77" s="254">
        <v>5</v>
      </c>
      <c r="B77" s="255" t="s">
        <v>198</v>
      </c>
      <c r="C77" s="251"/>
      <c r="D77" s="252">
        <v>76582670</v>
      </c>
      <c r="E77" s="252">
        <v>26720891</v>
      </c>
      <c r="F77" s="291">
        <v>2.3245626900475602</v>
      </c>
      <c r="G77" s="252">
        <v>139913434</v>
      </c>
      <c r="H77" s="252">
        <v>49826930</v>
      </c>
      <c r="I77" s="291">
        <v>-4.9448782777815802E-2</v>
      </c>
    </row>
    <row r="78" spans="1:9" ht="24" customHeight="1" x14ac:dyDescent="0.2">
      <c r="A78" s="256">
        <v>502</v>
      </c>
      <c r="B78" s="257"/>
      <c r="C78" s="258" t="s">
        <v>854</v>
      </c>
      <c r="D78" s="259">
        <v>35418</v>
      </c>
      <c r="E78" s="259">
        <v>88891</v>
      </c>
      <c r="F78" s="292">
        <v>12.950609283472501</v>
      </c>
      <c r="G78" s="259">
        <v>57702</v>
      </c>
      <c r="H78" s="259">
        <v>145887</v>
      </c>
      <c r="I78" s="292">
        <v>-21.035453315290901</v>
      </c>
    </row>
    <row r="79" spans="1:9" x14ac:dyDescent="0.2">
      <c r="A79" s="256">
        <v>503</v>
      </c>
      <c r="B79" s="257"/>
      <c r="C79" s="258" t="s">
        <v>242</v>
      </c>
      <c r="D79" s="259">
        <v>17016</v>
      </c>
      <c r="E79" s="259">
        <v>22065</v>
      </c>
      <c r="F79" s="292" t="s">
        <v>719</v>
      </c>
      <c r="G79" s="259">
        <v>35907</v>
      </c>
      <c r="H79" s="259">
        <v>42641</v>
      </c>
      <c r="I79" s="292">
        <v>-1.36247975942632</v>
      </c>
    </row>
    <row r="80" spans="1:9" x14ac:dyDescent="0.2">
      <c r="A80" s="256">
        <v>504</v>
      </c>
      <c r="B80" s="257"/>
      <c r="C80" s="271" t="s">
        <v>855</v>
      </c>
      <c r="D80" s="259">
        <v>4000</v>
      </c>
      <c r="E80" s="259">
        <v>1569</v>
      </c>
      <c r="F80" s="292">
        <v>-48.439040420637497</v>
      </c>
      <c r="G80" s="259">
        <v>18280</v>
      </c>
      <c r="H80" s="259">
        <v>9423</v>
      </c>
      <c r="I80" s="292">
        <v>33.338050091976797</v>
      </c>
    </row>
    <row r="81" spans="1:9" x14ac:dyDescent="0.2">
      <c r="A81" s="256">
        <v>505</v>
      </c>
      <c r="B81" s="257"/>
      <c r="C81" s="258" t="s">
        <v>243</v>
      </c>
      <c r="D81" s="259">
        <v>336</v>
      </c>
      <c r="E81" s="259">
        <v>138</v>
      </c>
      <c r="F81" s="294">
        <v>-99.837793998378004</v>
      </c>
      <c r="G81" s="259">
        <v>17616</v>
      </c>
      <c r="H81" s="259">
        <v>4688</v>
      </c>
      <c r="I81" s="294">
        <v>-97.305762610559697</v>
      </c>
    </row>
    <row r="82" spans="1:9" x14ac:dyDescent="0.2">
      <c r="A82" s="256">
        <v>506</v>
      </c>
      <c r="B82" s="257"/>
      <c r="C82" s="258" t="s">
        <v>838</v>
      </c>
      <c r="D82" s="259">
        <v>8518803</v>
      </c>
      <c r="E82" s="259">
        <v>8927130</v>
      </c>
      <c r="F82" s="292">
        <v>-4.10161321146205</v>
      </c>
      <c r="G82" s="259">
        <v>20188838</v>
      </c>
      <c r="H82" s="259">
        <v>16759448</v>
      </c>
      <c r="I82" s="292">
        <v>-2.5294669058611801</v>
      </c>
    </row>
    <row r="83" spans="1:9" x14ac:dyDescent="0.2">
      <c r="A83" s="256">
        <v>507</v>
      </c>
      <c r="B83" s="257"/>
      <c r="C83" s="258" t="s">
        <v>244</v>
      </c>
      <c r="D83" s="259" t="s">
        <v>106</v>
      </c>
      <c r="E83" s="259" t="s">
        <v>106</v>
      </c>
      <c r="F83" s="293" t="s">
        <v>1111</v>
      </c>
      <c r="G83" s="259" t="s">
        <v>106</v>
      </c>
      <c r="H83" s="259" t="s">
        <v>106</v>
      </c>
      <c r="I83" s="293" t="s">
        <v>1111</v>
      </c>
    </row>
    <row r="84" spans="1:9" x14ac:dyDescent="0.2">
      <c r="A84" s="256">
        <v>508</v>
      </c>
      <c r="B84" s="257"/>
      <c r="C84" s="258" t="s">
        <v>510</v>
      </c>
      <c r="D84" s="259" t="s">
        <v>106</v>
      </c>
      <c r="E84" s="259" t="s">
        <v>106</v>
      </c>
      <c r="F84" s="292" t="s">
        <v>1111</v>
      </c>
      <c r="G84" s="259" t="s">
        <v>106</v>
      </c>
      <c r="H84" s="259" t="s">
        <v>106</v>
      </c>
      <c r="I84" s="292">
        <v>-100</v>
      </c>
    </row>
    <row r="85" spans="1:9" x14ac:dyDescent="0.2">
      <c r="A85" s="256">
        <v>511</v>
      </c>
      <c r="B85" s="257"/>
      <c r="C85" s="258" t="s">
        <v>245</v>
      </c>
      <c r="D85" s="259">
        <v>38786069</v>
      </c>
      <c r="E85" s="259">
        <v>2444737</v>
      </c>
      <c r="F85" s="292">
        <v>18.346733690235101</v>
      </c>
      <c r="G85" s="259">
        <v>59393389</v>
      </c>
      <c r="H85" s="259">
        <v>3900784</v>
      </c>
      <c r="I85" s="292">
        <v>-5.5384967075885401</v>
      </c>
    </row>
    <row r="86" spans="1:9" x14ac:dyDescent="0.2">
      <c r="A86" s="256">
        <v>513</v>
      </c>
      <c r="B86" s="257"/>
      <c r="C86" s="258" t="s">
        <v>246</v>
      </c>
      <c r="D86" s="272">
        <v>4368995</v>
      </c>
      <c r="E86" s="272">
        <v>11557375</v>
      </c>
      <c r="F86" s="292">
        <v>14.3744311523793</v>
      </c>
      <c r="G86" s="259">
        <v>7140880</v>
      </c>
      <c r="H86" s="259">
        <v>19808346</v>
      </c>
      <c r="I86" s="292">
        <v>0.816945012870121</v>
      </c>
    </row>
    <row r="87" spans="1:9" x14ac:dyDescent="0.2">
      <c r="A87" s="256">
        <v>516</v>
      </c>
      <c r="B87" s="257"/>
      <c r="C87" s="258" t="s">
        <v>247</v>
      </c>
      <c r="D87" s="259" t="s">
        <v>106</v>
      </c>
      <c r="E87" s="259" t="s">
        <v>106</v>
      </c>
      <c r="F87" s="293" t="s">
        <v>1111</v>
      </c>
      <c r="G87" s="259" t="s">
        <v>106</v>
      </c>
      <c r="H87" s="259" t="s">
        <v>106</v>
      </c>
      <c r="I87" s="293" t="s">
        <v>1111</v>
      </c>
    </row>
    <row r="88" spans="1:9" x14ac:dyDescent="0.2">
      <c r="A88" s="256">
        <v>517</v>
      </c>
      <c r="B88" s="257"/>
      <c r="C88" s="258" t="s">
        <v>248</v>
      </c>
      <c r="D88" s="259" t="s">
        <v>106</v>
      </c>
      <c r="E88" s="259" t="s">
        <v>106</v>
      </c>
      <c r="F88" s="293" t="s">
        <v>1111</v>
      </c>
      <c r="G88" s="259" t="s">
        <v>106</v>
      </c>
      <c r="H88" s="259" t="s">
        <v>106</v>
      </c>
      <c r="I88" s="293" t="s">
        <v>1111</v>
      </c>
    </row>
    <row r="89" spans="1:9" x14ac:dyDescent="0.2">
      <c r="A89" s="256">
        <v>518</v>
      </c>
      <c r="B89" s="257"/>
      <c r="C89" s="258" t="s">
        <v>483</v>
      </c>
      <c r="D89" s="259" t="s">
        <v>106</v>
      </c>
      <c r="E89" s="259" t="s">
        <v>106</v>
      </c>
      <c r="F89" s="293" t="s">
        <v>1111</v>
      </c>
      <c r="G89" s="259" t="s">
        <v>106</v>
      </c>
      <c r="H89" s="259" t="s">
        <v>106</v>
      </c>
      <c r="I89" s="293" t="s">
        <v>1111</v>
      </c>
    </row>
    <row r="90" spans="1:9" x14ac:dyDescent="0.2">
      <c r="A90" s="256">
        <v>519</v>
      </c>
      <c r="B90" s="257"/>
      <c r="C90" s="258" t="s">
        <v>249</v>
      </c>
      <c r="D90" s="259" t="s">
        <v>106</v>
      </c>
      <c r="E90" s="259" t="s">
        <v>106</v>
      </c>
      <c r="F90" s="292">
        <v>-100</v>
      </c>
      <c r="G90" s="259" t="s">
        <v>106</v>
      </c>
      <c r="H90" s="259" t="s">
        <v>106</v>
      </c>
      <c r="I90" s="292">
        <v>-100</v>
      </c>
    </row>
    <row r="91" spans="1:9" x14ac:dyDescent="0.2">
      <c r="A91" s="256">
        <v>520</v>
      </c>
      <c r="B91" s="257"/>
      <c r="C91" s="258" t="s">
        <v>509</v>
      </c>
      <c r="D91" s="259" t="s">
        <v>106</v>
      </c>
      <c r="E91" s="259" t="s">
        <v>106</v>
      </c>
      <c r="F91" s="293" t="s">
        <v>1111</v>
      </c>
      <c r="G91" s="259" t="s">
        <v>106</v>
      </c>
      <c r="H91" s="259" t="s">
        <v>106</v>
      </c>
      <c r="I91" s="293" t="s">
        <v>1111</v>
      </c>
    </row>
    <row r="92" spans="1:9" x14ac:dyDescent="0.2">
      <c r="A92" s="256">
        <v>522</v>
      </c>
      <c r="B92" s="257"/>
      <c r="C92" s="258" t="s">
        <v>250</v>
      </c>
      <c r="D92" s="259" t="s">
        <v>106</v>
      </c>
      <c r="E92" s="259" t="s">
        <v>106</v>
      </c>
      <c r="F92" s="293" t="s">
        <v>1111</v>
      </c>
      <c r="G92" s="259" t="s">
        <v>106</v>
      </c>
      <c r="H92" s="259" t="s">
        <v>106</v>
      </c>
      <c r="I92" s="293" t="s">
        <v>1111</v>
      </c>
    </row>
    <row r="93" spans="1:9" x14ac:dyDescent="0.2">
      <c r="A93" s="256">
        <v>523</v>
      </c>
      <c r="B93" s="257"/>
      <c r="C93" s="258" t="s">
        <v>251</v>
      </c>
      <c r="D93" s="259" t="s">
        <v>106</v>
      </c>
      <c r="E93" s="259" t="s">
        <v>106</v>
      </c>
      <c r="F93" s="293" t="s">
        <v>1111</v>
      </c>
      <c r="G93" s="259" t="s">
        <v>106</v>
      </c>
      <c r="H93" s="259" t="s">
        <v>106</v>
      </c>
      <c r="I93" s="293" t="s">
        <v>1111</v>
      </c>
    </row>
    <row r="94" spans="1:9" x14ac:dyDescent="0.2">
      <c r="A94" s="256">
        <v>524</v>
      </c>
      <c r="B94" s="257"/>
      <c r="C94" s="258" t="s">
        <v>252</v>
      </c>
      <c r="D94" s="259" t="s">
        <v>106</v>
      </c>
      <c r="E94" s="259" t="s">
        <v>106</v>
      </c>
      <c r="F94" s="293" t="s">
        <v>1111</v>
      </c>
      <c r="G94" s="259" t="s">
        <v>106</v>
      </c>
      <c r="H94" s="259" t="s">
        <v>106</v>
      </c>
      <c r="I94" s="293" t="s">
        <v>1111</v>
      </c>
    </row>
    <row r="95" spans="1:9" x14ac:dyDescent="0.2">
      <c r="A95" s="256">
        <v>526</v>
      </c>
      <c r="B95" s="257"/>
      <c r="C95" s="258" t="s">
        <v>253</v>
      </c>
      <c r="D95" s="259" t="s">
        <v>106</v>
      </c>
      <c r="E95" s="259" t="s">
        <v>106</v>
      </c>
      <c r="F95" s="293" t="s">
        <v>1111</v>
      </c>
      <c r="G95" s="259" t="s">
        <v>106</v>
      </c>
      <c r="H95" s="259" t="s">
        <v>106</v>
      </c>
      <c r="I95" s="293" t="s">
        <v>1111</v>
      </c>
    </row>
    <row r="96" spans="1:9" x14ac:dyDescent="0.2">
      <c r="A96" s="256">
        <v>528</v>
      </c>
      <c r="B96" s="257"/>
      <c r="C96" s="258" t="s">
        <v>880</v>
      </c>
      <c r="D96" s="272">
        <v>260196</v>
      </c>
      <c r="E96" s="272">
        <v>329774</v>
      </c>
      <c r="F96" s="292">
        <v>11.344682517709201</v>
      </c>
      <c r="G96" s="259">
        <v>639051</v>
      </c>
      <c r="H96" s="259">
        <v>744807</v>
      </c>
      <c r="I96" s="292">
        <v>19.963373503290601</v>
      </c>
    </row>
    <row r="97" spans="1:9" x14ac:dyDescent="0.2">
      <c r="A97" s="256">
        <v>529</v>
      </c>
      <c r="B97" s="257"/>
      <c r="C97" s="258" t="s">
        <v>255</v>
      </c>
      <c r="D97" s="259" t="s">
        <v>1111</v>
      </c>
      <c r="E97" s="259" t="s">
        <v>1111</v>
      </c>
      <c r="F97" s="293" t="s">
        <v>1111</v>
      </c>
      <c r="G97" s="259">
        <v>3000</v>
      </c>
      <c r="H97" s="259">
        <v>66850</v>
      </c>
      <c r="I97" s="293" t="s">
        <v>719</v>
      </c>
    </row>
    <row r="98" spans="1:9" x14ac:dyDescent="0.2">
      <c r="A98" s="256">
        <v>530</v>
      </c>
      <c r="B98" s="257"/>
      <c r="C98" s="258" t="s">
        <v>256</v>
      </c>
      <c r="D98" s="272">
        <v>6478</v>
      </c>
      <c r="E98" s="272">
        <v>23582</v>
      </c>
      <c r="F98" s="292">
        <v>-93.088369339347494</v>
      </c>
      <c r="G98" s="259">
        <v>178917</v>
      </c>
      <c r="H98" s="259">
        <v>435252</v>
      </c>
      <c r="I98" s="292">
        <v>19.309229461911698</v>
      </c>
    </row>
    <row r="99" spans="1:9" x14ac:dyDescent="0.2">
      <c r="A99" s="256">
        <v>532</v>
      </c>
      <c r="B99" s="257"/>
      <c r="C99" s="258" t="s">
        <v>257</v>
      </c>
      <c r="D99" s="259">
        <v>18581556</v>
      </c>
      <c r="E99" s="259">
        <v>1929767</v>
      </c>
      <c r="F99" s="292">
        <v>40.9389419685047</v>
      </c>
      <c r="G99" s="259">
        <v>38102592</v>
      </c>
      <c r="H99" s="259">
        <v>3991597</v>
      </c>
      <c r="I99" s="292">
        <v>56.637333443210302</v>
      </c>
    </row>
    <row r="100" spans="1:9" x14ac:dyDescent="0.2">
      <c r="A100" s="256">
        <v>534</v>
      </c>
      <c r="B100" s="257"/>
      <c r="C100" s="258" t="s">
        <v>535</v>
      </c>
      <c r="D100" s="259">
        <v>1066240</v>
      </c>
      <c r="E100" s="259">
        <v>329048</v>
      </c>
      <c r="F100" s="292">
        <v>-64.874832806176897</v>
      </c>
      <c r="G100" s="259">
        <v>3303005</v>
      </c>
      <c r="H100" s="259">
        <v>1506460</v>
      </c>
      <c r="I100" s="292">
        <v>1.9180588170425901</v>
      </c>
    </row>
    <row r="101" spans="1:9" x14ac:dyDescent="0.2">
      <c r="A101" s="256">
        <v>537</v>
      </c>
      <c r="B101" s="257"/>
      <c r="C101" s="258" t="s">
        <v>258</v>
      </c>
      <c r="D101" s="259" t="s">
        <v>1111</v>
      </c>
      <c r="E101" s="259" t="s">
        <v>1111</v>
      </c>
      <c r="F101" s="293">
        <v>-100</v>
      </c>
      <c r="G101" s="259">
        <v>0</v>
      </c>
      <c r="H101" s="259">
        <v>17175</v>
      </c>
      <c r="I101" s="294" t="s">
        <v>719</v>
      </c>
    </row>
    <row r="102" spans="1:9" x14ac:dyDescent="0.2">
      <c r="A102" s="256">
        <v>590</v>
      </c>
      <c r="B102" s="257"/>
      <c r="C102" s="258" t="s">
        <v>508</v>
      </c>
      <c r="D102" s="259">
        <v>4937563</v>
      </c>
      <c r="E102" s="259">
        <v>1066815</v>
      </c>
      <c r="F102" s="292">
        <v>-29.762864117939799</v>
      </c>
      <c r="G102" s="259">
        <v>10834257</v>
      </c>
      <c r="H102" s="259">
        <v>2393572</v>
      </c>
      <c r="I102" s="292">
        <v>-30.022827045371098</v>
      </c>
    </row>
    <row r="103" spans="1:9" s="253" customFormat="1" ht="24" customHeight="1" x14ac:dyDescent="0.2">
      <c r="A103" s="254">
        <v>6</v>
      </c>
      <c r="B103" s="255" t="s">
        <v>199</v>
      </c>
      <c r="C103" s="251"/>
      <c r="D103" s="252">
        <v>277964247</v>
      </c>
      <c r="E103" s="252">
        <v>145739595</v>
      </c>
      <c r="F103" s="291">
        <v>7.0741062507082004</v>
      </c>
      <c r="G103" s="252">
        <v>547241553</v>
      </c>
      <c r="H103" s="252">
        <v>286381521</v>
      </c>
      <c r="I103" s="291">
        <v>6.4614947681021997</v>
      </c>
    </row>
    <row r="104" spans="1:9" ht="24" customHeight="1" x14ac:dyDescent="0.2">
      <c r="A104" s="256">
        <v>602</v>
      </c>
      <c r="B104" s="257"/>
      <c r="C104" s="258" t="s">
        <v>507</v>
      </c>
      <c r="D104" s="259">
        <v>638989</v>
      </c>
      <c r="E104" s="259">
        <v>1964470</v>
      </c>
      <c r="F104" s="292">
        <v>61.205270906127801</v>
      </c>
      <c r="G104" s="259">
        <v>1774446</v>
      </c>
      <c r="H104" s="259">
        <v>4618591</v>
      </c>
      <c r="I104" s="292">
        <v>39.481712657327201</v>
      </c>
    </row>
    <row r="105" spans="1:9" x14ac:dyDescent="0.2">
      <c r="A105" s="256">
        <v>603</v>
      </c>
      <c r="B105" s="257"/>
      <c r="C105" s="258" t="s">
        <v>259</v>
      </c>
      <c r="D105" s="259">
        <v>150325</v>
      </c>
      <c r="E105" s="259">
        <v>1269487</v>
      </c>
      <c r="F105" s="292">
        <v>14.269062065973401</v>
      </c>
      <c r="G105" s="259">
        <v>283559</v>
      </c>
      <c r="H105" s="259">
        <v>2277664</v>
      </c>
      <c r="I105" s="292">
        <v>-11.851321786655699</v>
      </c>
    </row>
    <row r="106" spans="1:9" x14ac:dyDescent="0.2">
      <c r="A106" s="256">
        <v>604</v>
      </c>
      <c r="B106" s="257"/>
      <c r="C106" s="258" t="s">
        <v>890</v>
      </c>
      <c r="D106" s="259">
        <v>49066</v>
      </c>
      <c r="E106" s="259">
        <v>776677</v>
      </c>
      <c r="F106" s="292">
        <v>11.3869934229963</v>
      </c>
      <c r="G106" s="259">
        <v>128076</v>
      </c>
      <c r="H106" s="259">
        <v>2076973</v>
      </c>
      <c r="I106" s="292">
        <v>71.403188949508404</v>
      </c>
    </row>
    <row r="107" spans="1:9" x14ac:dyDescent="0.2">
      <c r="A107" s="256">
        <v>605</v>
      </c>
      <c r="B107" s="257"/>
      <c r="C107" s="258" t="s">
        <v>260</v>
      </c>
      <c r="D107" s="259">
        <v>4796</v>
      </c>
      <c r="E107" s="259">
        <v>53691</v>
      </c>
      <c r="F107" s="292">
        <v>10.7807535179301</v>
      </c>
      <c r="G107" s="259">
        <v>8908</v>
      </c>
      <c r="H107" s="259">
        <v>95442</v>
      </c>
      <c r="I107" s="292">
        <v>-17.419142713759101</v>
      </c>
    </row>
    <row r="108" spans="1:9" x14ac:dyDescent="0.2">
      <c r="A108" s="256">
        <v>606</v>
      </c>
      <c r="B108" s="257"/>
      <c r="C108" s="258" t="s">
        <v>261</v>
      </c>
      <c r="D108" s="259" t="s">
        <v>106</v>
      </c>
      <c r="E108" s="259" t="s">
        <v>106</v>
      </c>
      <c r="F108" s="293" t="s">
        <v>1111</v>
      </c>
      <c r="G108" s="259" t="s">
        <v>106</v>
      </c>
      <c r="H108" s="259" t="s">
        <v>106</v>
      </c>
      <c r="I108" s="293" t="s">
        <v>1111</v>
      </c>
    </row>
    <row r="109" spans="1:9" x14ac:dyDescent="0.2">
      <c r="A109" s="256">
        <v>607</v>
      </c>
      <c r="B109" s="257"/>
      <c r="C109" s="258" t="s">
        <v>262</v>
      </c>
      <c r="D109" s="259">
        <v>44229459</v>
      </c>
      <c r="E109" s="259">
        <v>25181740</v>
      </c>
      <c r="F109" s="292">
        <v>-25.534930826937799</v>
      </c>
      <c r="G109" s="259">
        <v>102997628</v>
      </c>
      <c r="H109" s="259">
        <v>54284330</v>
      </c>
      <c r="I109" s="292">
        <v>-22.766526495584198</v>
      </c>
    </row>
    <row r="110" spans="1:9" x14ac:dyDescent="0.2">
      <c r="A110" s="256">
        <v>608</v>
      </c>
      <c r="B110" s="257"/>
      <c r="C110" s="258" t="s">
        <v>264</v>
      </c>
      <c r="D110" s="259">
        <v>50927232</v>
      </c>
      <c r="E110" s="259">
        <v>28185719</v>
      </c>
      <c r="F110" s="292">
        <v>6.8513652591078502</v>
      </c>
      <c r="G110" s="259">
        <v>93798163</v>
      </c>
      <c r="H110" s="259">
        <v>51059948</v>
      </c>
      <c r="I110" s="292">
        <v>3.8530834939369498</v>
      </c>
    </row>
    <row r="111" spans="1:9" x14ac:dyDescent="0.2">
      <c r="A111" s="256">
        <v>609</v>
      </c>
      <c r="B111" s="257"/>
      <c r="C111" s="258" t="s">
        <v>265</v>
      </c>
      <c r="D111" s="259">
        <v>6427442</v>
      </c>
      <c r="E111" s="259">
        <v>25704775</v>
      </c>
      <c r="F111" s="292">
        <v>-3.9183382829247502</v>
      </c>
      <c r="G111" s="259">
        <v>12529697</v>
      </c>
      <c r="H111" s="259">
        <v>48991548</v>
      </c>
      <c r="I111" s="292">
        <v>1.1883085282132999</v>
      </c>
    </row>
    <row r="112" spans="1:9" x14ac:dyDescent="0.2">
      <c r="A112" s="256">
        <v>611</v>
      </c>
      <c r="B112" s="257"/>
      <c r="C112" s="258" t="s">
        <v>266</v>
      </c>
      <c r="D112" s="259">
        <v>68423783</v>
      </c>
      <c r="E112" s="259">
        <v>5921194</v>
      </c>
      <c r="F112" s="292">
        <v>19.261957628647998</v>
      </c>
      <c r="G112" s="259">
        <v>125715763</v>
      </c>
      <c r="H112" s="259">
        <v>10921466</v>
      </c>
      <c r="I112" s="292">
        <v>22.246681957390201</v>
      </c>
    </row>
    <row r="113" spans="1:9" x14ac:dyDescent="0.2">
      <c r="A113" s="256">
        <v>612</v>
      </c>
      <c r="B113" s="257"/>
      <c r="C113" s="258" t="s">
        <v>267</v>
      </c>
      <c r="D113" s="259">
        <v>31525683</v>
      </c>
      <c r="E113" s="259">
        <v>9325050</v>
      </c>
      <c r="F113" s="292">
        <v>-1.6361641959456099</v>
      </c>
      <c r="G113" s="259">
        <v>57724969</v>
      </c>
      <c r="H113" s="259">
        <v>17498245</v>
      </c>
      <c r="I113" s="292">
        <v>0.46201084375138601</v>
      </c>
    </row>
    <row r="114" spans="1:9" x14ac:dyDescent="0.2">
      <c r="A114" s="256">
        <v>641</v>
      </c>
      <c r="B114" s="257"/>
      <c r="C114" s="258" t="s">
        <v>268</v>
      </c>
      <c r="D114" s="259" t="s">
        <v>106</v>
      </c>
      <c r="E114" s="259" t="s">
        <v>106</v>
      </c>
      <c r="F114" s="293" t="s">
        <v>1111</v>
      </c>
      <c r="G114" s="259" t="s">
        <v>106</v>
      </c>
      <c r="H114" s="259" t="s">
        <v>106</v>
      </c>
      <c r="I114" s="293" t="s">
        <v>1111</v>
      </c>
    </row>
    <row r="115" spans="1:9" x14ac:dyDescent="0.2">
      <c r="A115" s="256">
        <v>642</v>
      </c>
      <c r="B115" s="257"/>
      <c r="C115" s="258" t="s">
        <v>481</v>
      </c>
      <c r="D115" s="259">
        <v>6278344</v>
      </c>
      <c r="E115" s="259">
        <v>3729279</v>
      </c>
      <c r="F115" s="292">
        <v>23.3520469979469</v>
      </c>
      <c r="G115" s="259">
        <v>11592868</v>
      </c>
      <c r="H115" s="259">
        <v>7368049</v>
      </c>
      <c r="I115" s="292">
        <v>40.777734490907903</v>
      </c>
    </row>
    <row r="116" spans="1:9" x14ac:dyDescent="0.2">
      <c r="A116" s="256">
        <v>643</v>
      </c>
      <c r="B116" s="257"/>
      <c r="C116" s="258" t="s">
        <v>269</v>
      </c>
      <c r="D116" s="259" t="s">
        <v>106</v>
      </c>
      <c r="E116" s="259" t="s">
        <v>106</v>
      </c>
      <c r="F116" s="293" t="s">
        <v>1111</v>
      </c>
      <c r="G116" s="259" t="s">
        <v>106</v>
      </c>
      <c r="H116" s="259" t="s">
        <v>106</v>
      </c>
      <c r="I116" s="292">
        <v>-100</v>
      </c>
    </row>
    <row r="117" spans="1:9" x14ac:dyDescent="0.2">
      <c r="A117" s="256">
        <v>644</v>
      </c>
      <c r="B117" s="257"/>
      <c r="C117" s="258" t="s">
        <v>270</v>
      </c>
      <c r="D117" s="259">
        <v>60020</v>
      </c>
      <c r="E117" s="259">
        <v>68052</v>
      </c>
      <c r="F117" s="292">
        <v>13.054457254875899</v>
      </c>
      <c r="G117" s="259">
        <v>64022</v>
      </c>
      <c r="H117" s="259">
        <v>81337</v>
      </c>
      <c r="I117" s="292">
        <v>-34.9251940155212</v>
      </c>
    </row>
    <row r="118" spans="1:9" x14ac:dyDescent="0.2">
      <c r="A118" s="256">
        <v>645</v>
      </c>
      <c r="B118" s="257"/>
      <c r="C118" s="258" t="s">
        <v>271</v>
      </c>
      <c r="D118" s="259">
        <v>4635785</v>
      </c>
      <c r="E118" s="259">
        <v>6597755</v>
      </c>
      <c r="F118" s="292">
        <v>76.846578154321094</v>
      </c>
      <c r="G118" s="259">
        <v>9310734</v>
      </c>
      <c r="H118" s="259">
        <v>13069229</v>
      </c>
      <c r="I118" s="292">
        <v>83.315110614823496</v>
      </c>
    </row>
    <row r="119" spans="1:9" x14ac:dyDescent="0.2">
      <c r="A119" s="256">
        <v>646</v>
      </c>
      <c r="B119" s="257"/>
      <c r="C119" s="258" t="s">
        <v>272</v>
      </c>
      <c r="D119" s="259">
        <v>968711</v>
      </c>
      <c r="E119" s="259">
        <v>2542080</v>
      </c>
      <c r="F119" s="292">
        <v>147.99256240835899</v>
      </c>
      <c r="G119" s="259">
        <v>2063551</v>
      </c>
      <c r="H119" s="259">
        <v>5426811</v>
      </c>
      <c r="I119" s="292">
        <v>121.84766665522</v>
      </c>
    </row>
    <row r="120" spans="1:9" x14ac:dyDescent="0.2">
      <c r="A120" s="256">
        <v>647</v>
      </c>
      <c r="B120" s="257"/>
      <c r="C120" s="258" t="s">
        <v>273</v>
      </c>
      <c r="D120" s="259" t="s">
        <v>106</v>
      </c>
      <c r="E120" s="259" t="s">
        <v>106</v>
      </c>
      <c r="F120" s="292" t="s">
        <v>1111</v>
      </c>
      <c r="G120" s="259" t="s">
        <v>106</v>
      </c>
      <c r="H120" s="259" t="s">
        <v>106</v>
      </c>
      <c r="I120" s="292" t="s">
        <v>1111</v>
      </c>
    </row>
    <row r="121" spans="1:9" x14ac:dyDescent="0.2">
      <c r="A121" s="256">
        <v>648</v>
      </c>
      <c r="B121" s="257"/>
      <c r="C121" s="258" t="s">
        <v>274</v>
      </c>
      <c r="D121" s="259" t="s">
        <v>106</v>
      </c>
      <c r="E121" s="259" t="s">
        <v>106</v>
      </c>
      <c r="F121" s="293" t="s">
        <v>1111</v>
      </c>
      <c r="G121" s="259" t="s">
        <v>106</v>
      </c>
      <c r="H121" s="259" t="s">
        <v>106</v>
      </c>
      <c r="I121" s="292">
        <v>-100</v>
      </c>
    </row>
    <row r="122" spans="1:9" x14ac:dyDescent="0.2">
      <c r="A122" s="256">
        <v>649</v>
      </c>
      <c r="B122" s="257"/>
      <c r="C122" s="258" t="s">
        <v>275</v>
      </c>
      <c r="D122" s="259" t="s">
        <v>106</v>
      </c>
      <c r="E122" s="259" t="s">
        <v>106</v>
      </c>
      <c r="F122" s="293" t="s">
        <v>1111</v>
      </c>
      <c r="G122" s="259" t="s">
        <v>106</v>
      </c>
      <c r="H122" s="259" t="s">
        <v>106</v>
      </c>
      <c r="I122" s="292">
        <v>-100</v>
      </c>
    </row>
    <row r="123" spans="1:9" x14ac:dyDescent="0.2">
      <c r="A123" s="256">
        <v>650</v>
      </c>
      <c r="B123" s="257"/>
      <c r="C123" s="258" t="s">
        <v>276</v>
      </c>
      <c r="D123" s="259">
        <v>37820</v>
      </c>
      <c r="E123" s="259">
        <v>69646</v>
      </c>
      <c r="F123" s="292">
        <v>118.826782291765</v>
      </c>
      <c r="G123" s="259">
        <v>143820</v>
      </c>
      <c r="H123" s="259">
        <v>290560</v>
      </c>
      <c r="I123" s="292">
        <v>341.09788681078498</v>
      </c>
    </row>
    <row r="124" spans="1:9" x14ac:dyDescent="0.2">
      <c r="A124" s="256">
        <v>656</v>
      </c>
      <c r="B124" s="257"/>
      <c r="C124" s="258" t="s">
        <v>277</v>
      </c>
      <c r="D124" s="259" t="s">
        <v>106</v>
      </c>
      <c r="E124" s="259" t="s">
        <v>106</v>
      </c>
      <c r="F124" s="293" t="s">
        <v>1111</v>
      </c>
      <c r="G124" s="259" t="s">
        <v>106</v>
      </c>
      <c r="H124" s="259" t="s">
        <v>106</v>
      </c>
      <c r="I124" s="293" t="s">
        <v>1111</v>
      </c>
    </row>
    <row r="125" spans="1:9" x14ac:dyDescent="0.2">
      <c r="A125" s="256">
        <v>659</v>
      </c>
      <c r="B125" s="257"/>
      <c r="C125" s="258" t="s">
        <v>278</v>
      </c>
      <c r="D125" s="259">
        <v>1202517</v>
      </c>
      <c r="E125" s="259">
        <v>9940144</v>
      </c>
      <c r="F125" s="292">
        <v>71.409248136468804</v>
      </c>
      <c r="G125" s="259">
        <v>2130769</v>
      </c>
      <c r="H125" s="259">
        <v>17501379</v>
      </c>
      <c r="I125" s="292">
        <v>53.039759744760303</v>
      </c>
    </row>
    <row r="126" spans="1:9" x14ac:dyDescent="0.2">
      <c r="A126" s="256">
        <v>661</v>
      </c>
      <c r="B126" s="257"/>
      <c r="C126" s="258" t="s">
        <v>506</v>
      </c>
      <c r="D126" s="259">
        <v>27605</v>
      </c>
      <c r="E126" s="259">
        <v>280576</v>
      </c>
      <c r="F126" s="292">
        <v>923.88789548589602</v>
      </c>
      <c r="G126" s="259">
        <v>127119</v>
      </c>
      <c r="H126" s="259">
        <v>613091</v>
      </c>
      <c r="I126" s="292">
        <v>991.90012288731805</v>
      </c>
    </row>
    <row r="127" spans="1:9" x14ac:dyDescent="0.2">
      <c r="A127" s="256">
        <v>665</v>
      </c>
      <c r="B127" s="257"/>
      <c r="C127" s="258" t="s">
        <v>879</v>
      </c>
      <c r="D127" s="259" t="s">
        <v>106</v>
      </c>
      <c r="E127" s="259" t="s">
        <v>106</v>
      </c>
      <c r="F127" s="293" t="s">
        <v>1111</v>
      </c>
      <c r="G127" s="259" t="s">
        <v>106</v>
      </c>
      <c r="H127" s="259" t="s">
        <v>106</v>
      </c>
      <c r="I127" s="293" t="s">
        <v>1111</v>
      </c>
    </row>
    <row r="128" spans="1:9" x14ac:dyDescent="0.2">
      <c r="A128" s="256">
        <v>667</v>
      </c>
      <c r="B128" s="257"/>
      <c r="C128" s="258" t="s">
        <v>878</v>
      </c>
      <c r="D128" s="259">
        <v>789220</v>
      </c>
      <c r="E128" s="259">
        <v>431721</v>
      </c>
      <c r="F128" s="294">
        <v>2.03516815958025</v>
      </c>
      <c r="G128" s="259">
        <v>828100</v>
      </c>
      <c r="H128" s="259">
        <v>452502</v>
      </c>
      <c r="I128" s="292">
        <v>3.0732785130179301</v>
      </c>
    </row>
    <row r="129" spans="1:9" x14ac:dyDescent="0.2">
      <c r="A129" s="256">
        <v>669</v>
      </c>
      <c r="B129" s="257"/>
      <c r="C129" s="258" t="s">
        <v>536</v>
      </c>
      <c r="D129" s="272">
        <v>1147112</v>
      </c>
      <c r="E129" s="272">
        <v>1394961</v>
      </c>
      <c r="F129" s="292">
        <v>23.6608353855401</v>
      </c>
      <c r="G129" s="259">
        <v>2264979</v>
      </c>
      <c r="H129" s="259">
        <v>2757822</v>
      </c>
      <c r="I129" s="292">
        <v>15.389607319470301</v>
      </c>
    </row>
    <row r="130" spans="1:9" x14ac:dyDescent="0.2">
      <c r="A130" s="256">
        <v>671</v>
      </c>
      <c r="B130" s="257"/>
      <c r="C130" s="258" t="s">
        <v>279</v>
      </c>
      <c r="D130" s="259">
        <v>3867</v>
      </c>
      <c r="E130" s="259">
        <v>7169</v>
      </c>
      <c r="F130" s="292">
        <v>237.52354048964199</v>
      </c>
      <c r="G130" s="259">
        <v>4393</v>
      </c>
      <c r="H130" s="259">
        <v>8277</v>
      </c>
      <c r="I130" s="292">
        <v>109.33232169954501</v>
      </c>
    </row>
    <row r="131" spans="1:9" x14ac:dyDescent="0.2">
      <c r="A131" s="256">
        <v>673</v>
      </c>
      <c r="B131" s="257"/>
      <c r="C131" s="258" t="s">
        <v>505</v>
      </c>
      <c r="D131" s="259">
        <v>39033600</v>
      </c>
      <c r="E131" s="259">
        <v>8905601</v>
      </c>
      <c r="F131" s="292">
        <v>67.069118799419698</v>
      </c>
      <c r="G131" s="259">
        <v>74069666</v>
      </c>
      <c r="H131" s="259">
        <v>17460101</v>
      </c>
      <c r="I131" s="292">
        <v>31.187409748129902</v>
      </c>
    </row>
    <row r="132" spans="1:9" x14ac:dyDescent="0.2">
      <c r="A132" s="256">
        <v>679</v>
      </c>
      <c r="B132" s="257"/>
      <c r="C132" s="258" t="s">
        <v>280</v>
      </c>
      <c r="D132" s="259">
        <v>19001546</v>
      </c>
      <c r="E132" s="259">
        <v>11919167</v>
      </c>
      <c r="F132" s="292">
        <v>20.250657414521001</v>
      </c>
      <c r="G132" s="259">
        <v>45206164</v>
      </c>
      <c r="H132" s="259">
        <v>26725659</v>
      </c>
      <c r="I132" s="292">
        <v>20.921725236508699</v>
      </c>
    </row>
    <row r="133" spans="1:9" x14ac:dyDescent="0.2">
      <c r="A133" s="256">
        <v>683</v>
      </c>
      <c r="B133" s="257"/>
      <c r="C133" s="258" t="s">
        <v>504</v>
      </c>
      <c r="D133" s="259" t="s">
        <v>106</v>
      </c>
      <c r="E133" s="259" t="s">
        <v>106</v>
      </c>
      <c r="F133" s="293" t="s">
        <v>1111</v>
      </c>
      <c r="G133" s="259" t="s">
        <v>106</v>
      </c>
      <c r="H133" s="259" t="s">
        <v>106</v>
      </c>
      <c r="I133" s="292" t="s">
        <v>1111</v>
      </c>
    </row>
    <row r="134" spans="1:9" x14ac:dyDescent="0.2">
      <c r="A134" s="256">
        <v>690</v>
      </c>
      <c r="B134" s="257"/>
      <c r="C134" s="258" t="s">
        <v>281</v>
      </c>
      <c r="D134" s="259">
        <v>2401325</v>
      </c>
      <c r="E134" s="259">
        <v>1470641</v>
      </c>
      <c r="F134" s="292">
        <v>27.9986944601593</v>
      </c>
      <c r="G134" s="259">
        <v>4474159</v>
      </c>
      <c r="H134" s="259">
        <v>2802497</v>
      </c>
      <c r="I134" s="292">
        <v>34.335139809356498</v>
      </c>
    </row>
    <row r="135" spans="1:9" x14ac:dyDescent="0.2">
      <c r="A135" s="273"/>
      <c r="B135" s="273"/>
      <c r="C135" s="264"/>
      <c r="D135" s="259"/>
      <c r="E135" s="259"/>
      <c r="G135" s="268"/>
      <c r="H135" s="268"/>
      <c r="I135" s="270"/>
    </row>
    <row r="136" spans="1:9" x14ac:dyDescent="0.2">
      <c r="A136" s="273"/>
      <c r="B136" s="273"/>
      <c r="C136" s="264"/>
      <c r="D136" s="259"/>
      <c r="E136" s="259"/>
      <c r="G136" s="268"/>
      <c r="H136" s="268"/>
      <c r="I136" s="270"/>
    </row>
    <row r="137" spans="1:9" ht="16.5" x14ac:dyDescent="0.2">
      <c r="A137" s="619" t="s">
        <v>65</v>
      </c>
      <c r="B137" s="619"/>
      <c r="C137" s="619"/>
      <c r="D137" s="619"/>
      <c r="E137" s="619"/>
      <c r="F137" s="619"/>
      <c r="G137" s="619"/>
      <c r="H137" s="619"/>
      <c r="I137" s="619"/>
    </row>
    <row r="138" spans="1:9" x14ac:dyDescent="0.2">
      <c r="C138" s="264"/>
      <c r="D138" s="241"/>
      <c r="E138" s="241"/>
      <c r="F138" s="242"/>
      <c r="G138" s="265"/>
      <c r="H138" s="265"/>
      <c r="I138" s="265"/>
    </row>
    <row r="139" spans="1:9" ht="18" customHeight="1" x14ac:dyDescent="0.2">
      <c r="A139" s="606" t="s">
        <v>1031</v>
      </c>
      <c r="B139" s="597" t="s">
        <v>722</v>
      </c>
      <c r="C139" s="598"/>
      <c r="D139" s="618" t="s">
        <v>1155</v>
      </c>
      <c r="E139" s="612"/>
      <c r="F139" s="612"/>
      <c r="G139" s="591" t="s">
        <v>1172</v>
      </c>
      <c r="H139" s="612"/>
      <c r="I139" s="612"/>
    </row>
    <row r="140" spans="1:9" ht="16.5" customHeight="1" x14ac:dyDescent="0.2">
      <c r="A140" s="607"/>
      <c r="B140" s="599"/>
      <c r="C140" s="600"/>
      <c r="D140" s="244" t="s">
        <v>473</v>
      </c>
      <c r="E140" s="613" t="s">
        <v>474</v>
      </c>
      <c r="F140" s="614"/>
      <c r="G140" s="245" t="s">
        <v>473</v>
      </c>
      <c r="H140" s="613" t="s">
        <v>474</v>
      </c>
      <c r="I140" s="614"/>
    </row>
    <row r="141" spans="1:9" ht="15" customHeight="1" x14ac:dyDescent="0.2">
      <c r="A141" s="607"/>
      <c r="B141" s="599"/>
      <c r="C141" s="600"/>
      <c r="D141" s="615" t="s">
        <v>111</v>
      </c>
      <c r="E141" s="603" t="s">
        <v>107</v>
      </c>
      <c r="F141" s="609" t="s">
        <v>1179</v>
      </c>
      <c r="G141" s="603" t="s">
        <v>111</v>
      </c>
      <c r="H141" s="603" t="s">
        <v>107</v>
      </c>
      <c r="I141" s="609" t="s">
        <v>1180</v>
      </c>
    </row>
    <row r="142" spans="1:9" x14ac:dyDescent="0.2">
      <c r="A142" s="607"/>
      <c r="B142" s="599"/>
      <c r="C142" s="600"/>
      <c r="D142" s="616"/>
      <c r="E142" s="604"/>
      <c r="F142" s="610"/>
      <c r="G142" s="604"/>
      <c r="H142" s="604"/>
      <c r="I142" s="610"/>
    </row>
    <row r="143" spans="1:9" ht="18.75" customHeight="1" x14ac:dyDescent="0.2">
      <c r="A143" s="607"/>
      <c r="B143" s="599"/>
      <c r="C143" s="600"/>
      <c r="D143" s="616"/>
      <c r="E143" s="604"/>
      <c r="F143" s="610"/>
      <c r="G143" s="604"/>
      <c r="H143" s="604"/>
      <c r="I143" s="610"/>
    </row>
    <row r="144" spans="1:9" ht="27.75" customHeight="1" x14ac:dyDescent="0.2">
      <c r="A144" s="608"/>
      <c r="B144" s="601"/>
      <c r="C144" s="602"/>
      <c r="D144" s="617"/>
      <c r="E144" s="605"/>
      <c r="F144" s="611"/>
      <c r="G144" s="605"/>
      <c r="H144" s="605"/>
      <c r="I144" s="611"/>
    </row>
    <row r="145" spans="1:9" x14ac:dyDescent="0.2">
      <c r="A145" s="266"/>
      <c r="B145" s="267"/>
      <c r="C145" s="248"/>
      <c r="D145" s="268"/>
      <c r="E145" s="268"/>
      <c r="G145" s="274"/>
      <c r="H145" s="274"/>
      <c r="I145" s="274"/>
    </row>
    <row r="146" spans="1:9" s="253" customFormat="1" x14ac:dyDescent="0.2">
      <c r="A146" s="249" t="s">
        <v>282</v>
      </c>
      <c r="B146" s="255" t="s">
        <v>200</v>
      </c>
      <c r="C146" s="251"/>
      <c r="D146" s="252">
        <v>707230160</v>
      </c>
      <c r="E146" s="252">
        <v>3226598125</v>
      </c>
      <c r="F146" s="291">
        <v>5.0861002501532404</v>
      </c>
      <c r="G146" s="252">
        <v>1421889528</v>
      </c>
      <c r="H146" s="252">
        <v>6501971632</v>
      </c>
      <c r="I146" s="291">
        <v>7.9829190956598497</v>
      </c>
    </row>
    <row r="147" spans="1:9" s="253" customFormat="1" ht="24" customHeight="1" x14ac:dyDescent="0.2">
      <c r="A147" s="254">
        <v>7</v>
      </c>
      <c r="B147" s="255" t="s">
        <v>283</v>
      </c>
      <c r="C147" s="251"/>
      <c r="D147" s="252">
        <v>325625033</v>
      </c>
      <c r="E147" s="252">
        <v>337196929</v>
      </c>
      <c r="F147" s="291">
        <v>12.5932920886858</v>
      </c>
      <c r="G147" s="252">
        <v>664785150</v>
      </c>
      <c r="H147" s="252">
        <v>671692849</v>
      </c>
      <c r="I147" s="291">
        <v>12.160196301702801</v>
      </c>
    </row>
    <row r="148" spans="1:9" ht="24" customHeight="1" x14ac:dyDescent="0.2">
      <c r="A148" s="256">
        <v>701</v>
      </c>
      <c r="B148" s="257"/>
      <c r="C148" s="258" t="s">
        <v>856</v>
      </c>
      <c r="D148" s="259">
        <v>8399</v>
      </c>
      <c r="E148" s="259">
        <v>229478</v>
      </c>
      <c r="F148" s="292">
        <v>-4.7283355544761196</v>
      </c>
      <c r="G148" s="259">
        <v>15627</v>
      </c>
      <c r="H148" s="259">
        <v>393313</v>
      </c>
      <c r="I148" s="292">
        <v>-14.9554898708914</v>
      </c>
    </row>
    <row r="149" spans="1:9" x14ac:dyDescent="0.2">
      <c r="A149" s="256">
        <v>702</v>
      </c>
      <c r="B149" s="257"/>
      <c r="C149" s="258" t="s">
        <v>857</v>
      </c>
      <c r="D149" s="259">
        <v>187215</v>
      </c>
      <c r="E149" s="259">
        <v>1512010</v>
      </c>
      <c r="F149" s="292">
        <v>-11.292423296614601</v>
      </c>
      <c r="G149" s="259">
        <v>330486</v>
      </c>
      <c r="H149" s="259">
        <v>2629308</v>
      </c>
      <c r="I149" s="292">
        <v>-24.939664726003301</v>
      </c>
    </row>
    <row r="150" spans="1:9" x14ac:dyDescent="0.2">
      <c r="A150" s="256">
        <v>703</v>
      </c>
      <c r="B150" s="257"/>
      <c r="C150" s="258" t="s">
        <v>858</v>
      </c>
      <c r="D150" s="259" t="s">
        <v>106</v>
      </c>
      <c r="E150" s="259" t="s">
        <v>106</v>
      </c>
      <c r="F150" s="292">
        <v>-100</v>
      </c>
      <c r="G150" s="259" t="s">
        <v>106</v>
      </c>
      <c r="H150" s="259" t="s">
        <v>106</v>
      </c>
      <c r="I150" s="292">
        <v>-100</v>
      </c>
    </row>
    <row r="151" spans="1:9" x14ac:dyDescent="0.2">
      <c r="A151" s="256">
        <v>704</v>
      </c>
      <c r="B151" s="257"/>
      <c r="C151" s="258" t="s">
        <v>859</v>
      </c>
      <c r="D151" s="259">
        <v>539569</v>
      </c>
      <c r="E151" s="259">
        <v>8502731</v>
      </c>
      <c r="F151" s="292">
        <v>103.444355143778</v>
      </c>
      <c r="G151" s="259">
        <v>935149</v>
      </c>
      <c r="H151" s="259">
        <v>14575070</v>
      </c>
      <c r="I151" s="292">
        <v>77.292897042038902</v>
      </c>
    </row>
    <row r="152" spans="1:9" x14ac:dyDescent="0.2">
      <c r="A152" s="256">
        <v>705</v>
      </c>
      <c r="B152" s="257"/>
      <c r="C152" s="258" t="s">
        <v>891</v>
      </c>
      <c r="D152" s="259">
        <v>853</v>
      </c>
      <c r="E152" s="259">
        <v>25191</v>
      </c>
      <c r="F152" s="292">
        <v>-41.9869654330654</v>
      </c>
      <c r="G152" s="259">
        <v>3354</v>
      </c>
      <c r="H152" s="259">
        <v>61593</v>
      </c>
      <c r="I152" s="292">
        <v>-21.6443828157798</v>
      </c>
    </row>
    <row r="153" spans="1:9" x14ac:dyDescent="0.2">
      <c r="A153" s="256">
        <v>706</v>
      </c>
      <c r="B153" s="257"/>
      <c r="C153" s="258" t="s">
        <v>284</v>
      </c>
      <c r="D153" s="259">
        <v>61218</v>
      </c>
      <c r="E153" s="259">
        <v>1262656</v>
      </c>
      <c r="F153" s="292" t="s">
        <v>719</v>
      </c>
      <c r="G153" s="259">
        <v>98600</v>
      </c>
      <c r="H153" s="259">
        <v>2391336</v>
      </c>
      <c r="I153" s="292">
        <v>995.07947483869202</v>
      </c>
    </row>
    <row r="154" spans="1:9" x14ac:dyDescent="0.2">
      <c r="A154" s="256">
        <v>707</v>
      </c>
      <c r="B154" s="257"/>
      <c r="C154" s="258" t="s">
        <v>877</v>
      </c>
      <c r="D154" s="259" t="s">
        <v>106</v>
      </c>
      <c r="E154" s="259" t="s">
        <v>106</v>
      </c>
      <c r="F154" s="292" t="s">
        <v>1111</v>
      </c>
      <c r="G154" s="259" t="s">
        <v>106</v>
      </c>
      <c r="H154" s="259" t="s">
        <v>106</v>
      </c>
      <c r="I154" s="292" t="s">
        <v>1111</v>
      </c>
    </row>
    <row r="155" spans="1:9" x14ac:dyDescent="0.2">
      <c r="A155" s="256">
        <v>708</v>
      </c>
      <c r="B155" s="257"/>
      <c r="C155" s="258" t="s">
        <v>286</v>
      </c>
      <c r="D155" s="259">
        <v>55875211</v>
      </c>
      <c r="E155" s="259">
        <v>34431078</v>
      </c>
      <c r="F155" s="292">
        <v>-4.7192835158728901</v>
      </c>
      <c r="G155" s="259">
        <v>113376353</v>
      </c>
      <c r="H155" s="259">
        <v>69270632</v>
      </c>
      <c r="I155" s="292">
        <v>-7.2280191272195502</v>
      </c>
    </row>
    <row r="156" spans="1:9" x14ac:dyDescent="0.2">
      <c r="A156" s="256">
        <v>709</v>
      </c>
      <c r="B156" s="257"/>
      <c r="C156" s="258" t="s">
        <v>287</v>
      </c>
      <c r="D156" s="272">
        <v>20023646</v>
      </c>
      <c r="E156" s="272">
        <v>12848935</v>
      </c>
      <c r="F156" s="292">
        <v>-2.2606810355628002</v>
      </c>
      <c r="G156" s="259">
        <v>41144978</v>
      </c>
      <c r="H156" s="259">
        <v>26302461</v>
      </c>
      <c r="I156" s="292">
        <v>3.1922376253285898</v>
      </c>
    </row>
    <row r="157" spans="1:9" x14ac:dyDescent="0.2">
      <c r="A157" s="256">
        <v>711</v>
      </c>
      <c r="B157" s="257"/>
      <c r="C157" s="258" t="s">
        <v>288</v>
      </c>
      <c r="D157" s="259">
        <v>8596034</v>
      </c>
      <c r="E157" s="259">
        <v>25446963</v>
      </c>
      <c r="F157" s="292">
        <v>18.1122774240356</v>
      </c>
      <c r="G157" s="259">
        <v>15489068</v>
      </c>
      <c r="H157" s="259">
        <v>52327715</v>
      </c>
      <c r="I157" s="292">
        <v>27.207995613527</v>
      </c>
    </row>
    <row r="158" spans="1:9" x14ac:dyDescent="0.2">
      <c r="A158" s="256">
        <v>732</v>
      </c>
      <c r="B158" s="257"/>
      <c r="C158" s="258" t="s">
        <v>290</v>
      </c>
      <c r="D158" s="259">
        <v>19595618</v>
      </c>
      <c r="E158" s="259">
        <v>33736415</v>
      </c>
      <c r="F158" s="292">
        <v>-0.647690400854955</v>
      </c>
      <c r="G158" s="259">
        <v>39202920</v>
      </c>
      <c r="H158" s="259">
        <v>66557553</v>
      </c>
      <c r="I158" s="292">
        <v>-7.72456166480882</v>
      </c>
    </row>
    <row r="159" spans="1:9" x14ac:dyDescent="0.2">
      <c r="A159" s="256">
        <v>734</v>
      </c>
      <c r="B159" s="257"/>
      <c r="C159" s="258" t="s">
        <v>293</v>
      </c>
      <c r="D159" s="259">
        <v>15476546</v>
      </c>
      <c r="E159" s="259">
        <v>15921721</v>
      </c>
      <c r="F159" s="292">
        <v>12.372482135094801</v>
      </c>
      <c r="G159" s="259">
        <v>30412062</v>
      </c>
      <c r="H159" s="259">
        <v>32489906</v>
      </c>
      <c r="I159" s="292">
        <v>22.872179736840199</v>
      </c>
    </row>
    <row r="160" spans="1:9" x14ac:dyDescent="0.2">
      <c r="A160" s="256">
        <v>736</v>
      </c>
      <c r="B160" s="257"/>
      <c r="C160" s="258" t="s">
        <v>294</v>
      </c>
      <c r="D160" s="259">
        <v>3084880</v>
      </c>
      <c r="E160" s="259">
        <v>4955733</v>
      </c>
      <c r="F160" s="292">
        <v>-7.3864240543646202</v>
      </c>
      <c r="G160" s="259">
        <v>10453769</v>
      </c>
      <c r="H160" s="259">
        <v>16211579</v>
      </c>
      <c r="I160" s="292">
        <v>153.22220028503099</v>
      </c>
    </row>
    <row r="161" spans="1:9" x14ac:dyDescent="0.2">
      <c r="A161" s="256">
        <v>738</v>
      </c>
      <c r="B161" s="257"/>
      <c r="C161" s="258" t="s">
        <v>503</v>
      </c>
      <c r="D161" s="259">
        <v>1642038</v>
      </c>
      <c r="E161" s="259">
        <v>1887382</v>
      </c>
      <c r="F161" s="292">
        <v>-26.073702174528702</v>
      </c>
      <c r="G161" s="259">
        <v>4910079</v>
      </c>
      <c r="H161" s="259">
        <v>5606062</v>
      </c>
      <c r="I161" s="292">
        <v>-17.2243991304967</v>
      </c>
    </row>
    <row r="162" spans="1:9" x14ac:dyDescent="0.2">
      <c r="A162" s="256">
        <v>740</v>
      </c>
      <c r="B162" s="257"/>
      <c r="C162" s="258" t="s">
        <v>295</v>
      </c>
      <c r="D162" s="259">
        <v>20290</v>
      </c>
      <c r="E162" s="259">
        <v>2113541</v>
      </c>
      <c r="F162" s="292">
        <v>72.440067326606695</v>
      </c>
      <c r="G162" s="259">
        <v>27204</v>
      </c>
      <c r="H162" s="259">
        <v>3356392</v>
      </c>
      <c r="I162" s="292">
        <v>34.275015602246697</v>
      </c>
    </row>
    <row r="163" spans="1:9" x14ac:dyDescent="0.2">
      <c r="A163" s="256">
        <v>749</v>
      </c>
      <c r="B163" s="257"/>
      <c r="C163" s="258" t="s">
        <v>296</v>
      </c>
      <c r="D163" s="259">
        <v>13292117</v>
      </c>
      <c r="E163" s="259">
        <v>28935088</v>
      </c>
      <c r="F163" s="292">
        <v>12.6473793864994</v>
      </c>
      <c r="G163" s="259">
        <v>28453108</v>
      </c>
      <c r="H163" s="259">
        <v>60345801</v>
      </c>
      <c r="I163" s="292">
        <v>15.3955663334419</v>
      </c>
    </row>
    <row r="164" spans="1:9" x14ac:dyDescent="0.2">
      <c r="A164" s="256">
        <v>751</v>
      </c>
      <c r="B164" s="257"/>
      <c r="C164" s="258" t="s">
        <v>297</v>
      </c>
      <c r="D164" s="259">
        <v>10228865</v>
      </c>
      <c r="E164" s="259">
        <v>20619243</v>
      </c>
      <c r="F164" s="292">
        <v>8.6518846550979607</v>
      </c>
      <c r="G164" s="259">
        <v>18386925</v>
      </c>
      <c r="H164" s="259">
        <v>37001928</v>
      </c>
      <c r="I164" s="292">
        <v>4.9240651646576898</v>
      </c>
    </row>
    <row r="165" spans="1:9" x14ac:dyDescent="0.2">
      <c r="A165" s="256">
        <v>753</v>
      </c>
      <c r="B165" s="257"/>
      <c r="C165" s="258" t="s">
        <v>502</v>
      </c>
      <c r="D165" s="259">
        <v>144817556</v>
      </c>
      <c r="E165" s="259">
        <v>77229479</v>
      </c>
      <c r="F165" s="292">
        <v>20.5110034950143</v>
      </c>
      <c r="G165" s="259">
        <v>298012807</v>
      </c>
      <c r="H165" s="259">
        <v>156071423</v>
      </c>
      <c r="I165" s="292">
        <v>14.0982044021854</v>
      </c>
    </row>
    <row r="166" spans="1:9" x14ac:dyDescent="0.2">
      <c r="A166" s="256">
        <v>755</v>
      </c>
      <c r="B166" s="257"/>
      <c r="C166" s="258" t="s">
        <v>298</v>
      </c>
      <c r="D166" s="272">
        <v>26084367</v>
      </c>
      <c r="E166" s="272">
        <v>42343163</v>
      </c>
      <c r="F166" s="292">
        <v>51.416177255978099</v>
      </c>
      <c r="G166" s="259">
        <v>51171282</v>
      </c>
      <c r="H166" s="259">
        <v>78390380</v>
      </c>
      <c r="I166" s="292">
        <v>35.388852810508901</v>
      </c>
    </row>
    <row r="167" spans="1:9" x14ac:dyDescent="0.2">
      <c r="A167" s="256">
        <v>757</v>
      </c>
      <c r="B167" s="257"/>
      <c r="C167" s="258" t="s">
        <v>299</v>
      </c>
      <c r="D167" s="259">
        <v>3701933</v>
      </c>
      <c r="E167" s="259">
        <v>6527535</v>
      </c>
      <c r="F167" s="292">
        <v>-10.8530853066187</v>
      </c>
      <c r="G167" s="259">
        <v>6702207</v>
      </c>
      <c r="H167" s="259">
        <v>12533232</v>
      </c>
      <c r="I167" s="292">
        <v>2.5721203776496</v>
      </c>
    </row>
    <row r="168" spans="1:9" x14ac:dyDescent="0.2">
      <c r="A168" s="256">
        <v>759</v>
      </c>
      <c r="B168" s="257"/>
      <c r="C168" s="258" t="s">
        <v>300</v>
      </c>
      <c r="D168" s="272">
        <v>609598</v>
      </c>
      <c r="E168" s="272">
        <v>4229851</v>
      </c>
      <c r="F168" s="292">
        <v>-49.965536514320398</v>
      </c>
      <c r="G168" s="259">
        <v>2613187</v>
      </c>
      <c r="H168" s="259">
        <v>7286484</v>
      </c>
      <c r="I168" s="292">
        <v>-37.656514662537198</v>
      </c>
    </row>
    <row r="169" spans="1:9" x14ac:dyDescent="0.2">
      <c r="A169" s="256">
        <v>771</v>
      </c>
      <c r="B169" s="257"/>
      <c r="C169" s="258" t="s">
        <v>301</v>
      </c>
      <c r="D169" s="259">
        <v>172277</v>
      </c>
      <c r="E169" s="259">
        <v>3443560</v>
      </c>
      <c r="F169" s="292">
        <v>-4.0930805902092802</v>
      </c>
      <c r="G169" s="259">
        <v>436439</v>
      </c>
      <c r="H169" s="259">
        <v>7679325</v>
      </c>
      <c r="I169" s="292">
        <v>13.5475627934032</v>
      </c>
    </row>
    <row r="170" spans="1:9" x14ac:dyDescent="0.2">
      <c r="A170" s="256">
        <v>772</v>
      </c>
      <c r="B170" s="257"/>
      <c r="C170" s="258" t="s">
        <v>302</v>
      </c>
      <c r="D170" s="259">
        <v>1553203</v>
      </c>
      <c r="E170" s="259">
        <v>6634704</v>
      </c>
      <c r="F170" s="292">
        <v>29.854245562104101</v>
      </c>
      <c r="G170" s="259">
        <v>2505183</v>
      </c>
      <c r="H170" s="259">
        <v>11082884</v>
      </c>
      <c r="I170" s="292">
        <v>11.452595596515501</v>
      </c>
    </row>
    <row r="171" spans="1:9" x14ac:dyDescent="0.2">
      <c r="A171" s="256">
        <v>779</v>
      </c>
      <c r="B171" s="257"/>
      <c r="C171" s="258" t="s">
        <v>304</v>
      </c>
      <c r="D171" s="259">
        <v>38003</v>
      </c>
      <c r="E171" s="259">
        <v>1350362</v>
      </c>
      <c r="F171" s="292">
        <v>15.198254233254</v>
      </c>
      <c r="G171" s="259">
        <v>71985</v>
      </c>
      <c r="H171" s="259">
        <v>2699357</v>
      </c>
      <c r="I171" s="292">
        <v>12.7817133116212</v>
      </c>
    </row>
    <row r="172" spans="1:9" x14ac:dyDescent="0.2">
      <c r="A172" s="256">
        <v>781</v>
      </c>
      <c r="B172" s="257"/>
      <c r="C172" s="258" t="s">
        <v>305</v>
      </c>
      <c r="D172" s="259">
        <v>14878</v>
      </c>
      <c r="E172" s="259">
        <v>3000209</v>
      </c>
      <c r="F172" s="292">
        <v>10.4933774883217</v>
      </c>
      <c r="G172" s="259">
        <v>30183</v>
      </c>
      <c r="H172" s="259">
        <v>6349610</v>
      </c>
      <c r="I172" s="292">
        <v>16.7602215601521</v>
      </c>
    </row>
    <row r="173" spans="1:9" x14ac:dyDescent="0.2">
      <c r="A173" s="256">
        <v>790</v>
      </c>
      <c r="B173" s="257"/>
      <c r="C173" s="258" t="s">
        <v>306</v>
      </c>
      <c r="D173" s="259">
        <v>719</v>
      </c>
      <c r="E173" s="259">
        <v>9901</v>
      </c>
      <c r="F173" s="292">
        <v>-87.634724182288195</v>
      </c>
      <c r="G173" s="259">
        <v>2195</v>
      </c>
      <c r="H173" s="259">
        <v>79505</v>
      </c>
      <c r="I173" s="292">
        <v>-42.272644763114897</v>
      </c>
    </row>
    <row r="174" spans="1:9" s="253" customFormat="1" ht="24" customHeight="1" x14ac:dyDescent="0.2">
      <c r="A174" s="254">
        <v>8</v>
      </c>
      <c r="B174" s="255" t="s">
        <v>307</v>
      </c>
      <c r="C174" s="251"/>
      <c r="D174" s="252">
        <v>381605127</v>
      </c>
      <c r="E174" s="252">
        <v>2889401196</v>
      </c>
      <c r="F174" s="291">
        <v>4.2747286038839203</v>
      </c>
      <c r="G174" s="252">
        <v>757104378</v>
      </c>
      <c r="H174" s="252">
        <v>5830278783</v>
      </c>
      <c r="I174" s="291">
        <v>7.5215680303375896</v>
      </c>
    </row>
    <row r="175" spans="1:9" ht="24" customHeight="1" x14ac:dyDescent="0.2">
      <c r="A175" s="256">
        <v>801</v>
      </c>
      <c r="B175" s="257"/>
      <c r="C175" s="258" t="s">
        <v>892</v>
      </c>
      <c r="D175" s="259">
        <v>10438</v>
      </c>
      <c r="E175" s="259">
        <v>691897</v>
      </c>
      <c r="F175" s="292">
        <v>-72.553397935010096</v>
      </c>
      <c r="G175" s="259">
        <v>23269</v>
      </c>
      <c r="H175" s="259">
        <v>1498220</v>
      </c>
      <c r="I175" s="292">
        <v>-70.3748084433239</v>
      </c>
    </row>
    <row r="176" spans="1:9" x14ac:dyDescent="0.2">
      <c r="A176" s="256">
        <v>802</v>
      </c>
      <c r="B176" s="257"/>
      <c r="C176" s="258" t="s">
        <v>860</v>
      </c>
      <c r="D176" s="259">
        <v>418</v>
      </c>
      <c r="E176" s="259">
        <v>49813</v>
      </c>
      <c r="F176" s="292">
        <v>-4.5526835156833796</v>
      </c>
      <c r="G176" s="259">
        <v>542</v>
      </c>
      <c r="H176" s="259">
        <v>70648</v>
      </c>
      <c r="I176" s="292">
        <v>11.8573758292563</v>
      </c>
    </row>
    <row r="177" spans="1:9" x14ac:dyDescent="0.2">
      <c r="A177" s="256">
        <v>803</v>
      </c>
      <c r="B177" s="257"/>
      <c r="C177" s="258" t="s">
        <v>861</v>
      </c>
      <c r="D177" s="259">
        <v>27266</v>
      </c>
      <c r="E177" s="259">
        <v>2465153</v>
      </c>
      <c r="F177" s="292">
        <v>443.56472539006302</v>
      </c>
      <c r="G177" s="259">
        <v>54731</v>
      </c>
      <c r="H177" s="259">
        <v>4858315</v>
      </c>
      <c r="I177" s="292">
        <v>402.019624822011</v>
      </c>
    </row>
    <row r="178" spans="1:9" x14ac:dyDescent="0.2">
      <c r="A178" s="256">
        <v>804</v>
      </c>
      <c r="B178" s="257"/>
      <c r="C178" s="258" t="s">
        <v>862</v>
      </c>
      <c r="D178" s="259">
        <v>19665</v>
      </c>
      <c r="E178" s="259">
        <v>935407</v>
      </c>
      <c r="F178" s="292">
        <v>-0.47029932104526001</v>
      </c>
      <c r="G178" s="259">
        <v>46996</v>
      </c>
      <c r="H178" s="259">
        <v>2032763</v>
      </c>
      <c r="I178" s="292">
        <v>-4.22915504530447</v>
      </c>
    </row>
    <row r="179" spans="1:9" x14ac:dyDescent="0.2">
      <c r="A179" s="256">
        <v>805</v>
      </c>
      <c r="B179" s="257"/>
      <c r="C179" s="258" t="s">
        <v>863</v>
      </c>
      <c r="D179" s="259">
        <v>11</v>
      </c>
      <c r="E179" s="259">
        <v>863</v>
      </c>
      <c r="F179" s="294">
        <v>-72.698513128756701</v>
      </c>
      <c r="G179" s="259">
        <v>34</v>
      </c>
      <c r="H179" s="259">
        <v>3348</v>
      </c>
      <c r="I179" s="292">
        <v>-66.683252064882097</v>
      </c>
    </row>
    <row r="180" spans="1:9" x14ac:dyDescent="0.2">
      <c r="A180" s="256">
        <v>806</v>
      </c>
      <c r="B180" s="257"/>
      <c r="C180" s="258" t="s">
        <v>864</v>
      </c>
      <c r="D180" s="259">
        <v>1329</v>
      </c>
      <c r="E180" s="259">
        <v>64064</v>
      </c>
      <c r="F180" s="292">
        <v>-32.967814841166899</v>
      </c>
      <c r="G180" s="259">
        <v>2484</v>
      </c>
      <c r="H180" s="259">
        <v>123206</v>
      </c>
      <c r="I180" s="292">
        <v>-40.756092400607798</v>
      </c>
    </row>
    <row r="181" spans="1:9" x14ac:dyDescent="0.2">
      <c r="A181" s="256">
        <v>807</v>
      </c>
      <c r="B181" s="257"/>
      <c r="C181" s="258" t="s">
        <v>308</v>
      </c>
      <c r="D181" s="259">
        <v>68</v>
      </c>
      <c r="E181" s="259">
        <v>3061</v>
      </c>
      <c r="F181" s="292">
        <v>-63.0849011095031</v>
      </c>
      <c r="G181" s="259">
        <v>249</v>
      </c>
      <c r="H181" s="259">
        <v>11484</v>
      </c>
      <c r="I181" s="292">
        <v>-35.4976409795552</v>
      </c>
    </row>
    <row r="182" spans="1:9" x14ac:dyDescent="0.2">
      <c r="A182" s="256">
        <v>808</v>
      </c>
      <c r="B182" s="257"/>
      <c r="C182" s="258" t="s">
        <v>309</v>
      </c>
      <c r="D182" s="259">
        <v>902</v>
      </c>
      <c r="E182" s="259">
        <v>28923</v>
      </c>
      <c r="F182" s="292">
        <v>-30.124178585233899</v>
      </c>
      <c r="G182" s="259">
        <v>2608</v>
      </c>
      <c r="H182" s="259">
        <v>80579</v>
      </c>
      <c r="I182" s="292">
        <v>-18.058309690147102</v>
      </c>
    </row>
    <row r="183" spans="1:9" x14ac:dyDescent="0.2">
      <c r="A183" s="256">
        <v>809</v>
      </c>
      <c r="B183" s="257"/>
      <c r="C183" s="258" t="s">
        <v>310</v>
      </c>
      <c r="D183" s="259">
        <v>1719212</v>
      </c>
      <c r="E183" s="259">
        <v>14490053</v>
      </c>
      <c r="F183" s="292">
        <v>-18.9671305264187</v>
      </c>
      <c r="G183" s="259">
        <v>4037071</v>
      </c>
      <c r="H183" s="259">
        <v>29416032</v>
      </c>
      <c r="I183" s="292">
        <v>-15.3678555346747</v>
      </c>
    </row>
    <row r="184" spans="1:9" x14ac:dyDescent="0.2">
      <c r="A184" s="256">
        <v>810</v>
      </c>
      <c r="B184" s="257"/>
      <c r="C184" s="258" t="s">
        <v>311</v>
      </c>
      <c r="D184" s="259">
        <v>2739</v>
      </c>
      <c r="E184" s="259">
        <v>192555</v>
      </c>
      <c r="F184" s="294">
        <v>-19.1020157800539</v>
      </c>
      <c r="G184" s="259">
        <v>5586</v>
      </c>
      <c r="H184" s="259">
        <v>383288</v>
      </c>
      <c r="I184" s="292">
        <v>-15.9022741983259</v>
      </c>
    </row>
    <row r="185" spans="1:9" x14ac:dyDescent="0.2">
      <c r="A185" s="256">
        <v>811</v>
      </c>
      <c r="B185" s="257"/>
      <c r="C185" s="258" t="s">
        <v>312</v>
      </c>
      <c r="D185" s="259">
        <v>24585</v>
      </c>
      <c r="E185" s="259">
        <v>1800265</v>
      </c>
      <c r="F185" s="292">
        <v>33.675467405436699</v>
      </c>
      <c r="G185" s="259">
        <v>48593</v>
      </c>
      <c r="H185" s="259">
        <v>3394303</v>
      </c>
      <c r="I185" s="292">
        <v>18.969196248003001</v>
      </c>
    </row>
    <row r="186" spans="1:9" x14ac:dyDescent="0.2">
      <c r="A186" s="256">
        <v>812</v>
      </c>
      <c r="B186" s="257"/>
      <c r="C186" s="258" t="s">
        <v>893</v>
      </c>
      <c r="D186" s="259">
        <v>185220</v>
      </c>
      <c r="E186" s="259">
        <v>1338750</v>
      </c>
      <c r="F186" s="292">
        <v>-19.099522543662101</v>
      </c>
      <c r="G186" s="259">
        <v>392069</v>
      </c>
      <c r="H186" s="259">
        <v>2852474</v>
      </c>
      <c r="I186" s="292">
        <v>-14.1049792766023</v>
      </c>
    </row>
    <row r="187" spans="1:9" x14ac:dyDescent="0.2">
      <c r="A187" s="256">
        <v>813</v>
      </c>
      <c r="B187" s="257"/>
      <c r="C187" s="258" t="s">
        <v>313</v>
      </c>
      <c r="D187" s="259">
        <v>23982698</v>
      </c>
      <c r="E187" s="259">
        <v>43197778</v>
      </c>
      <c r="F187" s="292">
        <v>6.7781194249128998</v>
      </c>
      <c r="G187" s="259">
        <v>48424985</v>
      </c>
      <c r="H187" s="259">
        <v>86814999</v>
      </c>
      <c r="I187" s="292">
        <v>5.6307884690234902</v>
      </c>
    </row>
    <row r="188" spans="1:9" x14ac:dyDescent="0.2">
      <c r="A188" s="256">
        <v>814</v>
      </c>
      <c r="B188" s="257"/>
      <c r="C188" s="258" t="s">
        <v>314</v>
      </c>
      <c r="D188" s="259">
        <v>5573590</v>
      </c>
      <c r="E188" s="259">
        <v>25426332</v>
      </c>
      <c r="F188" s="292">
        <v>-0.40257188804699201</v>
      </c>
      <c r="G188" s="259">
        <v>10491473</v>
      </c>
      <c r="H188" s="259">
        <v>47653082</v>
      </c>
      <c r="I188" s="292">
        <v>-5.3156790651127004</v>
      </c>
    </row>
    <row r="189" spans="1:9" x14ac:dyDescent="0.2">
      <c r="A189" s="256">
        <v>815</v>
      </c>
      <c r="B189" s="257"/>
      <c r="C189" s="258" t="s">
        <v>501</v>
      </c>
      <c r="D189" s="259">
        <v>10863919</v>
      </c>
      <c r="E189" s="259">
        <v>11871355</v>
      </c>
      <c r="F189" s="292">
        <v>3.9740439640015799</v>
      </c>
      <c r="G189" s="259">
        <v>20354510</v>
      </c>
      <c r="H189" s="259">
        <v>21639396</v>
      </c>
      <c r="I189" s="292">
        <v>-4.2828600053521804</v>
      </c>
    </row>
    <row r="190" spans="1:9" x14ac:dyDescent="0.2">
      <c r="A190" s="256">
        <v>816</v>
      </c>
      <c r="B190" s="257"/>
      <c r="C190" s="258" t="s">
        <v>315</v>
      </c>
      <c r="D190" s="259">
        <v>7281263</v>
      </c>
      <c r="E190" s="259">
        <v>51086677</v>
      </c>
      <c r="F190" s="292">
        <v>43.423405572074003</v>
      </c>
      <c r="G190" s="259">
        <v>12428241</v>
      </c>
      <c r="H190" s="259">
        <v>95743402</v>
      </c>
      <c r="I190" s="292">
        <v>35.108339448671202</v>
      </c>
    </row>
    <row r="191" spans="1:9" x14ac:dyDescent="0.2">
      <c r="A191" s="256">
        <v>817</v>
      </c>
      <c r="B191" s="257"/>
      <c r="C191" s="258" t="s">
        <v>316</v>
      </c>
      <c r="D191" s="259">
        <v>99535</v>
      </c>
      <c r="E191" s="259">
        <v>395745</v>
      </c>
      <c r="F191" s="292">
        <v>-8.5902040722048394</v>
      </c>
      <c r="G191" s="259">
        <v>749258</v>
      </c>
      <c r="H191" s="259">
        <v>999246</v>
      </c>
      <c r="I191" s="292">
        <v>35.490799334509397</v>
      </c>
    </row>
    <row r="192" spans="1:9" x14ac:dyDescent="0.2">
      <c r="A192" s="256">
        <v>818</v>
      </c>
      <c r="B192" s="257"/>
      <c r="C192" s="258" t="s">
        <v>317</v>
      </c>
      <c r="D192" s="259">
        <v>2435127</v>
      </c>
      <c r="E192" s="259">
        <v>14415606</v>
      </c>
      <c r="F192" s="292">
        <v>6.4387454710980903</v>
      </c>
      <c r="G192" s="259">
        <v>4728976</v>
      </c>
      <c r="H192" s="259">
        <v>27194174</v>
      </c>
      <c r="I192" s="292">
        <v>-2.2849136511241599</v>
      </c>
    </row>
    <row r="193" spans="1:9" x14ac:dyDescent="0.2">
      <c r="A193" s="256">
        <v>819</v>
      </c>
      <c r="B193" s="257"/>
      <c r="C193" s="258" t="s">
        <v>318</v>
      </c>
      <c r="D193" s="259">
        <v>61124002</v>
      </c>
      <c r="E193" s="259">
        <v>68831385</v>
      </c>
      <c r="F193" s="292">
        <v>-3.6650019601111401</v>
      </c>
      <c r="G193" s="259">
        <v>128358398</v>
      </c>
      <c r="H193" s="259">
        <v>143314682</v>
      </c>
      <c r="I193" s="292">
        <v>1.2979611551585299</v>
      </c>
    </row>
    <row r="194" spans="1:9" x14ac:dyDescent="0.2">
      <c r="A194" s="256">
        <v>820</v>
      </c>
      <c r="B194" s="257"/>
      <c r="C194" s="258" t="s">
        <v>865</v>
      </c>
      <c r="D194" s="259">
        <v>1464982</v>
      </c>
      <c r="E194" s="259">
        <v>43919181</v>
      </c>
      <c r="F194" s="292">
        <v>6.6484012494608002</v>
      </c>
      <c r="G194" s="259">
        <v>2860869</v>
      </c>
      <c r="H194" s="259">
        <v>92410068</v>
      </c>
      <c r="I194" s="292">
        <v>21.295716086800699</v>
      </c>
    </row>
    <row r="195" spans="1:9" x14ac:dyDescent="0.2">
      <c r="A195" s="256">
        <v>823</v>
      </c>
      <c r="B195" s="257"/>
      <c r="C195" s="258" t="s">
        <v>319</v>
      </c>
      <c r="D195" s="259">
        <v>103297</v>
      </c>
      <c r="E195" s="259">
        <v>2362161</v>
      </c>
      <c r="F195" s="292">
        <v>5.1452213819288897</v>
      </c>
      <c r="G195" s="259">
        <v>197686</v>
      </c>
      <c r="H195" s="259">
        <v>4706099</v>
      </c>
      <c r="I195" s="292">
        <v>27.249539859011801</v>
      </c>
    </row>
    <row r="196" spans="1:9" x14ac:dyDescent="0.2">
      <c r="A196" s="256">
        <v>829</v>
      </c>
      <c r="B196" s="257"/>
      <c r="C196" s="258" t="s">
        <v>320</v>
      </c>
      <c r="D196" s="259">
        <v>30981474</v>
      </c>
      <c r="E196" s="259">
        <v>131972492</v>
      </c>
      <c r="F196" s="292">
        <v>3.8542580130325601</v>
      </c>
      <c r="G196" s="259">
        <v>61371963</v>
      </c>
      <c r="H196" s="259">
        <v>261821611</v>
      </c>
      <c r="I196" s="292">
        <v>5.7713899555344002</v>
      </c>
    </row>
    <row r="197" spans="1:9" x14ac:dyDescent="0.2">
      <c r="A197" s="256">
        <v>831</v>
      </c>
      <c r="B197" s="257"/>
      <c r="C197" s="258" t="s">
        <v>321</v>
      </c>
      <c r="D197" s="272">
        <v>376809</v>
      </c>
      <c r="E197" s="272">
        <v>397957</v>
      </c>
      <c r="F197" s="292">
        <v>-13.921928703217</v>
      </c>
      <c r="G197" s="259">
        <v>799836</v>
      </c>
      <c r="H197" s="259">
        <v>890489</v>
      </c>
      <c r="I197" s="292">
        <v>-5.2527139767006998</v>
      </c>
    </row>
    <row r="198" spans="1:9" x14ac:dyDescent="0.2">
      <c r="A198" s="256">
        <v>832</v>
      </c>
      <c r="B198" s="257"/>
      <c r="C198" s="258" t="s">
        <v>322</v>
      </c>
      <c r="D198" s="259">
        <v>60336544</v>
      </c>
      <c r="E198" s="259">
        <v>239020305</v>
      </c>
      <c r="F198" s="292">
        <v>0.199561286451896</v>
      </c>
      <c r="G198" s="259">
        <v>127106558</v>
      </c>
      <c r="H198" s="259">
        <v>483952929</v>
      </c>
      <c r="I198" s="292">
        <v>2.5148369443019098</v>
      </c>
    </row>
    <row r="199" spans="1:9" x14ac:dyDescent="0.2">
      <c r="A199" s="256">
        <v>833</v>
      </c>
      <c r="B199" s="257"/>
      <c r="C199" s="258" t="s">
        <v>323</v>
      </c>
      <c r="D199" s="272">
        <v>677</v>
      </c>
      <c r="E199" s="272">
        <v>18451</v>
      </c>
      <c r="F199" s="292">
        <v>-61.489814660210399</v>
      </c>
      <c r="G199" s="259">
        <v>1860</v>
      </c>
      <c r="H199" s="259">
        <v>43000</v>
      </c>
      <c r="I199" s="292">
        <v>-52.715036618355398</v>
      </c>
    </row>
    <row r="200" spans="1:9" x14ac:dyDescent="0.2">
      <c r="A200" s="256">
        <v>834</v>
      </c>
      <c r="B200" s="257"/>
      <c r="C200" s="258" t="s">
        <v>324</v>
      </c>
      <c r="D200" s="259">
        <v>1167749</v>
      </c>
      <c r="E200" s="259">
        <v>160359945</v>
      </c>
      <c r="F200" s="292">
        <v>15.4392714141038</v>
      </c>
      <c r="G200" s="259">
        <v>2232366</v>
      </c>
      <c r="H200" s="259">
        <v>321290600</v>
      </c>
      <c r="I200" s="292">
        <v>13.4785055621123</v>
      </c>
    </row>
    <row r="201" spans="1:9" x14ac:dyDescent="0.2">
      <c r="A201" s="256">
        <v>835</v>
      </c>
      <c r="B201" s="257"/>
      <c r="C201" s="258" t="s">
        <v>500</v>
      </c>
      <c r="D201" s="259">
        <v>387166</v>
      </c>
      <c r="E201" s="259">
        <v>3513247</v>
      </c>
      <c r="F201" s="292">
        <v>27.0316953073531</v>
      </c>
      <c r="G201" s="259">
        <v>723679</v>
      </c>
      <c r="H201" s="259">
        <v>6699869</v>
      </c>
      <c r="I201" s="292">
        <v>25.514930386559801</v>
      </c>
    </row>
    <row r="202" spans="1:9" x14ac:dyDescent="0.2">
      <c r="A202" s="256">
        <v>839</v>
      </c>
      <c r="B202" s="257"/>
      <c r="C202" s="258" t="s">
        <v>325</v>
      </c>
      <c r="D202" s="259">
        <v>5536695</v>
      </c>
      <c r="E202" s="259">
        <v>18490410</v>
      </c>
      <c r="F202" s="292">
        <v>-2.7693913051891701</v>
      </c>
      <c r="G202" s="259">
        <v>10784486</v>
      </c>
      <c r="H202" s="259">
        <v>38067508</v>
      </c>
      <c r="I202" s="292">
        <v>2.8226155955681498</v>
      </c>
    </row>
    <row r="203" spans="1:9" x14ac:dyDescent="0.2">
      <c r="A203" s="256">
        <v>841</v>
      </c>
      <c r="B203" s="257"/>
      <c r="C203" s="258" t="s">
        <v>866</v>
      </c>
      <c r="D203" s="259">
        <v>69144</v>
      </c>
      <c r="E203" s="259">
        <v>1195658</v>
      </c>
      <c r="F203" s="292">
        <v>-47.295382795219297</v>
      </c>
      <c r="G203" s="259">
        <v>144634</v>
      </c>
      <c r="H203" s="259">
        <v>2477695</v>
      </c>
      <c r="I203" s="292">
        <v>-60.446265112248703</v>
      </c>
    </row>
    <row r="204" spans="1:9" x14ac:dyDescent="0.2">
      <c r="A204" s="256">
        <v>842</v>
      </c>
      <c r="B204" s="257"/>
      <c r="C204" s="258" t="s">
        <v>326</v>
      </c>
      <c r="D204" s="259">
        <v>2282703</v>
      </c>
      <c r="E204" s="259">
        <v>53410107</v>
      </c>
      <c r="F204" s="292">
        <v>10.105974468906201</v>
      </c>
      <c r="G204" s="259">
        <v>5170984</v>
      </c>
      <c r="H204" s="259">
        <v>119592850</v>
      </c>
      <c r="I204" s="292">
        <v>26.9401591028913</v>
      </c>
    </row>
    <row r="205" spans="1:9" x14ac:dyDescent="0.2">
      <c r="A205" s="256">
        <v>843</v>
      </c>
      <c r="B205" s="257"/>
      <c r="C205" s="258" t="s">
        <v>327</v>
      </c>
      <c r="D205" s="259">
        <v>494921</v>
      </c>
      <c r="E205" s="259">
        <v>12597186</v>
      </c>
      <c r="F205" s="292">
        <v>18.552456075679</v>
      </c>
      <c r="G205" s="259">
        <v>1038320</v>
      </c>
      <c r="H205" s="259">
        <v>25980392</v>
      </c>
      <c r="I205" s="292">
        <v>19.226983917633099</v>
      </c>
    </row>
    <row r="207" spans="1:9" ht="16.5" x14ac:dyDescent="0.2">
      <c r="A207" s="619" t="s">
        <v>65</v>
      </c>
      <c r="B207" s="619"/>
      <c r="C207" s="619"/>
      <c r="D207" s="619"/>
      <c r="E207" s="619"/>
      <c r="F207" s="619"/>
      <c r="G207" s="619"/>
      <c r="H207" s="619"/>
      <c r="I207" s="619"/>
    </row>
    <row r="208" spans="1:9" x14ac:dyDescent="0.2">
      <c r="C208" s="264"/>
      <c r="D208" s="241"/>
      <c r="E208" s="241"/>
      <c r="F208" s="242"/>
      <c r="G208" s="265"/>
      <c r="H208" s="265"/>
      <c r="I208" s="275"/>
    </row>
    <row r="209" spans="1:9" ht="18" customHeight="1" x14ac:dyDescent="0.2">
      <c r="A209" s="606" t="s">
        <v>1031</v>
      </c>
      <c r="B209" s="597" t="s">
        <v>722</v>
      </c>
      <c r="C209" s="598"/>
      <c r="D209" s="618" t="s">
        <v>1155</v>
      </c>
      <c r="E209" s="612"/>
      <c r="F209" s="612"/>
      <c r="G209" s="591" t="s">
        <v>1172</v>
      </c>
      <c r="H209" s="612"/>
      <c r="I209" s="612"/>
    </row>
    <row r="210" spans="1:9" ht="16.5" customHeight="1" x14ac:dyDescent="0.2">
      <c r="A210" s="607"/>
      <c r="B210" s="599"/>
      <c r="C210" s="600"/>
      <c r="D210" s="244" t="s">
        <v>473</v>
      </c>
      <c r="E210" s="613" t="s">
        <v>474</v>
      </c>
      <c r="F210" s="614"/>
      <c r="G210" s="245" t="s">
        <v>473</v>
      </c>
      <c r="H210" s="613" t="s">
        <v>474</v>
      </c>
      <c r="I210" s="614"/>
    </row>
    <row r="211" spans="1:9" ht="15" customHeight="1" x14ac:dyDescent="0.2">
      <c r="A211" s="607"/>
      <c r="B211" s="599"/>
      <c r="C211" s="600"/>
      <c r="D211" s="615" t="s">
        <v>111</v>
      </c>
      <c r="E211" s="603" t="s">
        <v>107</v>
      </c>
      <c r="F211" s="609" t="s">
        <v>1179</v>
      </c>
      <c r="G211" s="603" t="s">
        <v>111</v>
      </c>
      <c r="H211" s="603" t="s">
        <v>107</v>
      </c>
      <c r="I211" s="609" t="s">
        <v>1180</v>
      </c>
    </row>
    <row r="212" spans="1:9" x14ac:dyDescent="0.2">
      <c r="A212" s="607"/>
      <c r="B212" s="599"/>
      <c r="C212" s="600"/>
      <c r="D212" s="616"/>
      <c r="E212" s="604"/>
      <c r="F212" s="610"/>
      <c r="G212" s="604"/>
      <c r="H212" s="604"/>
      <c r="I212" s="610"/>
    </row>
    <row r="213" spans="1:9" ht="18.75" customHeight="1" x14ac:dyDescent="0.2">
      <c r="A213" s="607"/>
      <c r="B213" s="599"/>
      <c r="C213" s="600"/>
      <c r="D213" s="616"/>
      <c r="E213" s="604"/>
      <c r="F213" s="610"/>
      <c r="G213" s="604"/>
      <c r="H213" s="604"/>
      <c r="I213" s="610"/>
    </row>
    <row r="214" spans="1:9" ht="27.75" customHeight="1" x14ac:dyDescent="0.2">
      <c r="A214" s="608"/>
      <c r="B214" s="601"/>
      <c r="C214" s="602"/>
      <c r="D214" s="617"/>
      <c r="E214" s="605"/>
      <c r="F214" s="611"/>
      <c r="G214" s="605"/>
      <c r="H214" s="605"/>
      <c r="I214" s="611"/>
    </row>
    <row r="215" spans="1:9" x14ac:dyDescent="0.2">
      <c r="A215" s="276"/>
      <c r="B215" s="277"/>
      <c r="C215" s="248"/>
      <c r="D215" s="268"/>
      <c r="E215" s="268"/>
      <c r="G215" s="268"/>
      <c r="H215" s="268"/>
      <c r="I215" s="270"/>
    </row>
    <row r="216" spans="1:9" x14ac:dyDescent="0.2">
      <c r="A216" s="256"/>
      <c r="B216" s="278" t="s">
        <v>292</v>
      </c>
      <c r="C216" s="279"/>
      <c r="D216" s="268"/>
      <c r="E216" s="268"/>
      <c r="G216" s="268"/>
      <c r="H216" s="268"/>
      <c r="I216" s="270"/>
    </row>
    <row r="217" spans="1:9" x14ac:dyDescent="0.2">
      <c r="A217" s="256"/>
      <c r="B217" s="260"/>
      <c r="C217" s="258"/>
      <c r="D217" s="268"/>
      <c r="E217" s="268"/>
      <c r="G217" s="268"/>
      <c r="H217" s="268"/>
      <c r="I217" s="270"/>
    </row>
    <row r="218" spans="1:9" x14ac:dyDescent="0.2">
      <c r="A218" s="256">
        <v>844</v>
      </c>
      <c r="B218" s="257"/>
      <c r="C218" s="258" t="s">
        <v>867</v>
      </c>
      <c r="D218" s="259">
        <v>5330379</v>
      </c>
      <c r="E218" s="259">
        <v>48240358</v>
      </c>
      <c r="F218" s="292">
        <v>-10.940159579132599</v>
      </c>
      <c r="G218" s="259">
        <v>11981351</v>
      </c>
      <c r="H218" s="259">
        <v>108276639</v>
      </c>
      <c r="I218" s="292">
        <v>-0.69719009538731302</v>
      </c>
    </row>
    <row r="219" spans="1:9" x14ac:dyDescent="0.2">
      <c r="A219" s="256">
        <v>845</v>
      </c>
      <c r="B219" s="260"/>
      <c r="C219" s="258" t="s">
        <v>837</v>
      </c>
      <c r="D219" s="259">
        <v>1638682</v>
      </c>
      <c r="E219" s="259">
        <v>13911612</v>
      </c>
      <c r="F219" s="292">
        <v>54.771264342496401</v>
      </c>
      <c r="G219" s="259">
        <v>3487851</v>
      </c>
      <c r="H219" s="259">
        <v>25283049</v>
      </c>
      <c r="I219" s="292">
        <v>44.971577988170203</v>
      </c>
    </row>
    <row r="220" spans="1:9" x14ac:dyDescent="0.2">
      <c r="A220" s="256">
        <v>846</v>
      </c>
      <c r="B220" s="260"/>
      <c r="C220" s="258" t="s">
        <v>328</v>
      </c>
      <c r="D220" s="272">
        <v>5312864</v>
      </c>
      <c r="E220" s="272">
        <v>34338381</v>
      </c>
      <c r="F220" s="292">
        <v>10.0207517764191</v>
      </c>
      <c r="G220" s="259">
        <v>9875302</v>
      </c>
      <c r="H220" s="259">
        <v>64983376</v>
      </c>
      <c r="I220" s="292">
        <v>6.9982189953695402</v>
      </c>
    </row>
    <row r="221" spans="1:9" x14ac:dyDescent="0.2">
      <c r="A221" s="256">
        <v>847</v>
      </c>
      <c r="B221" s="260"/>
      <c r="C221" s="258" t="s">
        <v>868</v>
      </c>
      <c r="D221" s="259">
        <v>181237</v>
      </c>
      <c r="E221" s="259">
        <v>908327</v>
      </c>
      <c r="F221" s="292">
        <v>-22.047674544340499</v>
      </c>
      <c r="G221" s="259">
        <v>342527</v>
      </c>
      <c r="H221" s="259">
        <v>2012472</v>
      </c>
      <c r="I221" s="292">
        <v>-9.5866039851634604</v>
      </c>
    </row>
    <row r="222" spans="1:9" x14ac:dyDescent="0.2">
      <c r="A222" s="256">
        <v>848</v>
      </c>
      <c r="B222" s="260"/>
      <c r="C222" s="258" t="s">
        <v>869</v>
      </c>
      <c r="D222" s="272">
        <v>660244</v>
      </c>
      <c r="E222" s="272">
        <v>10494628</v>
      </c>
      <c r="F222" s="292">
        <v>-16.548193238136299</v>
      </c>
      <c r="G222" s="259">
        <v>1264511</v>
      </c>
      <c r="H222" s="259">
        <v>20160903</v>
      </c>
      <c r="I222" s="292">
        <v>-22.632033209326298</v>
      </c>
    </row>
    <row r="223" spans="1:9" x14ac:dyDescent="0.2">
      <c r="A223" s="256">
        <v>849</v>
      </c>
      <c r="B223" s="260"/>
      <c r="C223" s="258" t="s">
        <v>329</v>
      </c>
      <c r="D223" s="259">
        <v>6030611</v>
      </c>
      <c r="E223" s="259">
        <v>18242520</v>
      </c>
      <c r="F223" s="292">
        <v>3.8606159894218002</v>
      </c>
      <c r="G223" s="259">
        <v>10292773</v>
      </c>
      <c r="H223" s="259">
        <v>31207797</v>
      </c>
      <c r="I223" s="292">
        <v>-6.5695130577798597</v>
      </c>
    </row>
    <row r="224" spans="1:9" x14ac:dyDescent="0.2">
      <c r="A224" s="256">
        <v>850</v>
      </c>
      <c r="B224" s="260"/>
      <c r="C224" s="258" t="s">
        <v>330</v>
      </c>
      <c r="D224" s="259" t="s">
        <v>1111</v>
      </c>
      <c r="E224" s="259" t="s">
        <v>1111</v>
      </c>
      <c r="F224" s="292">
        <v>-100</v>
      </c>
      <c r="G224" s="259">
        <v>1347</v>
      </c>
      <c r="H224" s="259">
        <v>16652</v>
      </c>
      <c r="I224" s="292">
        <v>-83.593603751835005</v>
      </c>
    </row>
    <row r="225" spans="1:9" x14ac:dyDescent="0.2">
      <c r="A225" s="256">
        <v>851</v>
      </c>
      <c r="B225" s="260"/>
      <c r="C225" s="258" t="s">
        <v>882</v>
      </c>
      <c r="D225" s="259">
        <v>1014180</v>
      </c>
      <c r="E225" s="259">
        <v>16469109</v>
      </c>
      <c r="F225" s="292">
        <v>41.289518916189898</v>
      </c>
      <c r="G225" s="259">
        <v>1667518</v>
      </c>
      <c r="H225" s="259">
        <v>26448066</v>
      </c>
      <c r="I225" s="292">
        <v>14.303286729909001</v>
      </c>
    </row>
    <row r="226" spans="1:9" x14ac:dyDescent="0.2">
      <c r="A226" s="256">
        <v>852</v>
      </c>
      <c r="B226" s="260"/>
      <c r="C226" s="258" t="s">
        <v>331</v>
      </c>
      <c r="D226" s="259">
        <v>4569743</v>
      </c>
      <c r="E226" s="259">
        <v>76887439</v>
      </c>
      <c r="F226" s="292">
        <v>44.787230911387901</v>
      </c>
      <c r="G226" s="259">
        <v>7935849</v>
      </c>
      <c r="H226" s="259">
        <v>136015732</v>
      </c>
      <c r="I226" s="292">
        <v>14.4441275064036</v>
      </c>
    </row>
    <row r="227" spans="1:9" x14ac:dyDescent="0.2">
      <c r="A227" s="256">
        <v>853</v>
      </c>
      <c r="B227" s="260"/>
      <c r="C227" s="258" t="s">
        <v>720</v>
      </c>
      <c r="D227" s="259">
        <v>137959</v>
      </c>
      <c r="E227" s="259">
        <v>18023011</v>
      </c>
      <c r="F227" s="292">
        <v>-5.6917651060267103</v>
      </c>
      <c r="G227" s="259">
        <v>322637</v>
      </c>
      <c r="H227" s="259">
        <v>40705350</v>
      </c>
      <c r="I227" s="292">
        <v>9.7114157728809705</v>
      </c>
    </row>
    <row r="228" spans="1:9" x14ac:dyDescent="0.2">
      <c r="A228" s="256">
        <v>854</v>
      </c>
      <c r="B228" s="260"/>
      <c r="C228" s="258" t="s">
        <v>537</v>
      </c>
      <c r="D228" s="259">
        <v>276780</v>
      </c>
      <c r="E228" s="259">
        <v>3998496</v>
      </c>
      <c r="F228" s="292">
        <v>-21.7393550932787</v>
      </c>
      <c r="G228" s="259">
        <v>881730</v>
      </c>
      <c r="H228" s="259">
        <v>10165933</v>
      </c>
      <c r="I228" s="292">
        <v>2.5831321381569601</v>
      </c>
    </row>
    <row r="229" spans="1:9" x14ac:dyDescent="0.2">
      <c r="A229" s="256">
        <v>859</v>
      </c>
      <c r="B229" s="260"/>
      <c r="C229" s="258" t="s">
        <v>332</v>
      </c>
      <c r="D229" s="272">
        <v>5428848</v>
      </c>
      <c r="E229" s="272">
        <v>102757873</v>
      </c>
      <c r="F229" s="292">
        <v>22.363027824578101</v>
      </c>
      <c r="G229" s="259">
        <v>9913093</v>
      </c>
      <c r="H229" s="259">
        <v>202541681</v>
      </c>
      <c r="I229" s="292">
        <v>13.8311551330026</v>
      </c>
    </row>
    <row r="230" spans="1:9" x14ac:dyDescent="0.2">
      <c r="A230" s="256">
        <v>860</v>
      </c>
      <c r="B230" s="260"/>
      <c r="C230" s="258" t="s">
        <v>850</v>
      </c>
      <c r="D230" s="259">
        <v>1042988</v>
      </c>
      <c r="E230" s="259">
        <v>3273528</v>
      </c>
      <c r="F230" s="292">
        <v>-13.8334835454553</v>
      </c>
      <c r="G230" s="259">
        <v>2127376</v>
      </c>
      <c r="H230" s="259">
        <v>6598034</v>
      </c>
      <c r="I230" s="292">
        <v>-10.154956709700301</v>
      </c>
    </row>
    <row r="231" spans="1:9" x14ac:dyDescent="0.2">
      <c r="A231" s="256">
        <v>861</v>
      </c>
      <c r="B231" s="260"/>
      <c r="C231" s="258" t="s">
        <v>875</v>
      </c>
      <c r="D231" s="272">
        <v>12050962</v>
      </c>
      <c r="E231" s="272">
        <v>174057492</v>
      </c>
      <c r="F231" s="292">
        <v>-3.4626075607937299</v>
      </c>
      <c r="G231" s="259">
        <v>22382241</v>
      </c>
      <c r="H231" s="259">
        <v>348775608</v>
      </c>
      <c r="I231" s="292">
        <v>7.7231160827309697</v>
      </c>
    </row>
    <row r="232" spans="1:9" x14ac:dyDescent="0.2">
      <c r="A232" s="256">
        <v>862</v>
      </c>
      <c r="B232" s="260"/>
      <c r="C232" s="258" t="s">
        <v>333</v>
      </c>
      <c r="D232" s="259">
        <v>256836</v>
      </c>
      <c r="E232" s="259">
        <v>7587432</v>
      </c>
      <c r="F232" s="292">
        <v>9.6995355204134803</v>
      </c>
      <c r="G232" s="259">
        <v>518625</v>
      </c>
      <c r="H232" s="259">
        <v>14030438</v>
      </c>
      <c r="I232" s="292">
        <v>-7.7973413342326801</v>
      </c>
    </row>
    <row r="233" spans="1:9" x14ac:dyDescent="0.2">
      <c r="A233" s="256">
        <v>863</v>
      </c>
      <c r="B233" s="260"/>
      <c r="C233" s="258" t="s">
        <v>499</v>
      </c>
      <c r="D233" s="259">
        <v>29738</v>
      </c>
      <c r="E233" s="259">
        <v>18938697</v>
      </c>
      <c r="F233" s="292">
        <v>-15.477862535323601</v>
      </c>
      <c r="G233" s="259">
        <v>58780</v>
      </c>
      <c r="H233" s="259">
        <v>41225027</v>
      </c>
      <c r="I233" s="292">
        <v>-7.6592197600046203</v>
      </c>
    </row>
    <row r="234" spans="1:9" x14ac:dyDescent="0.2">
      <c r="A234" s="256">
        <v>864</v>
      </c>
      <c r="B234" s="260"/>
      <c r="C234" s="258" t="s">
        <v>876</v>
      </c>
      <c r="D234" s="259">
        <v>63690</v>
      </c>
      <c r="E234" s="259">
        <v>10561374</v>
      </c>
      <c r="F234" s="292">
        <v>-20.390575138693499</v>
      </c>
      <c r="G234" s="259">
        <v>162283</v>
      </c>
      <c r="H234" s="259">
        <v>24649876</v>
      </c>
      <c r="I234" s="292">
        <v>-9.1520701749058198</v>
      </c>
    </row>
    <row r="235" spans="1:9" x14ac:dyDescent="0.2">
      <c r="A235" s="256">
        <v>865</v>
      </c>
      <c r="B235" s="260"/>
      <c r="C235" s="258" t="s">
        <v>334</v>
      </c>
      <c r="D235" s="259">
        <v>1571025</v>
      </c>
      <c r="E235" s="259">
        <v>110801125</v>
      </c>
      <c r="F235" s="292">
        <v>-21.460760443504</v>
      </c>
      <c r="G235" s="259">
        <v>3192471</v>
      </c>
      <c r="H235" s="259">
        <v>230448915</v>
      </c>
      <c r="I235" s="292">
        <v>-14.9872408325232</v>
      </c>
    </row>
    <row r="236" spans="1:9" x14ac:dyDescent="0.2">
      <c r="A236" s="256">
        <v>869</v>
      </c>
      <c r="B236" s="260"/>
      <c r="C236" s="258" t="s">
        <v>335</v>
      </c>
      <c r="D236" s="259">
        <v>2166779</v>
      </c>
      <c r="E236" s="259">
        <v>94885178</v>
      </c>
      <c r="F236" s="292">
        <v>7.5920485469470798</v>
      </c>
      <c r="G236" s="259">
        <v>4565289</v>
      </c>
      <c r="H236" s="259">
        <v>186777565</v>
      </c>
      <c r="I236" s="292">
        <v>3.1248205244191398</v>
      </c>
    </row>
    <row r="237" spans="1:9" x14ac:dyDescent="0.2">
      <c r="A237" s="256">
        <v>871</v>
      </c>
      <c r="B237" s="260"/>
      <c r="C237" s="258" t="s">
        <v>498</v>
      </c>
      <c r="D237" s="259">
        <v>940414</v>
      </c>
      <c r="E237" s="259">
        <v>103367516</v>
      </c>
      <c r="F237" s="292">
        <v>10.8225690605392</v>
      </c>
      <c r="G237" s="259">
        <v>1912598</v>
      </c>
      <c r="H237" s="259">
        <v>198338702</v>
      </c>
      <c r="I237" s="292">
        <v>9.0977947172669396</v>
      </c>
    </row>
    <row r="238" spans="1:9" x14ac:dyDescent="0.2">
      <c r="A238" s="256">
        <v>872</v>
      </c>
      <c r="B238" s="260"/>
      <c r="C238" s="258" t="s">
        <v>839</v>
      </c>
      <c r="D238" s="259">
        <v>1343834</v>
      </c>
      <c r="E238" s="259">
        <v>145941811</v>
      </c>
      <c r="F238" s="292">
        <v>0.18392452933962</v>
      </c>
      <c r="G238" s="259">
        <v>2793994</v>
      </c>
      <c r="H238" s="259">
        <v>318455434</v>
      </c>
      <c r="I238" s="292">
        <v>10.893303672123899</v>
      </c>
    </row>
    <row r="239" spans="1:9" x14ac:dyDescent="0.2">
      <c r="A239" s="256">
        <v>873</v>
      </c>
      <c r="B239" s="260"/>
      <c r="C239" s="258" t="s">
        <v>497</v>
      </c>
      <c r="D239" s="259">
        <v>697492</v>
      </c>
      <c r="E239" s="259">
        <v>80620311</v>
      </c>
      <c r="F239" s="292">
        <v>15.878549916771</v>
      </c>
      <c r="G239" s="259">
        <v>1296535</v>
      </c>
      <c r="H239" s="259">
        <v>165121986</v>
      </c>
      <c r="I239" s="292">
        <v>10.5048663149127</v>
      </c>
    </row>
    <row r="240" spans="1:9" x14ac:dyDescent="0.2">
      <c r="A240" s="256">
        <v>874</v>
      </c>
      <c r="B240" s="260"/>
      <c r="C240" s="258" t="s">
        <v>336</v>
      </c>
      <c r="D240" s="259">
        <v>177</v>
      </c>
      <c r="E240" s="259">
        <v>63748</v>
      </c>
      <c r="F240" s="292">
        <v>-21.613280049185398</v>
      </c>
      <c r="G240" s="259">
        <v>1006</v>
      </c>
      <c r="H240" s="259">
        <v>167866</v>
      </c>
      <c r="I240" s="292">
        <v>3.8113083863626498</v>
      </c>
    </row>
    <row r="241" spans="1:9" x14ac:dyDescent="0.2">
      <c r="A241" s="256">
        <v>875</v>
      </c>
      <c r="B241" s="260"/>
      <c r="C241" s="258" t="s">
        <v>841</v>
      </c>
      <c r="D241" s="272">
        <v>6765652</v>
      </c>
      <c r="E241" s="272">
        <v>23977565</v>
      </c>
      <c r="F241" s="292">
        <v>14.7215795789779</v>
      </c>
      <c r="G241" s="259">
        <v>14033053</v>
      </c>
      <c r="H241" s="259">
        <v>48616067</v>
      </c>
      <c r="I241" s="292">
        <v>9.1956902620987204</v>
      </c>
    </row>
    <row r="242" spans="1:9" x14ac:dyDescent="0.2">
      <c r="A242" s="256">
        <v>876</v>
      </c>
      <c r="B242" s="260"/>
      <c r="C242" s="258" t="s">
        <v>337</v>
      </c>
      <c r="D242" s="259">
        <v>20110</v>
      </c>
      <c r="E242" s="259">
        <v>1425723</v>
      </c>
      <c r="F242" s="292">
        <v>-45.168802140139803</v>
      </c>
      <c r="G242" s="259">
        <v>47509</v>
      </c>
      <c r="H242" s="259">
        <v>3785515</v>
      </c>
      <c r="I242" s="292">
        <v>-23.2433533934596</v>
      </c>
    </row>
    <row r="243" spans="1:9" x14ac:dyDescent="0.2">
      <c r="A243" s="256">
        <v>877</v>
      </c>
      <c r="B243" s="260"/>
      <c r="C243" s="258" t="s">
        <v>338</v>
      </c>
      <c r="D243" s="272">
        <v>842878</v>
      </c>
      <c r="E243" s="272">
        <v>8276965</v>
      </c>
      <c r="F243" s="292">
        <v>10.364095049262</v>
      </c>
      <c r="G243" s="259">
        <v>1736184</v>
      </c>
      <c r="H243" s="259">
        <v>16235440</v>
      </c>
      <c r="I243" s="292">
        <v>18.260491045625301</v>
      </c>
    </row>
    <row r="244" spans="1:9" x14ac:dyDescent="0.2">
      <c r="A244" s="256">
        <v>878</v>
      </c>
      <c r="B244" s="260"/>
      <c r="C244" s="258" t="s">
        <v>339</v>
      </c>
      <c r="D244" s="259">
        <v>29</v>
      </c>
      <c r="E244" s="259">
        <v>6220</v>
      </c>
      <c r="F244" s="292">
        <v>-19.042040869451998</v>
      </c>
      <c r="G244" s="259">
        <v>64</v>
      </c>
      <c r="H244" s="259">
        <v>11787</v>
      </c>
      <c r="I244" s="292">
        <v>23.852054218766401</v>
      </c>
    </row>
    <row r="245" spans="1:9" x14ac:dyDescent="0.2">
      <c r="A245" s="256">
        <v>881</v>
      </c>
      <c r="B245" s="260"/>
      <c r="C245" s="258" t="s">
        <v>340</v>
      </c>
      <c r="D245" s="259">
        <v>3743931</v>
      </c>
      <c r="E245" s="259">
        <v>6237171</v>
      </c>
      <c r="F245" s="292">
        <v>-29.541866369764801</v>
      </c>
      <c r="G245" s="259">
        <v>7905146</v>
      </c>
      <c r="H245" s="259">
        <v>13220915</v>
      </c>
      <c r="I245" s="292">
        <v>-24.525900467284799</v>
      </c>
    </row>
    <row r="246" spans="1:9" x14ac:dyDescent="0.2">
      <c r="A246" s="256">
        <v>882</v>
      </c>
      <c r="B246" s="260"/>
      <c r="C246" s="258" t="s">
        <v>341</v>
      </c>
      <c r="D246" s="259">
        <v>16148000</v>
      </c>
      <c r="E246" s="259">
        <v>6158468</v>
      </c>
      <c r="F246" s="292" t="s">
        <v>719</v>
      </c>
      <c r="G246" s="259">
        <v>16148190</v>
      </c>
      <c r="H246" s="259">
        <v>6162268</v>
      </c>
      <c r="I246" s="292" t="s">
        <v>719</v>
      </c>
    </row>
    <row r="247" spans="1:9" x14ac:dyDescent="0.2">
      <c r="A247" s="256">
        <v>883</v>
      </c>
      <c r="B247" s="260"/>
      <c r="C247" s="258" t="s">
        <v>342</v>
      </c>
      <c r="D247" s="259">
        <v>47930</v>
      </c>
      <c r="E247" s="259">
        <v>44504978</v>
      </c>
      <c r="F247" s="292">
        <v>2.7051898050769698</v>
      </c>
      <c r="G247" s="259">
        <v>86703</v>
      </c>
      <c r="H247" s="259">
        <v>84997508</v>
      </c>
      <c r="I247" s="292">
        <v>25.337306219710001</v>
      </c>
    </row>
    <row r="248" spans="1:9" x14ac:dyDescent="0.2">
      <c r="A248" s="256">
        <v>884</v>
      </c>
      <c r="B248" s="260"/>
      <c r="C248" s="258" t="s">
        <v>343</v>
      </c>
      <c r="D248" s="259">
        <v>71659694</v>
      </c>
      <c r="E248" s="259">
        <v>681374436</v>
      </c>
      <c r="F248" s="292">
        <v>4.6881842163999501</v>
      </c>
      <c r="G248" s="259">
        <v>148777320</v>
      </c>
      <c r="H248" s="259">
        <v>1403121356</v>
      </c>
      <c r="I248" s="292">
        <v>11.5004681502104</v>
      </c>
    </row>
    <row r="249" spans="1:9" x14ac:dyDescent="0.2">
      <c r="A249" s="256">
        <v>885</v>
      </c>
      <c r="B249" s="260"/>
      <c r="C249" s="258" t="s">
        <v>344</v>
      </c>
      <c r="D249" s="259">
        <v>1303370</v>
      </c>
      <c r="E249" s="259">
        <v>15242104</v>
      </c>
      <c r="F249" s="292">
        <v>-9.0074760576137205</v>
      </c>
      <c r="G249" s="259">
        <v>2466714</v>
      </c>
      <c r="H249" s="259">
        <v>30355010</v>
      </c>
      <c r="I249" s="292">
        <v>-3.8817480223252701</v>
      </c>
    </row>
    <row r="250" spans="1:9" x14ac:dyDescent="0.2">
      <c r="A250" s="256">
        <v>886</v>
      </c>
      <c r="B250" s="260"/>
      <c r="C250" s="258" t="s">
        <v>345</v>
      </c>
      <c r="D250" s="259">
        <v>78566</v>
      </c>
      <c r="E250" s="259">
        <v>55500</v>
      </c>
      <c r="F250" s="292">
        <v>-65.529020837862205</v>
      </c>
      <c r="G250" s="259">
        <v>248920</v>
      </c>
      <c r="H250" s="259">
        <v>251381</v>
      </c>
      <c r="I250" s="292">
        <v>-48.736359761730498</v>
      </c>
    </row>
    <row r="251" spans="1:9" x14ac:dyDescent="0.2">
      <c r="A251" s="256">
        <v>887</v>
      </c>
      <c r="B251" s="260"/>
      <c r="C251" s="258" t="s">
        <v>346</v>
      </c>
      <c r="D251" s="259">
        <v>2736714</v>
      </c>
      <c r="E251" s="259">
        <v>29378669</v>
      </c>
      <c r="F251" s="292">
        <v>-11.5370862639507</v>
      </c>
      <c r="G251" s="259">
        <v>5835055</v>
      </c>
      <c r="H251" s="259">
        <v>57299694</v>
      </c>
      <c r="I251" s="292">
        <v>-1.10245803817884</v>
      </c>
    </row>
    <row r="252" spans="1:9" x14ac:dyDescent="0.2">
      <c r="A252" s="256">
        <v>888</v>
      </c>
      <c r="B252" s="260"/>
      <c r="C252" s="258" t="s">
        <v>496</v>
      </c>
      <c r="D252" s="259">
        <v>20118</v>
      </c>
      <c r="E252" s="259">
        <v>2046378</v>
      </c>
      <c r="F252" s="292">
        <v>36.838543627450697</v>
      </c>
      <c r="G252" s="259">
        <v>34004</v>
      </c>
      <c r="H252" s="259">
        <v>2784614</v>
      </c>
      <c r="I252" s="292">
        <v>13.4163919790258</v>
      </c>
    </row>
    <row r="253" spans="1:9" x14ac:dyDescent="0.2">
      <c r="A253" s="256">
        <v>889</v>
      </c>
      <c r="B253" s="260"/>
      <c r="C253" s="258" t="s">
        <v>347</v>
      </c>
      <c r="D253" s="259">
        <v>10306303</v>
      </c>
      <c r="E253" s="259">
        <v>41887537</v>
      </c>
      <c r="F253" s="292">
        <v>14.574710947167301</v>
      </c>
      <c r="G253" s="259">
        <v>18566329</v>
      </c>
      <c r="H253" s="259">
        <v>76240356</v>
      </c>
      <c r="I253" s="292">
        <v>9.5568537924629293</v>
      </c>
    </row>
    <row r="254" spans="1:9" x14ac:dyDescent="0.2">
      <c r="A254" s="256">
        <v>891</v>
      </c>
      <c r="B254" s="260"/>
      <c r="C254" s="258" t="s">
        <v>480</v>
      </c>
      <c r="D254" s="259">
        <v>72714</v>
      </c>
      <c r="E254" s="259">
        <v>3414408</v>
      </c>
      <c r="F254" s="292">
        <v>-75.132526919428102</v>
      </c>
      <c r="G254" s="259">
        <v>206729</v>
      </c>
      <c r="H254" s="259">
        <v>8924644</v>
      </c>
      <c r="I254" s="292">
        <v>-54.645562146596099</v>
      </c>
    </row>
    <row r="255" spans="1:9" x14ac:dyDescent="0.2">
      <c r="A255" s="256">
        <v>896</v>
      </c>
      <c r="B255" s="260"/>
      <c r="C255" s="258" t="s">
        <v>348</v>
      </c>
      <c r="D255" s="259">
        <v>559508</v>
      </c>
      <c r="E255" s="259">
        <v>26502326</v>
      </c>
      <c r="F255" s="292">
        <v>61.783429458848403</v>
      </c>
      <c r="G255" s="259">
        <v>1451457</v>
      </c>
      <c r="H255" s="259">
        <v>49848376</v>
      </c>
      <c r="I255" s="292">
        <v>43.825896960405402</v>
      </c>
    </row>
    <row r="256" spans="1:9" s="253" customFormat="1" ht="24" customHeight="1" x14ac:dyDescent="0.2">
      <c r="A256" s="280"/>
      <c r="B256" s="255" t="s">
        <v>201</v>
      </c>
      <c r="C256" s="251"/>
      <c r="D256" s="252">
        <v>1227193234</v>
      </c>
      <c r="E256" s="252">
        <v>3824025519</v>
      </c>
      <c r="F256" s="291">
        <v>6.3585765279499604</v>
      </c>
      <c r="G256" s="252">
        <v>2438570429</v>
      </c>
      <c r="H256" s="252">
        <v>7624531813</v>
      </c>
      <c r="I256" s="291">
        <v>8.1395186213092803</v>
      </c>
    </row>
    <row r="257" spans="1:9" x14ac:dyDescent="0.2">
      <c r="A257" s="232"/>
      <c r="D257" s="259"/>
      <c r="E257" s="259"/>
      <c r="G257" s="268"/>
      <c r="H257" s="268"/>
      <c r="I257" s="270"/>
    </row>
    <row r="258" spans="1:9" x14ac:dyDescent="0.2">
      <c r="A258" s="257"/>
      <c r="D258" s="259"/>
      <c r="E258" s="259"/>
      <c r="F258" s="259"/>
      <c r="G258" s="259"/>
      <c r="H258" s="259"/>
      <c r="I258" s="259"/>
    </row>
    <row r="259" spans="1:9" x14ac:dyDescent="0.2">
      <c r="A259" s="33"/>
      <c r="D259" s="259"/>
      <c r="E259" s="259"/>
      <c r="F259" s="281"/>
      <c r="G259" s="282"/>
      <c r="H259" s="268"/>
      <c r="I259" s="281"/>
    </row>
    <row r="260" spans="1:9" x14ac:dyDescent="0.2">
      <c r="D260" s="259"/>
      <c r="E260" s="259"/>
      <c r="G260" s="268"/>
      <c r="H260" s="259"/>
      <c r="I260" s="270"/>
    </row>
    <row r="261" spans="1:9" x14ac:dyDescent="0.2">
      <c r="D261" s="259"/>
      <c r="E261" s="259"/>
      <c r="G261" s="268"/>
      <c r="H261" s="268"/>
      <c r="I261" s="270"/>
    </row>
    <row r="262" spans="1:9" x14ac:dyDescent="0.2">
      <c r="D262" s="259"/>
      <c r="E262" s="259"/>
      <c r="G262" s="268"/>
      <c r="H262" s="268"/>
      <c r="I262" s="270"/>
    </row>
    <row r="263" spans="1:9" x14ac:dyDescent="0.2">
      <c r="D263" s="259"/>
      <c r="E263" s="259"/>
      <c r="G263" s="268"/>
      <c r="H263" s="268"/>
      <c r="I263" s="270"/>
    </row>
    <row r="264" spans="1:9" x14ac:dyDescent="0.2">
      <c r="D264" s="259"/>
      <c r="E264" s="259"/>
      <c r="G264" s="268"/>
      <c r="H264" s="268"/>
      <c r="I264" s="270"/>
    </row>
    <row r="265" spans="1:9" x14ac:dyDescent="0.2">
      <c r="D265" s="259"/>
      <c r="E265" s="259"/>
      <c r="G265" s="268"/>
      <c r="H265" s="268"/>
      <c r="I265" s="270"/>
    </row>
    <row r="266" spans="1:9" x14ac:dyDescent="0.2">
      <c r="D266" s="259"/>
      <c r="E266" s="259"/>
      <c r="G266" s="268"/>
      <c r="H266" s="268"/>
      <c r="I266" s="270"/>
    </row>
    <row r="267" spans="1:9" x14ac:dyDescent="0.2">
      <c r="D267" s="259"/>
      <c r="E267" s="259"/>
      <c r="G267" s="268"/>
      <c r="H267" s="268"/>
      <c r="I267" s="270"/>
    </row>
    <row r="268" spans="1:9" x14ac:dyDescent="0.2">
      <c r="D268" s="259"/>
      <c r="E268" s="259"/>
      <c r="G268" s="268"/>
      <c r="H268" s="268"/>
      <c r="I268" s="270"/>
    </row>
    <row r="269" spans="1:9" x14ac:dyDescent="0.2">
      <c r="D269" s="259"/>
      <c r="E269" s="259"/>
      <c r="G269" s="268"/>
      <c r="H269" s="268"/>
      <c r="I269" s="270"/>
    </row>
    <row r="270" spans="1:9" x14ac:dyDescent="0.2">
      <c r="D270" s="259"/>
      <c r="E270" s="259"/>
      <c r="G270" s="268"/>
      <c r="H270" s="268"/>
      <c r="I270" s="270"/>
    </row>
    <row r="271" spans="1:9" x14ac:dyDescent="0.2">
      <c r="D271" s="259"/>
      <c r="E271" s="259"/>
      <c r="G271" s="268"/>
      <c r="H271" s="283"/>
      <c r="I271" s="270"/>
    </row>
    <row r="272" spans="1:9" x14ac:dyDescent="0.2">
      <c r="D272" s="259"/>
      <c r="E272" s="259"/>
      <c r="G272" s="284"/>
      <c r="H272" s="284"/>
      <c r="I272" s="285"/>
    </row>
    <row r="273" spans="4:5" x14ac:dyDescent="0.2">
      <c r="D273" s="272"/>
      <c r="E273" s="272"/>
    </row>
    <row r="274" spans="4:5" x14ac:dyDescent="0.2">
      <c r="D274" s="259"/>
      <c r="E274" s="259"/>
    </row>
    <row r="275" spans="4:5" x14ac:dyDescent="0.2">
      <c r="D275" s="272"/>
      <c r="E275" s="272"/>
    </row>
    <row r="276" spans="4:5" x14ac:dyDescent="0.2">
      <c r="D276" s="259"/>
      <c r="E276" s="259"/>
    </row>
    <row r="277" spans="4:5" x14ac:dyDescent="0.2">
      <c r="D277" s="259"/>
      <c r="E277" s="259"/>
    </row>
    <row r="278" spans="4:5" x14ac:dyDescent="0.2">
      <c r="D278" s="259"/>
      <c r="E278" s="259"/>
    </row>
    <row r="279" spans="4:5" x14ac:dyDescent="0.2">
      <c r="D279" s="259"/>
      <c r="E279" s="259"/>
    </row>
    <row r="280" spans="4:5" x14ac:dyDescent="0.2">
      <c r="D280" s="259"/>
      <c r="E280" s="259"/>
    </row>
    <row r="281" spans="4:5" x14ac:dyDescent="0.2">
      <c r="D281" s="259"/>
      <c r="E281" s="259"/>
    </row>
    <row r="282" spans="4:5" x14ac:dyDescent="0.2">
      <c r="D282" s="259"/>
      <c r="E282" s="259"/>
    </row>
  </sheetData>
  <mergeCells count="52">
    <mergeCell ref="E70:F70"/>
    <mergeCell ref="H140:I140"/>
    <mergeCell ref="G141:G144"/>
    <mergeCell ref="G71:G74"/>
    <mergeCell ref="H71:H74"/>
    <mergeCell ref="I71:I74"/>
    <mergeCell ref="F71:F74"/>
    <mergeCell ref="A67:I67"/>
    <mergeCell ref="D69:F69"/>
    <mergeCell ref="D71:D74"/>
    <mergeCell ref="E71:E74"/>
    <mergeCell ref="H211:H214"/>
    <mergeCell ref="H210:I210"/>
    <mergeCell ref="H141:H144"/>
    <mergeCell ref="A137:I137"/>
    <mergeCell ref="A69:A74"/>
    <mergeCell ref="E140:F140"/>
    <mergeCell ref="E211:E214"/>
    <mergeCell ref="A207:I207"/>
    <mergeCell ref="G139:I139"/>
    <mergeCell ref="D139:F139"/>
    <mergeCell ref="E141:E144"/>
    <mergeCell ref="B139:C144"/>
    <mergeCell ref="A1:I1"/>
    <mergeCell ref="D3:F3"/>
    <mergeCell ref="G3:I3"/>
    <mergeCell ref="E4:F4"/>
    <mergeCell ref="H4:I4"/>
    <mergeCell ref="A3:A8"/>
    <mergeCell ref="B3:C8"/>
    <mergeCell ref="F5:F8"/>
    <mergeCell ref="I5:I8"/>
    <mergeCell ref="E5:E8"/>
    <mergeCell ref="D5:D8"/>
    <mergeCell ref="H5:H8"/>
    <mergeCell ref="G5:G8"/>
    <mergeCell ref="B69:C74"/>
    <mergeCell ref="G211:G214"/>
    <mergeCell ref="A209:A214"/>
    <mergeCell ref="F141:F144"/>
    <mergeCell ref="G209:I209"/>
    <mergeCell ref="E210:F210"/>
    <mergeCell ref="I211:I214"/>
    <mergeCell ref="F211:F214"/>
    <mergeCell ref="D211:D214"/>
    <mergeCell ref="A139:A144"/>
    <mergeCell ref="D209:F209"/>
    <mergeCell ref="I141:I144"/>
    <mergeCell ref="D141:D144"/>
    <mergeCell ref="B209:C214"/>
    <mergeCell ref="G69:I69"/>
    <mergeCell ref="H70:I70"/>
  </mergeCells>
  <phoneticPr fontId="2" type="noConversion"/>
  <pageMargins left="0.59055118110236227" right="0.59055118110236227" top="0.98425196850393704" bottom="0" header="0.51181102362204722" footer="0.19685039370078741"/>
  <pageSetup paperSize="9" scale="74" firstPageNumber="22" fitToHeight="4" orientation="portrait" useFirstPageNumber="1" r:id="rId1"/>
  <headerFooter>
    <oddHeader>&amp;C&amp;12 - &amp;P -</oddHeader>
    <oddFooter xml:space="preserve">&amp;L&amp;X________________
&amp;X*) Im Insgesamt sind Zuschätzungen für Antwortausfälle und Befreiungen (EGW-Position 904), Rückwaren (EGW-Position 901)
und Ersatzlieferungen (EGW-Position 903) enthalten.&amp;X
</oddFooter>
  </headerFooter>
  <rowBreaks count="3" manualBreakCount="3">
    <brk id="66" max="16383" man="1"/>
    <brk id="136" max="16383" man="1"/>
    <brk id="20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L282"/>
  <sheetViews>
    <sheetView zoomScale="85" zoomScaleNormal="85" workbookViewId="0">
      <selection activeCell="A2" sqref="A2"/>
    </sheetView>
  </sheetViews>
  <sheetFormatPr baseColWidth="10" defaultRowHeight="12.75" x14ac:dyDescent="0.2"/>
  <cols>
    <col min="1" max="1" width="5.5703125" style="233" customWidth="1"/>
    <col min="2" max="2" width="1.85546875" style="233" customWidth="1"/>
    <col min="3" max="3" width="39.42578125" style="233" customWidth="1"/>
    <col min="4" max="4" width="12.7109375" style="233" customWidth="1"/>
    <col min="5" max="5" width="13.28515625" style="233" customWidth="1"/>
    <col min="6" max="6" width="11.140625" style="269" customWidth="1"/>
    <col min="7" max="8" width="12.7109375" style="233" customWidth="1"/>
    <col min="9" max="9" width="11.140625" style="286" customWidth="1"/>
    <col min="10" max="10" width="10.42578125" style="233" customWidth="1"/>
    <col min="11" max="12" width="12.7109375" style="233" bestFit="1" customWidth="1"/>
    <col min="13" max="16384" width="11.42578125" style="233"/>
  </cols>
  <sheetData>
    <row r="1" spans="1:9" ht="17.25" x14ac:dyDescent="0.25">
      <c r="A1" s="581" t="s">
        <v>66</v>
      </c>
      <c r="B1" s="581"/>
      <c r="C1" s="581"/>
      <c r="D1" s="581"/>
      <c r="E1" s="581"/>
      <c r="F1" s="581"/>
      <c r="G1" s="581"/>
      <c r="H1" s="623"/>
      <c r="I1" s="623"/>
    </row>
    <row r="2" spans="1:9" x14ac:dyDescent="0.2">
      <c r="B2" s="239"/>
      <c r="C2" s="240"/>
      <c r="D2" s="241"/>
      <c r="E2" s="241"/>
      <c r="F2" s="242"/>
      <c r="G2" s="243"/>
      <c r="H2" s="243"/>
      <c r="I2" s="243"/>
    </row>
    <row r="3" spans="1:9" ht="18" customHeight="1" x14ac:dyDescent="0.2">
      <c r="A3" s="606" t="s">
        <v>1031</v>
      </c>
      <c r="B3" s="597" t="s">
        <v>722</v>
      </c>
      <c r="C3" s="598"/>
      <c r="D3" s="618" t="s">
        <v>1155</v>
      </c>
      <c r="E3" s="612"/>
      <c r="F3" s="612"/>
      <c r="G3" s="591" t="s">
        <v>1172</v>
      </c>
      <c r="H3" s="612"/>
      <c r="I3" s="612"/>
    </row>
    <row r="4" spans="1:9" ht="16.5" customHeight="1" x14ac:dyDescent="0.2">
      <c r="A4" s="607"/>
      <c r="B4" s="599"/>
      <c r="C4" s="600"/>
      <c r="D4" s="244" t="s">
        <v>473</v>
      </c>
      <c r="E4" s="613" t="s">
        <v>474</v>
      </c>
      <c r="F4" s="614"/>
      <c r="G4" s="245" t="s">
        <v>473</v>
      </c>
      <c r="H4" s="613" t="s">
        <v>474</v>
      </c>
      <c r="I4" s="614"/>
    </row>
    <row r="5" spans="1:9" ht="15" customHeight="1" x14ac:dyDescent="0.2">
      <c r="A5" s="607"/>
      <c r="B5" s="599"/>
      <c r="C5" s="600"/>
      <c r="D5" s="615" t="s">
        <v>111</v>
      </c>
      <c r="E5" s="603" t="s">
        <v>107</v>
      </c>
      <c r="F5" s="609" t="s">
        <v>1179</v>
      </c>
      <c r="G5" s="603" t="s">
        <v>111</v>
      </c>
      <c r="H5" s="603" t="s">
        <v>107</v>
      </c>
      <c r="I5" s="609" t="s">
        <v>1180</v>
      </c>
    </row>
    <row r="6" spans="1:9" x14ac:dyDescent="0.2">
      <c r="A6" s="607"/>
      <c r="B6" s="599"/>
      <c r="C6" s="600"/>
      <c r="D6" s="616"/>
      <c r="E6" s="604"/>
      <c r="F6" s="610"/>
      <c r="G6" s="604"/>
      <c r="H6" s="604"/>
      <c r="I6" s="610"/>
    </row>
    <row r="7" spans="1:9" ht="18.75" customHeight="1" x14ac:dyDescent="0.2">
      <c r="A7" s="607"/>
      <c r="B7" s="599"/>
      <c r="C7" s="600"/>
      <c r="D7" s="616"/>
      <c r="E7" s="604"/>
      <c r="F7" s="610"/>
      <c r="G7" s="604"/>
      <c r="H7" s="604"/>
      <c r="I7" s="610"/>
    </row>
    <row r="8" spans="1:9" ht="27.75" customHeight="1" x14ac:dyDescent="0.2">
      <c r="A8" s="608"/>
      <c r="B8" s="601"/>
      <c r="C8" s="602"/>
      <c r="D8" s="617"/>
      <c r="E8" s="605"/>
      <c r="F8" s="611"/>
      <c r="G8" s="605"/>
      <c r="H8" s="605"/>
      <c r="I8" s="611"/>
    </row>
    <row r="9" spans="1:9" x14ac:dyDescent="0.2">
      <c r="A9" s="246"/>
      <c r="B9" s="247"/>
      <c r="C9" s="248"/>
      <c r="D9" s="241"/>
      <c r="E9" s="241"/>
      <c r="F9" s="242"/>
      <c r="G9" s="241"/>
      <c r="H9" s="241"/>
      <c r="I9" s="241"/>
    </row>
    <row r="10" spans="1:9" s="253" customFormat="1" x14ac:dyDescent="0.2">
      <c r="A10" s="249" t="s">
        <v>208</v>
      </c>
      <c r="B10" s="250" t="s">
        <v>482</v>
      </c>
      <c r="C10" s="251"/>
      <c r="D10" s="252">
        <v>117435348</v>
      </c>
      <c r="E10" s="252">
        <v>198109842</v>
      </c>
      <c r="F10" s="291">
        <v>-19.2163922634271</v>
      </c>
      <c r="G10" s="252">
        <v>269726949</v>
      </c>
      <c r="H10" s="252">
        <v>448793255</v>
      </c>
      <c r="I10" s="291">
        <v>-9.41378413113544</v>
      </c>
    </row>
    <row r="11" spans="1:9" s="253" customFormat="1" ht="24" customHeight="1" x14ac:dyDescent="0.2">
      <c r="A11" s="254">
        <v>1</v>
      </c>
      <c r="B11" s="255" t="s">
        <v>209</v>
      </c>
      <c r="C11" s="251"/>
      <c r="D11" s="252">
        <v>1464658</v>
      </c>
      <c r="E11" s="252">
        <v>3115064</v>
      </c>
      <c r="F11" s="291">
        <v>68.101154342829702</v>
      </c>
      <c r="G11" s="252">
        <v>2697418</v>
      </c>
      <c r="H11" s="252">
        <v>5334106</v>
      </c>
      <c r="I11" s="291">
        <v>52.8722152388846</v>
      </c>
    </row>
    <row r="12" spans="1:9" ht="24" customHeight="1" x14ac:dyDescent="0.2">
      <c r="A12" s="256">
        <v>101</v>
      </c>
      <c r="B12" s="257"/>
      <c r="C12" s="258" t="s">
        <v>210</v>
      </c>
      <c r="D12" s="259" t="s">
        <v>106</v>
      </c>
      <c r="E12" s="259" t="s">
        <v>106</v>
      </c>
      <c r="F12" s="293" t="s">
        <v>1111</v>
      </c>
      <c r="G12" s="259" t="s">
        <v>106</v>
      </c>
      <c r="H12" s="259" t="s">
        <v>106</v>
      </c>
      <c r="I12" s="292">
        <v>-100</v>
      </c>
    </row>
    <row r="13" spans="1:9" x14ac:dyDescent="0.2">
      <c r="A13" s="256">
        <v>102</v>
      </c>
      <c r="B13" s="257"/>
      <c r="C13" s="258" t="s">
        <v>211</v>
      </c>
      <c r="D13" s="259" t="s">
        <v>106</v>
      </c>
      <c r="E13" s="259" t="s">
        <v>106</v>
      </c>
      <c r="F13" s="292" t="s">
        <v>1111</v>
      </c>
      <c r="G13" s="259" t="s">
        <v>106</v>
      </c>
      <c r="H13" s="259" t="s">
        <v>106</v>
      </c>
      <c r="I13" s="292" t="s">
        <v>1111</v>
      </c>
    </row>
    <row r="14" spans="1:9" x14ac:dyDescent="0.2">
      <c r="A14" s="256">
        <v>103</v>
      </c>
      <c r="B14" s="257"/>
      <c r="C14" s="258" t="s">
        <v>212</v>
      </c>
      <c r="D14" s="259">
        <v>1439848</v>
      </c>
      <c r="E14" s="259">
        <v>2926849</v>
      </c>
      <c r="F14" s="292">
        <v>65.078067849627402</v>
      </c>
      <c r="G14" s="259">
        <v>2668975</v>
      </c>
      <c r="H14" s="259">
        <v>5072723</v>
      </c>
      <c r="I14" s="292">
        <v>53.401987470126102</v>
      </c>
    </row>
    <row r="15" spans="1:9" x14ac:dyDescent="0.2">
      <c r="A15" s="256">
        <v>105</v>
      </c>
      <c r="B15" s="257"/>
      <c r="C15" s="258" t="s">
        <v>213</v>
      </c>
      <c r="D15" s="259" t="s">
        <v>106</v>
      </c>
      <c r="E15" s="259" t="s">
        <v>106</v>
      </c>
      <c r="F15" s="293" t="s">
        <v>1111</v>
      </c>
      <c r="G15" s="259" t="s">
        <v>106</v>
      </c>
      <c r="H15" s="259" t="s">
        <v>106</v>
      </c>
      <c r="I15" s="293" t="s">
        <v>1111</v>
      </c>
    </row>
    <row r="16" spans="1:9" x14ac:dyDescent="0.2">
      <c r="A16" s="256">
        <v>107</v>
      </c>
      <c r="B16" s="257"/>
      <c r="C16" s="258" t="s">
        <v>533</v>
      </c>
      <c r="D16" s="259">
        <v>24788</v>
      </c>
      <c r="E16" s="259">
        <v>179550</v>
      </c>
      <c r="F16" s="294">
        <v>125.729803122878</v>
      </c>
      <c r="G16" s="259">
        <v>28386</v>
      </c>
      <c r="H16" s="259">
        <v>248911</v>
      </c>
      <c r="I16" s="292">
        <v>42.1292753954205</v>
      </c>
    </row>
    <row r="17" spans="1:9" x14ac:dyDescent="0.2">
      <c r="A17" s="256">
        <v>109</v>
      </c>
      <c r="B17" s="257"/>
      <c r="C17" s="258" t="s">
        <v>214</v>
      </c>
      <c r="D17" s="259">
        <v>22</v>
      </c>
      <c r="E17" s="259">
        <v>8665</v>
      </c>
      <c r="F17" s="294" t="s">
        <v>719</v>
      </c>
      <c r="G17" s="259">
        <v>57</v>
      </c>
      <c r="H17" s="259">
        <v>12472</v>
      </c>
      <c r="I17" s="294">
        <v>343.68552116684498</v>
      </c>
    </row>
    <row r="18" spans="1:9" s="253" customFormat="1" ht="24" customHeight="1" x14ac:dyDescent="0.2">
      <c r="A18" s="254">
        <v>2</v>
      </c>
      <c r="B18" s="255" t="s">
        <v>215</v>
      </c>
      <c r="C18" s="251"/>
      <c r="D18" s="252">
        <v>22075436</v>
      </c>
      <c r="E18" s="252">
        <v>64583111</v>
      </c>
      <c r="F18" s="291">
        <v>11.358867771094101</v>
      </c>
      <c r="G18" s="252">
        <v>47077655</v>
      </c>
      <c r="H18" s="252">
        <v>133012064</v>
      </c>
      <c r="I18" s="291">
        <v>15.0123067570744</v>
      </c>
    </row>
    <row r="19" spans="1:9" ht="24" customHeight="1" x14ac:dyDescent="0.2">
      <c r="A19" s="256">
        <v>201</v>
      </c>
      <c r="B19" s="257"/>
      <c r="C19" s="258" t="s">
        <v>532</v>
      </c>
      <c r="D19" s="259">
        <v>3337444</v>
      </c>
      <c r="E19" s="259">
        <v>6994156</v>
      </c>
      <c r="F19" s="292">
        <v>9.6180052883160396</v>
      </c>
      <c r="G19" s="259">
        <v>7402949</v>
      </c>
      <c r="H19" s="259">
        <v>13956567</v>
      </c>
      <c r="I19" s="292">
        <v>12.1364631494507</v>
      </c>
    </row>
    <row r="20" spans="1:9" x14ac:dyDescent="0.2">
      <c r="A20" s="256">
        <v>202</v>
      </c>
      <c r="B20" s="257"/>
      <c r="C20" s="258" t="s">
        <v>216</v>
      </c>
      <c r="D20" s="259">
        <v>1979576</v>
      </c>
      <c r="E20" s="259">
        <v>7912009</v>
      </c>
      <c r="F20" s="292">
        <v>13.331716629777601</v>
      </c>
      <c r="G20" s="259">
        <v>2726996</v>
      </c>
      <c r="H20" s="259">
        <v>11044710</v>
      </c>
      <c r="I20" s="292">
        <v>-3.33173367731627</v>
      </c>
    </row>
    <row r="21" spans="1:9" x14ac:dyDescent="0.2">
      <c r="A21" s="256">
        <v>203</v>
      </c>
      <c r="B21" s="257"/>
      <c r="C21" s="258" t="s">
        <v>531</v>
      </c>
      <c r="D21" s="259">
        <v>2972282</v>
      </c>
      <c r="E21" s="259">
        <v>11887394</v>
      </c>
      <c r="F21" s="292">
        <v>-5.8307505049140804</v>
      </c>
      <c r="G21" s="259">
        <v>6802814</v>
      </c>
      <c r="H21" s="259">
        <v>27873713</v>
      </c>
      <c r="I21" s="292">
        <v>5.7876224626544799</v>
      </c>
    </row>
    <row r="22" spans="1:9" x14ac:dyDescent="0.2">
      <c r="A22" s="256">
        <v>204</v>
      </c>
      <c r="B22" s="257"/>
      <c r="C22" s="258" t="s">
        <v>218</v>
      </c>
      <c r="D22" s="259">
        <v>9420351</v>
      </c>
      <c r="E22" s="259">
        <v>28490323</v>
      </c>
      <c r="F22" s="292">
        <v>0.82901818458508103</v>
      </c>
      <c r="G22" s="259">
        <v>20835819</v>
      </c>
      <c r="H22" s="259">
        <v>61391985</v>
      </c>
      <c r="I22" s="292">
        <v>8.1118873779287792</v>
      </c>
    </row>
    <row r="23" spans="1:9" x14ac:dyDescent="0.2">
      <c r="A23" s="256">
        <v>206</v>
      </c>
      <c r="B23" s="257"/>
      <c r="C23" s="258" t="s">
        <v>851</v>
      </c>
      <c r="D23" s="259">
        <v>1231618</v>
      </c>
      <c r="E23" s="259">
        <v>5622268</v>
      </c>
      <c r="F23" s="292" t="s">
        <v>719</v>
      </c>
      <c r="G23" s="259">
        <v>2234474</v>
      </c>
      <c r="H23" s="259">
        <v>10710752</v>
      </c>
      <c r="I23" s="292" t="s">
        <v>719</v>
      </c>
    </row>
    <row r="24" spans="1:9" x14ac:dyDescent="0.2">
      <c r="A24" s="256">
        <v>208</v>
      </c>
      <c r="B24" s="257"/>
      <c r="C24" s="258" t="s">
        <v>540</v>
      </c>
      <c r="D24" s="259">
        <v>297</v>
      </c>
      <c r="E24" s="259">
        <v>2360</v>
      </c>
      <c r="F24" s="292">
        <v>-93.832806334439596</v>
      </c>
      <c r="G24" s="259">
        <v>1007</v>
      </c>
      <c r="H24" s="259">
        <v>8226</v>
      </c>
      <c r="I24" s="292">
        <v>-86.266653310628101</v>
      </c>
    </row>
    <row r="25" spans="1:9" x14ac:dyDescent="0.2">
      <c r="A25" s="260">
        <v>209</v>
      </c>
      <c r="B25" s="261"/>
      <c r="C25" s="258" t="s">
        <v>541</v>
      </c>
      <c r="D25" s="259">
        <v>1304910</v>
      </c>
      <c r="E25" s="259">
        <v>1571195</v>
      </c>
      <c r="F25" s="292">
        <v>-18.388298822776498</v>
      </c>
      <c r="G25" s="259">
        <v>3027402</v>
      </c>
      <c r="H25" s="259">
        <v>3724165</v>
      </c>
      <c r="I25" s="292">
        <v>-18.469532512226799</v>
      </c>
    </row>
    <row r="26" spans="1:9" x14ac:dyDescent="0.2">
      <c r="A26" s="260">
        <v>211</v>
      </c>
      <c r="B26" s="261"/>
      <c r="C26" s="258" t="s">
        <v>530</v>
      </c>
      <c r="D26" s="259">
        <v>1523901</v>
      </c>
      <c r="E26" s="259">
        <v>1002992</v>
      </c>
      <c r="F26" s="292">
        <v>107.37285647533599</v>
      </c>
      <c r="G26" s="259">
        <v>3072744</v>
      </c>
      <c r="H26" s="259">
        <v>2056536</v>
      </c>
      <c r="I26" s="292">
        <v>86.012368045687793</v>
      </c>
    </row>
    <row r="27" spans="1:9" x14ac:dyDescent="0.2">
      <c r="A27" s="260">
        <v>219</v>
      </c>
      <c r="B27" s="261"/>
      <c r="C27" s="258" t="s">
        <v>219</v>
      </c>
      <c r="D27" s="259">
        <v>305057</v>
      </c>
      <c r="E27" s="259">
        <v>1100414</v>
      </c>
      <c r="F27" s="292">
        <v>3.9229370794475198</v>
      </c>
      <c r="G27" s="259">
        <v>973450</v>
      </c>
      <c r="H27" s="259">
        <v>2245410</v>
      </c>
      <c r="I27" s="292">
        <v>-5.5104094208067202</v>
      </c>
    </row>
    <row r="28" spans="1:9" s="253" customFormat="1" ht="24" customHeight="1" x14ac:dyDescent="0.2">
      <c r="A28" s="262">
        <v>3</v>
      </c>
      <c r="B28" s="263" t="s">
        <v>220</v>
      </c>
      <c r="C28" s="251"/>
      <c r="D28" s="252">
        <v>81012695</v>
      </c>
      <c r="E28" s="252">
        <v>116809323</v>
      </c>
      <c r="F28" s="291">
        <v>-32.251798943819097</v>
      </c>
      <c r="G28" s="252">
        <v>194632187</v>
      </c>
      <c r="H28" s="252">
        <v>284237656</v>
      </c>
      <c r="I28" s="291">
        <v>-18.550956147277201</v>
      </c>
    </row>
    <row r="29" spans="1:9" ht="24" customHeight="1" x14ac:dyDescent="0.2">
      <c r="A29" s="260">
        <v>301</v>
      </c>
      <c r="B29" s="261"/>
      <c r="C29" s="258" t="s">
        <v>221</v>
      </c>
      <c r="D29" s="259">
        <v>8826377</v>
      </c>
      <c r="E29" s="259">
        <v>2007394</v>
      </c>
      <c r="F29" s="292">
        <v>63.781191459920301</v>
      </c>
      <c r="G29" s="259">
        <v>26096873</v>
      </c>
      <c r="H29" s="259">
        <v>5710036</v>
      </c>
      <c r="I29" s="292">
        <v>58.918559065843098</v>
      </c>
    </row>
    <row r="30" spans="1:9" x14ac:dyDescent="0.2">
      <c r="A30" s="260">
        <v>302</v>
      </c>
      <c r="B30" s="261"/>
      <c r="C30" s="258" t="s">
        <v>222</v>
      </c>
      <c r="D30" s="259" t="s">
        <v>106</v>
      </c>
      <c r="E30" s="259" t="s">
        <v>106</v>
      </c>
      <c r="F30" s="292" t="s">
        <v>1111</v>
      </c>
      <c r="G30" s="259" t="s">
        <v>106</v>
      </c>
      <c r="H30" s="259" t="s">
        <v>106</v>
      </c>
      <c r="I30" s="292" t="s">
        <v>1111</v>
      </c>
    </row>
    <row r="31" spans="1:9" x14ac:dyDescent="0.2">
      <c r="A31" s="260">
        <v>303</v>
      </c>
      <c r="B31" s="261"/>
      <c r="C31" s="258" t="s">
        <v>223</v>
      </c>
      <c r="D31" s="259">
        <v>675570</v>
      </c>
      <c r="E31" s="259">
        <v>114360</v>
      </c>
      <c r="F31" s="292">
        <v>-32.511065210976703</v>
      </c>
      <c r="G31" s="259">
        <v>2438506</v>
      </c>
      <c r="H31" s="259">
        <v>424950</v>
      </c>
      <c r="I31" s="292">
        <v>-58.4620753224944</v>
      </c>
    </row>
    <row r="32" spans="1:9" x14ac:dyDescent="0.2">
      <c r="A32" s="260">
        <v>304</v>
      </c>
      <c r="B32" s="261"/>
      <c r="C32" s="258" t="s">
        <v>224</v>
      </c>
      <c r="D32" s="259">
        <v>375</v>
      </c>
      <c r="E32" s="259">
        <v>137</v>
      </c>
      <c r="F32" s="292" t="s">
        <v>719</v>
      </c>
      <c r="G32" s="259">
        <v>500</v>
      </c>
      <c r="H32" s="259">
        <v>181</v>
      </c>
      <c r="I32" s="292">
        <v>-99.243405927350295</v>
      </c>
    </row>
    <row r="33" spans="1:9" x14ac:dyDescent="0.2">
      <c r="A33" s="260">
        <v>305</v>
      </c>
      <c r="B33" s="261"/>
      <c r="C33" s="258" t="s">
        <v>225</v>
      </c>
      <c r="D33" s="259">
        <v>2301795</v>
      </c>
      <c r="E33" s="259">
        <v>389959</v>
      </c>
      <c r="F33" s="292">
        <v>163.96201254966701</v>
      </c>
      <c r="G33" s="259">
        <v>4928437</v>
      </c>
      <c r="H33" s="259">
        <v>1249123</v>
      </c>
      <c r="I33" s="292">
        <v>-7.3178314359721197</v>
      </c>
    </row>
    <row r="34" spans="1:9" x14ac:dyDescent="0.2">
      <c r="A34" s="260">
        <v>308</v>
      </c>
      <c r="B34" s="261"/>
      <c r="C34" s="258" t="s">
        <v>852</v>
      </c>
      <c r="D34" s="259">
        <v>4808</v>
      </c>
      <c r="E34" s="259">
        <v>14264</v>
      </c>
      <c r="F34" s="292">
        <v>-1.10240587949802</v>
      </c>
      <c r="G34" s="259">
        <v>6885</v>
      </c>
      <c r="H34" s="259">
        <v>17476</v>
      </c>
      <c r="I34" s="292">
        <v>-30.990364871268401</v>
      </c>
    </row>
    <row r="35" spans="1:9" x14ac:dyDescent="0.2">
      <c r="A35" s="260">
        <v>309</v>
      </c>
      <c r="B35" s="261"/>
      <c r="C35" s="258" t="s">
        <v>226</v>
      </c>
      <c r="D35" s="259">
        <v>386724</v>
      </c>
      <c r="E35" s="259">
        <v>212492</v>
      </c>
      <c r="F35" s="292">
        <v>-51.208132131056402</v>
      </c>
      <c r="G35" s="259">
        <v>1474261</v>
      </c>
      <c r="H35" s="259">
        <v>902169</v>
      </c>
      <c r="I35" s="292">
        <v>-9.2786895136961505</v>
      </c>
    </row>
    <row r="36" spans="1:9" x14ac:dyDescent="0.2">
      <c r="A36" s="260">
        <v>310</v>
      </c>
      <c r="B36" s="261"/>
      <c r="C36" s="258" t="s">
        <v>227</v>
      </c>
      <c r="D36" s="259">
        <v>765543</v>
      </c>
      <c r="E36" s="259">
        <v>324506</v>
      </c>
      <c r="F36" s="292">
        <v>-66.953471959851996</v>
      </c>
      <c r="G36" s="259">
        <v>1687323</v>
      </c>
      <c r="H36" s="259">
        <v>670944</v>
      </c>
      <c r="I36" s="292">
        <v>-45.923273954120397</v>
      </c>
    </row>
    <row r="37" spans="1:9" x14ac:dyDescent="0.2">
      <c r="A37" s="260">
        <v>315</v>
      </c>
      <c r="B37" s="261"/>
      <c r="C37" s="258" t="s">
        <v>842</v>
      </c>
      <c r="D37" s="259">
        <v>2911827</v>
      </c>
      <c r="E37" s="259">
        <v>6440222</v>
      </c>
      <c r="F37" s="292">
        <v>-30.689151019797599</v>
      </c>
      <c r="G37" s="259">
        <v>6945382</v>
      </c>
      <c r="H37" s="259">
        <v>15457044</v>
      </c>
      <c r="I37" s="292">
        <v>-15.629179262620699</v>
      </c>
    </row>
    <row r="38" spans="1:9" x14ac:dyDescent="0.2">
      <c r="A38" s="260">
        <v>316</v>
      </c>
      <c r="B38" s="261"/>
      <c r="C38" s="258" t="s">
        <v>228</v>
      </c>
      <c r="D38" s="259" t="s">
        <v>106</v>
      </c>
      <c r="E38" s="259" t="s">
        <v>106</v>
      </c>
      <c r="F38" s="292">
        <v>-100</v>
      </c>
      <c r="G38" s="259" t="s">
        <v>106</v>
      </c>
      <c r="H38" s="259" t="s">
        <v>106</v>
      </c>
      <c r="I38" s="292">
        <v>-100</v>
      </c>
    </row>
    <row r="39" spans="1:9" x14ac:dyDescent="0.2">
      <c r="A39" s="260">
        <v>320</v>
      </c>
      <c r="B39" s="261"/>
      <c r="C39" s="258" t="s">
        <v>889</v>
      </c>
      <c r="D39" s="259">
        <v>30663</v>
      </c>
      <c r="E39" s="259">
        <v>427908</v>
      </c>
      <c r="F39" s="292">
        <v>99.817883809870693</v>
      </c>
      <c r="G39" s="259">
        <v>251010</v>
      </c>
      <c r="H39" s="259">
        <v>1146366</v>
      </c>
      <c r="I39" s="292">
        <v>34.454524662651501</v>
      </c>
    </row>
    <row r="40" spans="1:9" x14ac:dyDescent="0.2">
      <c r="A40" s="260">
        <v>325</v>
      </c>
      <c r="B40" s="261"/>
      <c r="C40" s="258" t="s">
        <v>881</v>
      </c>
      <c r="D40" s="259">
        <v>383263</v>
      </c>
      <c r="E40" s="259">
        <v>330651</v>
      </c>
      <c r="F40" s="292">
        <v>-41.488055211467</v>
      </c>
      <c r="G40" s="259">
        <v>987540</v>
      </c>
      <c r="H40" s="259">
        <v>1030082</v>
      </c>
      <c r="I40" s="292">
        <v>-9.4564744454650498</v>
      </c>
    </row>
    <row r="41" spans="1:9" x14ac:dyDescent="0.2">
      <c r="A41" s="260">
        <v>335</v>
      </c>
      <c r="B41" s="261"/>
      <c r="C41" s="258" t="s">
        <v>529</v>
      </c>
      <c r="D41" s="259">
        <v>158155</v>
      </c>
      <c r="E41" s="259">
        <v>32619</v>
      </c>
      <c r="F41" s="292">
        <v>-5.0973204154665304</v>
      </c>
      <c r="G41" s="259">
        <v>358716</v>
      </c>
      <c r="H41" s="259">
        <v>80335</v>
      </c>
      <c r="I41" s="292">
        <v>-9.2177823984089002</v>
      </c>
    </row>
    <row r="42" spans="1:9" x14ac:dyDescent="0.2">
      <c r="A42" s="260">
        <v>340</v>
      </c>
      <c r="B42" s="261"/>
      <c r="C42" s="258" t="s">
        <v>229</v>
      </c>
      <c r="D42" s="259">
        <v>1753836</v>
      </c>
      <c r="E42" s="259">
        <v>1713913</v>
      </c>
      <c r="F42" s="292">
        <v>-51.134303379003498</v>
      </c>
      <c r="G42" s="259">
        <v>5694241</v>
      </c>
      <c r="H42" s="259">
        <v>6185553</v>
      </c>
      <c r="I42" s="292">
        <v>-11.5606554592508</v>
      </c>
    </row>
    <row r="43" spans="1:9" x14ac:dyDescent="0.2">
      <c r="A43" s="260">
        <v>345</v>
      </c>
      <c r="B43" s="261"/>
      <c r="C43" s="258" t="s">
        <v>853</v>
      </c>
      <c r="D43" s="259">
        <v>7889096</v>
      </c>
      <c r="E43" s="259">
        <v>13646652</v>
      </c>
      <c r="F43" s="292">
        <v>-44.8717191534517</v>
      </c>
      <c r="G43" s="259">
        <v>23012743</v>
      </c>
      <c r="H43" s="259">
        <v>40523727</v>
      </c>
      <c r="I43" s="292">
        <v>-33.684180811485703</v>
      </c>
    </row>
    <row r="44" spans="1:9" x14ac:dyDescent="0.2">
      <c r="A44" s="260">
        <v>350</v>
      </c>
      <c r="B44" s="261"/>
      <c r="C44" s="258" t="s">
        <v>528</v>
      </c>
      <c r="D44" s="259">
        <v>6160260</v>
      </c>
      <c r="E44" s="259">
        <v>8514542</v>
      </c>
      <c r="F44" s="294">
        <v>-42.024138457208998</v>
      </c>
      <c r="G44" s="259">
        <v>7895614</v>
      </c>
      <c r="H44" s="259">
        <v>12128569</v>
      </c>
      <c r="I44" s="294">
        <v>-28.679888925079101</v>
      </c>
    </row>
    <row r="45" spans="1:9" x14ac:dyDescent="0.2">
      <c r="A45" s="260">
        <v>355</v>
      </c>
      <c r="B45" s="261"/>
      <c r="C45" s="258" t="s">
        <v>527</v>
      </c>
      <c r="D45" s="259">
        <v>2533299</v>
      </c>
      <c r="E45" s="259">
        <v>3288006</v>
      </c>
      <c r="F45" s="292">
        <v>-25.8114861570307</v>
      </c>
      <c r="G45" s="259">
        <v>9435250</v>
      </c>
      <c r="H45" s="259">
        <v>10394377</v>
      </c>
      <c r="I45" s="292">
        <v>-12.4890604769249</v>
      </c>
    </row>
    <row r="46" spans="1:9" x14ac:dyDescent="0.2">
      <c r="A46" s="260">
        <v>360</v>
      </c>
      <c r="B46" s="261"/>
      <c r="C46" s="258" t="s">
        <v>526</v>
      </c>
      <c r="D46" s="259">
        <v>502879</v>
      </c>
      <c r="E46" s="259">
        <v>2068235</v>
      </c>
      <c r="F46" s="292">
        <v>-63.7503376111137</v>
      </c>
      <c r="G46" s="259">
        <v>1463560</v>
      </c>
      <c r="H46" s="259">
        <v>7934899</v>
      </c>
      <c r="I46" s="292">
        <v>-38.490056230959098</v>
      </c>
    </row>
    <row r="47" spans="1:9" x14ac:dyDescent="0.2">
      <c r="A47" s="260">
        <v>370</v>
      </c>
      <c r="B47" s="261"/>
      <c r="C47" s="258" t="s">
        <v>840</v>
      </c>
      <c r="D47" s="259">
        <v>10551643</v>
      </c>
      <c r="E47" s="259">
        <v>14010704</v>
      </c>
      <c r="F47" s="292">
        <v>20.4765230485547</v>
      </c>
      <c r="G47" s="259">
        <v>21492594</v>
      </c>
      <c r="H47" s="259">
        <v>28454554</v>
      </c>
      <c r="I47" s="292">
        <v>18.050961558926101</v>
      </c>
    </row>
    <row r="48" spans="1:9" x14ac:dyDescent="0.2">
      <c r="A48" s="260">
        <v>372</v>
      </c>
      <c r="B48" s="261"/>
      <c r="C48" s="258" t="s">
        <v>230</v>
      </c>
      <c r="D48" s="259">
        <v>2802317</v>
      </c>
      <c r="E48" s="259">
        <v>3085173</v>
      </c>
      <c r="F48" s="292">
        <v>-50.780127134902003</v>
      </c>
      <c r="G48" s="259">
        <v>6518129</v>
      </c>
      <c r="H48" s="259">
        <v>8799597</v>
      </c>
      <c r="I48" s="292">
        <v>-26.727183902623999</v>
      </c>
    </row>
    <row r="49" spans="1:9" x14ac:dyDescent="0.2">
      <c r="A49" s="260">
        <v>375</v>
      </c>
      <c r="B49" s="261"/>
      <c r="C49" s="258" t="s">
        <v>525</v>
      </c>
      <c r="D49" s="259">
        <v>1609323</v>
      </c>
      <c r="E49" s="259">
        <v>2390928</v>
      </c>
      <c r="F49" s="292">
        <v>-49.465685511961198</v>
      </c>
      <c r="G49" s="259">
        <v>5894253</v>
      </c>
      <c r="H49" s="259">
        <v>9306709</v>
      </c>
      <c r="I49" s="292">
        <v>2.7940034109634402</v>
      </c>
    </row>
    <row r="50" spans="1:9" x14ac:dyDescent="0.2">
      <c r="A50" s="260">
        <v>377</v>
      </c>
      <c r="B50" s="261"/>
      <c r="C50" s="258" t="s">
        <v>232</v>
      </c>
      <c r="D50" s="259">
        <v>4121247</v>
      </c>
      <c r="E50" s="259">
        <v>16330735</v>
      </c>
      <c r="F50" s="292">
        <v>-41.956817389225002</v>
      </c>
      <c r="G50" s="259">
        <v>7836346</v>
      </c>
      <c r="H50" s="259">
        <v>34340005</v>
      </c>
      <c r="I50" s="292">
        <v>-35.526298150761598</v>
      </c>
    </row>
    <row r="51" spans="1:9" x14ac:dyDescent="0.2">
      <c r="A51" s="260">
        <v>379</v>
      </c>
      <c r="B51" s="261"/>
      <c r="C51" s="258" t="s">
        <v>524</v>
      </c>
      <c r="D51" s="259">
        <v>489350</v>
      </c>
      <c r="E51" s="259">
        <v>1625578</v>
      </c>
      <c r="F51" s="292">
        <v>-6.12234290756715</v>
      </c>
      <c r="G51" s="259">
        <v>1045688</v>
      </c>
      <c r="H51" s="259">
        <v>3795274</v>
      </c>
      <c r="I51" s="292">
        <v>11.9623503256999</v>
      </c>
    </row>
    <row r="52" spans="1:9" x14ac:dyDescent="0.2">
      <c r="A52" s="260">
        <v>381</v>
      </c>
      <c r="B52" s="261"/>
      <c r="C52" s="258" t="s">
        <v>523</v>
      </c>
      <c r="D52" s="259">
        <v>4142911</v>
      </c>
      <c r="E52" s="259">
        <v>3116652</v>
      </c>
      <c r="F52" s="292">
        <v>-33.731372226325902</v>
      </c>
      <c r="G52" s="259">
        <v>8929370</v>
      </c>
      <c r="H52" s="259">
        <v>6311357</v>
      </c>
      <c r="I52" s="292">
        <v>-22.649772564466598</v>
      </c>
    </row>
    <row r="53" spans="1:9" x14ac:dyDescent="0.2">
      <c r="A53" s="260">
        <v>383</v>
      </c>
      <c r="B53" s="261"/>
      <c r="C53" s="258" t="s">
        <v>512</v>
      </c>
      <c r="D53" s="259">
        <v>726457</v>
      </c>
      <c r="E53" s="259">
        <v>452119</v>
      </c>
      <c r="F53" s="292">
        <v>-49.552733087039897</v>
      </c>
      <c r="G53" s="259">
        <v>1618337</v>
      </c>
      <c r="H53" s="259">
        <v>962719</v>
      </c>
      <c r="I53" s="292">
        <v>-55.938020614027103</v>
      </c>
    </row>
    <row r="54" spans="1:9" x14ac:dyDescent="0.2">
      <c r="A54" s="260">
        <v>385</v>
      </c>
      <c r="B54" s="261"/>
      <c r="C54" s="258" t="s">
        <v>522</v>
      </c>
      <c r="D54" s="259">
        <v>2438067</v>
      </c>
      <c r="E54" s="259">
        <v>4063386</v>
      </c>
      <c r="F54" s="292">
        <v>-14.6519788756934</v>
      </c>
      <c r="G54" s="259">
        <v>4771030</v>
      </c>
      <c r="H54" s="259">
        <v>7733695</v>
      </c>
      <c r="I54" s="292">
        <v>-17.292106945288001</v>
      </c>
    </row>
    <row r="55" spans="1:9" x14ac:dyDescent="0.2">
      <c r="A55" s="260">
        <v>389</v>
      </c>
      <c r="B55" s="261"/>
      <c r="C55" s="258" t="s">
        <v>511</v>
      </c>
      <c r="D55" s="259">
        <v>1281730</v>
      </c>
      <c r="E55" s="259">
        <v>281350</v>
      </c>
      <c r="F55" s="292">
        <v>-15.8773157284154</v>
      </c>
      <c r="G55" s="259">
        <v>1859814</v>
      </c>
      <c r="H55" s="259">
        <v>439455</v>
      </c>
      <c r="I55" s="292">
        <v>-18.295501237313101</v>
      </c>
    </row>
    <row r="56" spans="1:9" x14ac:dyDescent="0.2">
      <c r="A56" s="260">
        <v>393</v>
      </c>
      <c r="B56" s="261"/>
      <c r="C56" s="258" t="s">
        <v>534</v>
      </c>
      <c r="D56" s="259">
        <v>9097094</v>
      </c>
      <c r="E56" s="259">
        <v>15807845</v>
      </c>
      <c r="F56" s="292">
        <v>6.7659678249550401</v>
      </c>
      <c r="G56" s="259">
        <v>20092656</v>
      </c>
      <c r="H56" s="259">
        <v>31685280</v>
      </c>
      <c r="I56" s="292">
        <v>14.468705702926099</v>
      </c>
    </row>
    <row r="57" spans="1:9" x14ac:dyDescent="0.2">
      <c r="A57" s="260">
        <v>395</v>
      </c>
      <c r="B57" s="261"/>
      <c r="C57" s="258" t="s">
        <v>843</v>
      </c>
      <c r="D57" s="259">
        <v>5797343</v>
      </c>
      <c r="E57" s="259">
        <v>6192471</v>
      </c>
      <c r="F57" s="292">
        <v>-44.676871661444601</v>
      </c>
      <c r="G57" s="259">
        <v>13865872</v>
      </c>
      <c r="H57" s="259">
        <v>15761634</v>
      </c>
      <c r="I57" s="292">
        <v>-21.927719795140899</v>
      </c>
    </row>
    <row r="58" spans="1:9" x14ac:dyDescent="0.2">
      <c r="A58" s="260">
        <v>396</v>
      </c>
      <c r="B58" s="261"/>
      <c r="C58" s="258" t="s">
        <v>844</v>
      </c>
      <c r="D58" s="259">
        <v>2670743</v>
      </c>
      <c r="E58" s="259">
        <v>9926522</v>
      </c>
      <c r="F58" s="292">
        <v>-41.763831843957803</v>
      </c>
      <c r="G58" s="259">
        <v>8031257</v>
      </c>
      <c r="H58" s="259">
        <v>32791546</v>
      </c>
      <c r="I58" s="292">
        <v>-19.0006520152448</v>
      </c>
    </row>
    <row r="59" spans="1:9" s="253" customFormat="1" ht="24" customHeight="1" x14ac:dyDescent="0.2">
      <c r="A59" s="262">
        <v>4</v>
      </c>
      <c r="B59" s="263" t="s">
        <v>233</v>
      </c>
      <c r="C59" s="251"/>
      <c r="D59" s="252">
        <v>12882559</v>
      </c>
      <c r="E59" s="252">
        <v>13602344</v>
      </c>
      <c r="F59" s="291">
        <v>4.8773196927901701</v>
      </c>
      <c r="G59" s="252">
        <v>25319689</v>
      </c>
      <c r="H59" s="252">
        <v>26209429</v>
      </c>
      <c r="I59" s="291">
        <v>-4.0530155794793403</v>
      </c>
    </row>
    <row r="60" spans="1:9" ht="24" customHeight="1" x14ac:dyDescent="0.2">
      <c r="A60" s="260">
        <v>401</v>
      </c>
      <c r="B60" s="261"/>
      <c r="C60" s="258" t="s">
        <v>234</v>
      </c>
      <c r="D60" s="259" t="s">
        <v>1111</v>
      </c>
      <c r="E60" s="259" t="s">
        <v>1111</v>
      </c>
      <c r="F60" s="293" t="s">
        <v>1111</v>
      </c>
      <c r="G60" s="259">
        <v>3</v>
      </c>
      <c r="H60" s="259">
        <v>271</v>
      </c>
      <c r="I60" s="293" t="s">
        <v>719</v>
      </c>
    </row>
    <row r="61" spans="1:9" x14ac:dyDescent="0.2">
      <c r="A61" s="260">
        <v>402</v>
      </c>
      <c r="B61" s="261"/>
      <c r="C61" s="258" t="s">
        <v>235</v>
      </c>
      <c r="D61" s="259">
        <v>125316</v>
      </c>
      <c r="E61" s="259">
        <v>932511</v>
      </c>
      <c r="F61" s="292">
        <v>49.432483754917598</v>
      </c>
      <c r="G61" s="259">
        <v>255660</v>
      </c>
      <c r="H61" s="259">
        <v>1922251</v>
      </c>
      <c r="I61" s="292">
        <v>45.710183751266797</v>
      </c>
    </row>
    <row r="62" spans="1:9" x14ac:dyDescent="0.2">
      <c r="A62" s="260">
        <v>403</v>
      </c>
      <c r="B62" s="261"/>
      <c r="C62" s="258" t="s">
        <v>236</v>
      </c>
      <c r="D62" s="259">
        <v>446</v>
      </c>
      <c r="E62" s="259">
        <v>2633</v>
      </c>
      <c r="F62" s="294">
        <v>-96.751187611820598</v>
      </c>
      <c r="G62" s="259">
        <v>777</v>
      </c>
      <c r="H62" s="259">
        <v>4089</v>
      </c>
      <c r="I62" s="294">
        <v>-99.115469229621098</v>
      </c>
    </row>
    <row r="63" spans="1:9" x14ac:dyDescent="0.2">
      <c r="A63" s="260">
        <v>411</v>
      </c>
      <c r="B63" s="261"/>
      <c r="C63" s="258" t="s">
        <v>237</v>
      </c>
      <c r="D63" s="259">
        <v>455623</v>
      </c>
      <c r="E63" s="259">
        <v>3649541</v>
      </c>
      <c r="F63" s="292">
        <v>8.7640584050024604</v>
      </c>
      <c r="G63" s="259">
        <v>878704</v>
      </c>
      <c r="H63" s="259">
        <v>6857348</v>
      </c>
      <c r="I63" s="292">
        <v>-6.2468785294919096</v>
      </c>
    </row>
    <row r="64" spans="1:9" x14ac:dyDescent="0.2">
      <c r="A64" s="260">
        <v>421</v>
      </c>
      <c r="B64" s="261"/>
      <c r="C64" s="258" t="s">
        <v>238</v>
      </c>
      <c r="D64" s="259">
        <v>9773655</v>
      </c>
      <c r="E64" s="259">
        <v>5899899</v>
      </c>
      <c r="F64" s="292">
        <v>3.1418056278628899</v>
      </c>
      <c r="G64" s="259">
        <v>18368929</v>
      </c>
      <c r="H64" s="259">
        <v>11250071</v>
      </c>
      <c r="I64" s="292">
        <v>3.2896015571383002</v>
      </c>
    </row>
    <row r="65" spans="1:9" x14ac:dyDescent="0.2">
      <c r="A65" s="260">
        <v>423</v>
      </c>
      <c r="B65" s="261"/>
      <c r="C65" s="258" t="s">
        <v>239</v>
      </c>
      <c r="D65" s="259">
        <v>937220</v>
      </c>
      <c r="E65" s="259">
        <v>2309482</v>
      </c>
      <c r="F65" s="292">
        <v>-3.0246305501458299</v>
      </c>
      <c r="G65" s="259">
        <v>1999459</v>
      </c>
      <c r="H65" s="259">
        <v>4421964</v>
      </c>
      <c r="I65" s="292">
        <v>-19.912225112593799</v>
      </c>
    </row>
    <row r="66" spans="1:9" x14ac:dyDescent="0.2">
      <c r="A66" s="260">
        <v>425</v>
      </c>
      <c r="B66" s="261"/>
      <c r="C66" s="258" t="s">
        <v>240</v>
      </c>
      <c r="D66" s="259">
        <v>1590299</v>
      </c>
      <c r="E66" s="259">
        <v>808278</v>
      </c>
      <c r="F66" s="292">
        <v>9.3247887062318596E-2</v>
      </c>
      <c r="G66" s="259">
        <v>3816157</v>
      </c>
      <c r="H66" s="259">
        <v>1753435</v>
      </c>
      <c r="I66" s="292">
        <v>-2.9982856033276701</v>
      </c>
    </row>
    <row r="67" spans="1:9" ht="16.5" x14ac:dyDescent="0.2">
      <c r="A67" s="619" t="s">
        <v>67</v>
      </c>
      <c r="B67" s="619"/>
      <c r="C67" s="619"/>
      <c r="D67" s="619"/>
      <c r="E67" s="619"/>
      <c r="F67" s="619"/>
      <c r="G67" s="619"/>
      <c r="H67" s="619"/>
      <c r="I67" s="619"/>
    </row>
    <row r="68" spans="1:9" x14ac:dyDescent="0.2">
      <c r="C68" s="264"/>
      <c r="D68" s="241"/>
      <c r="E68" s="241"/>
      <c r="F68" s="242"/>
      <c r="G68" s="265"/>
      <c r="H68" s="265"/>
      <c r="I68" s="265"/>
    </row>
    <row r="69" spans="1:9" ht="18" customHeight="1" x14ac:dyDescent="0.2">
      <c r="A69" s="606" t="s">
        <v>1031</v>
      </c>
      <c r="B69" s="597" t="s">
        <v>722</v>
      </c>
      <c r="C69" s="598"/>
      <c r="D69" s="618" t="s">
        <v>1155</v>
      </c>
      <c r="E69" s="612"/>
      <c r="F69" s="612"/>
      <c r="G69" s="591" t="s">
        <v>1172</v>
      </c>
      <c r="H69" s="612"/>
      <c r="I69" s="612"/>
    </row>
    <row r="70" spans="1:9" ht="16.5" customHeight="1" x14ac:dyDescent="0.2">
      <c r="A70" s="607"/>
      <c r="B70" s="599"/>
      <c r="C70" s="600"/>
      <c r="D70" s="244" t="s">
        <v>473</v>
      </c>
      <c r="E70" s="613" t="s">
        <v>474</v>
      </c>
      <c r="F70" s="614"/>
      <c r="G70" s="245" t="s">
        <v>473</v>
      </c>
      <c r="H70" s="613" t="s">
        <v>474</v>
      </c>
      <c r="I70" s="614"/>
    </row>
    <row r="71" spans="1:9" ht="15" customHeight="1" x14ac:dyDescent="0.2">
      <c r="A71" s="607"/>
      <c r="B71" s="599"/>
      <c r="C71" s="600"/>
      <c r="D71" s="615" t="s">
        <v>111</v>
      </c>
      <c r="E71" s="603" t="s">
        <v>107</v>
      </c>
      <c r="F71" s="609" t="s">
        <v>1179</v>
      </c>
      <c r="G71" s="603" t="s">
        <v>111</v>
      </c>
      <c r="H71" s="603" t="s">
        <v>107</v>
      </c>
      <c r="I71" s="609" t="s">
        <v>1180</v>
      </c>
    </row>
    <row r="72" spans="1:9" x14ac:dyDescent="0.2">
      <c r="A72" s="607"/>
      <c r="B72" s="599"/>
      <c r="C72" s="600"/>
      <c r="D72" s="616"/>
      <c r="E72" s="604"/>
      <c r="F72" s="610"/>
      <c r="G72" s="604"/>
      <c r="H72" s="604"/>
      <c r="I72" s="610"/>
    </row>
    <row r="73" spans="1:9" ht="18.75" customHeight="1" x14ac:dyDescent="0.2">
      <c r="A73" s="607"/>
      <c r="B73" s="599"/>
      <c r="C73" s="600"/>
      <c r="D73" s="616"/>
      <c r="E73" s="604"/>
      <c r="F73" s="610"/>
      <c r="G73" s="604"/>
      <c r="H73" s="604"/>
      <c r="I73" s="610"/>
    </row>
    <row r="74" spans="1:9" ht="27.75" customHeight="1" x14ac:dyDescent="0.2">
      <c r="A74" s="608"/>
      <c r="B74" s="601"/>
      <c r="C74" s="602"/>
      <c r="D74" s="617"/>
      <c r="E74" s="605"/>
      <c r="F74" s="611"/>
      <c r="G74" s="605"/>
      <c r="H74" s="605"/>
      <c r="I74" s="611"/>
    </row>
    <row r="75" spans="1:9" x14ac:dyDescent="0.2">
      <c r="A75" s="266"/>
      <c r="B75" s="267"/>
      <c r="C75" s="248"/>
      <c r="D75" s="268"/>
      <c r="E75" s="268"/>
      <c r="G75" s="268"/>
      <c r="H75" s="268"/>
      <c r="I75" s="270"/>
    </row>
    <row r="76" spans="1:9" s="253" customFormat="1" x14ac:dyDescent="0.2">
      <c r="A76" s="249" t="s">
        <v>241</v>
      </c>
      <c r="B76" s="255" t="s">
        <v>197</v>
      </c>
      <c r="C76" s="251"/>
      <c r="D76" s="252">
        <v>798035635</v>
      </c>
      <c r="E76" s="252">
        <v>1983669365</v>
      </c>
      <c r="F76" s="291">
        <v>-2.7255004675350798</v>
      </c>
      <c r="G76" s="252">
        <v>1620955042</v>
      </c>
      <c r="H76" s="252">
        <v>4088532846</v>
      </c>
      <c r="I76" s="291">
        <v>1.65321768935178</v>
      </c>
    </row>
    <row r="77" spans="1:9" s="253" customFormat="1" ht="24" customHeight="1" x14ac:dyDescent="0.2">
      <c r="A77" s="254">
        <v>5</v>
      </c>
      <c r="B77" s="255" t="s">
        <v>198</v>
      </c>
      <c r="C77" s="251"/>
      <c r="D77" s="252">
        <v>77181111</v>
      </c>
      <c r="E77" s="252">
        <v>21540549</v>
      </c>
      <c r="F77" s="291">
        <v>11.9069840802605</v>
      </c>
      <c r="G77" s="252">
        <v>154129992</v>
      </c>
      <c r="H77" s="252">
        <v>40366905</v>
      </c>
      <c r="I77" s="291">
        <v>8.8779764610801006</v>
      </c>
    </row>
    <row r="78" spans="1:9" ht="24" customHeight="1" x14ac:dyDescent="0.2">
      <c r="A78" s="256">
        <v>502</v>
      </c>
      <c r="B78" s="257"/>
      <c r="C78" s="258" t="s">
        <v>854</v>
      </c>
      <c r="D78" s="259">
        <v>694948</v>
      </c>
      <c r="E78" s="259">
        <v>1605713</v>
      </c>
      <c r="F78" s="292">
        <v>-2.3641107556702501</v>
      </c>
      <c r="G78" s="259">
        <v>1478370</v>
      </c>
      <c r="H78" s="259">
        <v>3318478</v>
      </c>
      <c r="I78" s="292">
        <v>2.8545324821379801E-2</v>
      </c>
    </row>
    <row r="79" spans="1:9" x14ac:dyDescent="0.2">
      <c r="A79" s="256">
        <v>503</v>
      </c>
      <c r="B79" s="257"/>
      <c r="C79" s="258" t="s">
        <v>242</v>
      </c>
      <c r="D79" s="259" t="s">
        <v>106</v>
      </c>
      <c r="E79" s="259" t="s">
        <v>106</v>
      </c>
      <c r="F79" s="292">
        <v>-100</v>
      </c>
      <c r="G79" s="259" t="s">
        <v>106</v>
      </c>
      <c r="H79" s="259" t="s">
        <v>106</v>
      </c>
      <c r="I79" s="292">
        <v>-100</v>
      </c>
    </row>
    <row r="80" spans="1:9" x14ac:dyDescent="0.2">
      <c r="A80" s="256">
        <v>504</v>
      </c>
      <c r="B80" s="257"/>
      <c r="C80" s="271" t="s">
        <v>855</v>
      </c>
      <c r="D80" s="259">
        <v>29094</v>
      </c>
      <c r="E80" s="259">
        <v>167666</v>
      </c>
      <c r="F80" s="292">
        <v>-18.191354922444098</v>
      </c>
      <c r="G80" s="259">
        <v>58383</v>
      </c>
      <c r="H80" s="259">
        <v>338715</v>
      </c>
      <c r="I80" s="292">
        <v>-15.151978196502</v>
      </c>
    </row>
    <row r="81" spans="1:9" x14ac:dyDescent="0.2">
      <c r="A81" s="256">
        <v>505</v>
      </c>
      <c r="B81" s="257"/>
      <c r="C81" s="258" t="s">
        <v>243</v>
      </c>
      <c r="D81" s="259">
        <v>59663</v>
      </c>
      <c r="E81" s="259">
        <v>32405</v>
      </c>
      <c r="F81" s="294">
        <v>-33.941494241157898</v>
      </c>
      <c r="G81" s="259">
        <v>91215</v>
      </c>
      <c r="H81" s="259">
        <v>68074</v>
      </c>
      <c r="I81" s="294">
        <v>21.054877831916599</v>
      </c>
    </row>
    <row r="82" spans="1:9" x14ac:dyDescent="0.2">
      <c r="A82" s="256">
        <v>506</v>
      </c>
      <c r="B82" s="257"/>
      <c r="C82" s="258" t="s">
        <v>838</v>
      </c>
      <c r="D82" s="259">
        <v>218801</v>
      </c>
      <c r="E82" s="259">
        <v>108294</v>
      </c>
      <c r="F82" s="292">
        <v>-82.351618265376004</v>
      </c>
      <c r="G82" s="259">
        <v>1505010</v>
      </c>
      <c r="H82" s="259">
        <v>705624</v>
      </c>
      <c r="I82" s="292">
        <v>-23.8487040906187</v>
      </c>
    </row>
    <row r="83" spans="1:9" x14ac:dyDescent="0.2">
      <c r="A83" s="256">
        <v>507</v>
      </c>
      <c r="B83" s="257"/>
      <c r="C83" s="258" t="s">
        <v>244</v>
      </c>
      <c r="D83" s="259" t="s">
        <v>106</v>
      </c>
      <c r="E83" s="259" t="s">
        <v>106</v>
      </c>
      <c r="F83" s="292" t="s">
        <v>1111</v>
      </c>
      <c r="G83" s="259" t="s">
        <v>106</v>
      </c>
      <c r="H83" s="259" t="s">
        <v>106</v>
      </c>
      <c r="I83" s="292" t="s">
        <v>1111</v>
      </c>
    </row>
    <row r="84" spans="1:9" x14ac:dyDescent="0.2">
      <c r="A84" s="256">
        <v>508</v>
      </c>
      <c r="B84" s="257"/>
      <c r="C84" s="258" t="s">
        <v>510</v>
      </c>
      <c r="D84" s="259">
        <v>568164</v>
      </c>
      <c r="E84" s="259">
        <v>1214391</v>
      </c>
      <c r="F84" s="292" t="s">
        <v>719</v>
      </c>
      <c r="G84" s="259">
        <v>1069761</v>
      </c>
      <c r="H84" s="259">
        <v>2260396</v>
      </c>
      <c r="I84" s="292" t="s">
        <v>719</v>
      </c>
    </row>
    <row r="85" spans="1:9" x14ac:dyDescent="0.2">
      <c r="A85" s="256">
        <v>511</v>
      </c>
      <c r="B85" s="257"/>
      <c r="C85" s="258" t="s">
        <v>245</v>
      </c>
      <c r="D85" s="259">
        <v>35034360</v>
      </c>
      <c r="E85" s="259">
        <v>3825375</v>
      </c>
      <c r="F85" s="292">
        <v>-6.16086155754265</v>
      </c>
      <c r="G85" s="259">
        <v>70343077</v>
      </c>
      <c r="H85" s="259">
        <v>7047521</v>
      </c>
      <c r="I85" s="292">
        <v>-4.0927603620336201</v>
      </c>
    </row>
    <row r="86" spans="1:9" x14ac:dyDescent="0.2">
      <c r="A86" s="256">
        <v>513</v>
      </c>
      <c r="B86" s="257"/>
      <c r="C86" s="258" t="s">
        <v>246</v>
      </c>
      <c r="D86" s="272">
        <v>4118454</v>
      </c>
      <c r="E86" s="272">
        <v>8735547</v>
      </c>
      <c r="F86" s="292">
        <v>17.448737542104499</v>
      </c>
      <c r="G86" s="259">
        <v>7192199</v>
      </c>
      <c r="H86" s="259">
        <v>14442526</v>
      </c>
      <c r="I86" s="292">
        <v>1.1813448067669301</v>
      </c>
    </row>
    <row r="87" spans="1:9" x14ac:dyDescent="0.2">
      <c r="A87" s="256">
        <v>516</v>
      </c>
      <c r="B87" s="257"/>
      <c r="C87" s="258" t="s">
        <v>247</v>
      </c>
      <c r="D87" s="259" t="s">
        <v>106</v>
      </c>
      <c r="E87" s="259" t="s">
        <v>106</v>
      </c>
      <c r="F87" s="293" t="s">
        <v>1111</v>
      </c>
      <c r="G87" s="259" t="s">
        <v>106</v>
      </c>
      <c r="H87" s="259" t="s">
        <v>106</v>
      </c>
      <c r="I87" s="293" t="s">
        <v>1111</v>
      </c>
    </row>
    <row r="88" spans="1:9" x14ac:dyDescent="0.2">
      <c r="A88" s="256">
        <v>517</v>
      </c>
      <c r="B88" s="257"/>
      <c r="C88" s="258" t="s">
        <v>248</v>
      </c>
      <c r="D88" s="259">
        <v>321960</v>
      </c>
      <c r="E88" s="259">
        <v>26730</v>
      </c>
      <c r="F88" s="292">
        <v>70.005724098454493</v>
      </c>
      <c r="G88" s="259">
        <v>395720</v>
      </c>
      <c r="H88" s="259">
        <v>32646</v>
      </c>
      <c r="I88" s="292">
        <v>107.632131272658</v>
      </c>
    </row>
    <row r="89" spans="1:9" x14ac:dyDescent="0.2">
      <c r="A89" s="256">
        <v>518</v>
      </c>
      <c r="B89" s="257"/>
      <c r="C89" s="258" t="s">
        <v>483</v>
      </c>
      <c r="D89" s="259" t="s">
        <v>106</v>
      </c>
      <c r="E89" s="259" t="s">
        <v>106</v>
      </c>
      <c r="F89" s="293" t="s">
        <v>1111</v>
      </c>
      <c r="G89" s="259" t="s">
        <v>106</v>
      </c>
      <c r="H89" s="259" t="s">
        <v>106</v>
      </c>
      <c r="I89" s="293" t="s">
        <v>1111</v>
      </c>
    </row>
    <row r="90" spans="1:9" x14ac:dyDescent="0.2">
      <c r="A90" s="256">
        <v>519</v>
      </c>
      <c r="B90" s="257"/>
      <c r="C90" s="258" t="s">
        <v>249</v>
      </c>
      <c r="D90" s="259" t="s">
        <v>106</v>
      </c>
      <c r="E90" s="259" t="s">
        <v>106</v>
      </c>
      <c r="F90" s="293" t="s">
        <v>1111</v>
      </c>
      <c r="G90" s="259" t="s">
        <v>106</v>
      </c>
      <c r="H90" s="259" t="s">
        <v>106</v>
      </c>
      <c r="I90" s="293" t="s">
        <v>1111</v>
      </c>
    </row>
    <row r="91" spans="1:9" x14ac:dyDescent="0.2">
      <c r="A91" s="256">
        <v>520</v>
      </c>
      <c r="B91" s="257"/>
      <c r="C91" s="258" t="s">
        <v>509</v>
      </c>
      <c r="D91" s="259" t="s">
        <v>106</v>
      </c>
      <c r="E91" s="259" t="s">
        <v>106</v>
      </c>
      <c r="F91" s="293" t="s">
        <v>1111</v>
      </c>
      <c r="G91" s="259" t="s">
        <v>106</v>
      </c>
      <c r="H91" s="259" t="s">
        <v>106</v>
      </c>
      <c r="I91" s="292" t="s">
        <v>1111</v>
      </c>
    </row>
    <row r="92" spans="1:9" x14ac:dyDescent="0.2">
      <c r="A92" s="256">
        <v>522</v>
      </c>
      <c r="B92" s="257"/>
      <c r="C92" s="258" t="s">
        <v>250</v>
      </c>
      <c r="D92" s="259" t="s">
        <v>106</v>
      </c>
      <c r="E92" s="259" t="s">
        <v>106</v>
      </c>
      <c r="F92" s="293" t="s">
        <v>1111</v>
      </c>
      <c r="G92" s="259" t="s">
        <v>106</v>
      </c>
      <c r="H92" s="259" t="s">
        <v>106</v>
      </c>
      <c r="I92" s="293" t="s">
        <v>1111</v>
      </c>
    </row>
    <row r="93" spans="1:9" x14ac:dyDescent="0.2">
      <c r="A93" s="256">
        <v>523</v>
      </c>
      <c r="B93" s="257"/>
      <c r="C93" s="258" t="s">
        <v>251</v>
      </c>
      <c r="D93" s="259" t="s">
        <v>106</v>
      </c>
      <c r="E93" s="259" t="s">
        <v>106</v>
      </c>
      <c r="F93" s="293" t="s">
        <v>1111</v>
      </c>
      <c r="G93" s="259" t="s">
        <v>106</v>
      </c>
      <c r="H93" s="259" t="s">
        <v>106</v>
      </c>
      <c r="I93" s="293" t="s">
        <v>1111</v>
      </c>
    </row>
    <row r="94" spans="1:9" x14ac:dyDescent="0.2">
      <c r="A94" s="256">
        <v>524</v>
      </c>
      <c r="B94" s="257"/>
      <c r="C94" s="258" t="s">
        <v>252</v>
      </c>
      <c r="D94" s="259" t="s">
        <v>106</v>
      </c>
      <c r="E94" s="259" t="s">
        <v>106</v>
      </c>
      <c r="F94" s="293" t="s">
        <v>1111</v>
      </c>
      <c r="G94" s="259" t="s">
        <v>106</v>
      </c>
      <c r="H94" s="259" t="s">
        <v>106</v>
      </c>
      <c r="I94" s="293" t="s">
        <v>1111</v>
      </c>
    </row>
    <row r="95" spans="1:9" x14ac:dyDescent="0.2">
      <c r="A95" s="256">
        <v>526</v>
      </c>
      <c r="B95" s="257"/>
      <c r="C95" s="258" t="s">
        <v>253</v>
      </c>
      <c r="D95" s="259" t="s">
        <v>106</v>
      </c>
      <c r="E95" s="259" t="s">
        <v>106</v>
      </c>
      <c r="F95" s="293" t="s">
        <v>1111</v>
      </c>
      <c r="G95" s="259" t="s">
        <v>106</v>
      </c>
      <c r="H95" s="259" t="s">
        <v>106</v>
      </c>
      <c r="I95" s="293" t="s">
        <v>1111</v>
      </c>
    </row>
    <row r="96" spans="1:9" x14ac:dyDescent="0.2">
      <c r="A96" s="256">
        <v>528</v>
      </c>
      <c r="B96" s="257"/>
      <c r="C96" s="258" t="s">
        <v>880</v>
      </c>
      <c r="D96" s="272">
        <v>366035</v>
      </c>
      <c r="E96" s="272">
        <v>115050</v>
      </c>
      <c r="F96" s="292">
        <v>-0.47577854671280301</v>
      </c>
      <c r="G96" s="259">
        <v>745033</v>
      </c>
      <c r="H96" s="259">
        <v>249705</v>
      </c>
      <c r="I96" s="292">
        <v>8.1793566554749297</v>
      </c>
    </row>
    <row r="97" spans="1:9" x14ac:dyDescent="0.2">
      <c r="A97" s="256">
        <v>529</v>
      </c>
      <c r="B97" s="257"/>
      <c r="C97" s="258" t="s">
        <v>255</v>
      </c>
      <c r="D97" s="259" t="s">
        <v>1111</v>
      </c>
      <c r="E97" s="259" t="s">
        <v>1111</v>
      </c>
      <c r="F97" s="292">
        <v>-100</v>
      </c>
      <c r="G97" s="259">
        <v>107820</v>
      </c>
      <c r="H97" s="259">
        <v>32442</v>
      </c>
      <c r="I97" s="292">
        <v>-87.842653765584501</v>
      </c>
    </row>
    <row r="98" spans="1:9" x14ac:dyDescent="0.2">
      <c r="A98" s="256">
        <v>530</v>
      </c>
      <c r="B98" s="257"/>
      <c r="C98" s="258" t="s">
        <v>256</v>
      </c>
      <c r="D98" s="272">
        <v>606681</v>
      </c>
      <c r="E98" s="272">
        <v>105199</v>
      </c>
      <c r="F98" s="292">
        <v>-74.8702292993935</v>
      </c>
      <c r="G98" s="259">
        <v>1295900</v>
      </c>
      <c r="H98" s="259">
        <v>245321</v>
      </c>
      <c r="I98" s="292">
        <v>-69.147794941577004</v>
      </c>
    </row>
    <row r="99" spans="1:9" x14ac:dyDescent="0.2">
      <c r="A99" s="256">
        <v>532</v>
      </c>
      <c r="B99" s="257"/>
      <c r="C99" s="258" t="s">
        <v>257</v>
      </c>
      <c r="D99" s="259">
        <v>13113569</v>
      </c>
      <c r="E99" s="259">
        <v>2465075</v>
      </c>
      <c r="F99" s="292">
        <v>26.003267295658599</v>
      </c>
      <c r="G99" s="259">
        <v>25295065</v>
      </c>
      <c r="H99" s="259">
        <v>5323258</v>
      </c>
      <c r="I99" s="292">
        <v>42.722306096223399</v>
      </c>
    </row>
    <row r="100" spans="1:9" x14ac:dyDescent="0.2">
      <c r="A100" s="256">
        <v>534</v>
      </c>
      <c r="B100" s="257"/>
      <c r="C100" s="258" t="s">
        <v>535</v>
      </c>
      <c r="D100" s="259">
        <v>574686</v>
      </c>
      <c r="E100" s="259">
        <v>873848</v>
      </c>
      <c r="F100" s="292">
        <v>77.903186731081306</v>
      </c>
      <c r="G100" s="259">
        <v>1196459</v>
      </c>
      <c r="H100" s="259">
        <v>1611693</v>
      </c>
      <c r="I100" s="292">
        <v>30.640242913929601</v>
      </c>
    </row>
    <row r="101" spans="1:9" x14ac:dyDescent="0.2">
      <c r="A101" s="256">
        <v>537</v>
      </c>
      <c r="B101" s="257"/>
      <c r="C101" s="258" t="s">
        <v>258</v>
      </c>
      <c r="D101" s="259">
        <v>6</v>
      </c>
      <c r="E101" s="259">
        <v>3372</v>
      </c>
      <c r="F101" s="294">
        <v>-44.9199607971251</v>
      </c>
      <c r="G101" s="259">
        <v>1434</v>
      </c>
      <c r="H101" s="259">
        <v>143552</v>
      </c>
      <c r="I101" s="294">
        <v>2.6471219163389299</v>
      </c>
    </row>
    <row r="102" spans="1:9" x14ac:dyDescent="0.2">
      <c r="A102" s="256">
        <v>590</v>
      </c>
      <c r="B102" s="257"/>
      <c r="C102" s="258" t="s">
        <v>508</v>
      </c>
      <c r="D102" s="259">
        <v>21474690</v>
      </c>
      <c r="E102" s="259">
        <v>2261884</v>
      </c>
      <c r="F102" s="292">
        <v>17.442691829006701</v>
      </c>
      <c r="G102" s="259">
        <v>43354546</v>
      </c>
      <c r="H102" s="259">
        <v>4546954</v>
      </c>
      <c r="I102" s="292">
        <v>10.0142799834892</v>
      </c>
    </row>
    <row r="103" spans="1:9" s="253" customFormat="1" ht="24" customHeight="1" x14ac:dyDescent="0.2">
      <c r="A103" s="254">
        <v>6</v>
      </c>
      <c r="B103" s="255" t="s">
        <v>199</v>
      </c>
      <c r="C103" s="251"/>
      <c r="D103" s="252">
        <v>184060518</v>
      </c>
      <c r="E103" s="252">
        <v>125227370</v>
      </c>
      <c r="F103" s="291">
        <v>20.289784686272998</v>
      </c>
      <c r="G103" s="252">
        <v>346117606</v>
      </c>
      <c r="H103" s="252">
        <v>234695054</v>
      </c>
      <c r="I103" s="291">
        <v>15.8732147317269</v>
      </c>
    </row>
    <row r="104" spans="1:9" ht="24" customHeight="1" x14ac:dyDescent="0.2">
      <c r="A104" s="256">
        <v>602</v>
      </c>
      <c r="B104" s="257"/>
      <c r="C104" s="258" t="s">
        <v>507</v>
      </c>
      <c r="D104" s="259">
        <v>576750</v>
      </c>
      <c r="E104" s="259">
        <v>3004587</v>
      </c>
      <c r="F104" s="292">
        <v>-7.3089747117699497</v>
      </c>
      <c r="G104" s="259">
        <v>1246196</v>
      </c>
      <c r="H104" s="259">
        <v>5556931</v>
      </c>
      <c r="I104" s="292">
        <v>-9.8647938899996195</v>
      </c>
    </row>
    <row r="105" spans="1:9" x14ac:dyDescent="0.2">
      <c r="A105" s="256">
        <v>603</v>
      </c>
      <c r="B105" s="257"/>
      <c r="C105" s="258" t="s">
        <v>259</v>
      </c>
      <c r="D105" s="259">
        <v>5975</v>
      </c>
      <c r="E105" s="259">
        <v>72434</v>
      </c>
      <c r="F105" s="292">
        <v>-64.142826733727105</v>
      </c>
      <c r="G105" s="259">
        <v>33098</v>
      </c>
      <c r="H105" s="259">
        <v>147052</v>
      </c>
      <c r="I105" s="292">
        <v>-56.3078641803639</v>
      </c>
    </row>
    <row r="106" spans="1:9" x14ac:dyDescent="0.2">
      <c r="A106" s="256">
        <v>604</v>
      </c>
      <c r="B106" s="257"/>
      <c r="C106" s="258" t="s">
        <v>890</v>
      </c>
      <c r="D106" s="259">
        <v>94</v>
      </c>
      <c r="E106" s="259">
        <v>2431</v>
      </c>
      <c r="F106" s="292">
        <v>145.060483870968</v>
      </c>
      <c r="G106" s="259">
        <v>706</v>
      </c>
      <c r="H106" s="259">
        <v>12745</v>
      </c>
      <c r="I106" s="292">
        <v>76.964732018883595</v>
      </c>
    </row>
    <row r="107" spans="1:9" x14ac:dyDescent="0.2">
      <c r="A107" s="256">
        <v>605</v>
      </c>
      <c r="B107" s="257"/>
      <c r="C107" s="258" t="s">
        <v>260</v>
      </c>
      <c r="D107" s="259">
        <v>884565</v>
      </c>
      <c r="E107" s="259">
        <v>6157647</v>
      </c>
      <c r="F107" s="292">
        <v>33.875045982779199</v>
      </c>
      <c r="G107" s="259">
        <v>1377770</v>
      </c>
      <c r="H107" s="259">
        <v>9461839</v>
      </c>
      <c r="I107" s="292">
        <v>23.4987442383893</v>
      </c>
    </row>
    <row r="108" spans="1:9" x14ac:dyDescent="0.2">
      <c r="A108" s="256">
        <v>606</v>
      </c>
      <c r="B108" s="257"/>
      <c r="C108" s="258" t="s">
        <v>261</v>
      </c>
      <c r="D108" s="259">
        <v>11</v>
      </c>
      <c r="E108" s="259">
        <v>246</v>
      </c>
      <c r="F108" s="292">
        <v>-98.711097139264396</v>
      </c>
      <c r="G108" s="259">
        <v>47</v>
      </c>
      <c r="H108" s="259">
        <v>559</v>
      </c>
      <c r="I108" s="292">
        <v>-98.961661341853002</v>
      </c>
    </row>
    <row r="109" spans="1:9" x14ac:dyDescent="0.2">
      <c r="A109" s="256">
        <v>607</v>
      </c>
      <c r="B109" s="257"/>
      <c r="C109" s="258" t="s">
        <v>262</v>
      </c>
      <c r="D109" s="259">
        <v>17073565</v>
      </c>
      <c r="E109" s="259">
        <v>5896041</v>
      </c>
      <c r="F109" s="292">
        <v>-25.329593591155501</v>
      </c>
      <c r="G109" s="259">
        <v>36249963</v>
      </c>
      <c r="H109" s="259">
        <v>12319221</v>
      </c>
      <c r="I109" s="292">
        <v>-16.849839200233902</v>
      </c>
    </row>
    <row r="110" spans="1:9" x14ac:dyDescent="0.2">
      <c r="A110" s="256">
        <v>608</v>
      </c>
      <c r="B110" s="257"/>
      <c r="C110" s="258" t="s">
        <v>264</v>
      </c>
      <c r="D110" s="259">
        <v>9017237</v>
      </c>
      <c r="E110" s="259">
        <v>5098367</v>
      </c>
      <c r="F110" s="292">
        <v>-49.525431638861001</v>
      </c>
      <c r="G110" s="259">
        <v>17495923</v>
      </c>
      <c r="H110" s="259">
        <v>9879513</v>
      </c>
      <c r="I110" s="292">
        <v>-47.7345127293896</v>
      </c>
    </row>
    <row r="111" spans="1:9" x14ac:dyDescent="0.2">
      <c r="A111" s="256">
        <v>609</v>
      </c>
      <c r="B111" s="257"/>
      <c r="C111" s="258" t="s">
        <v>265</v>
      </c>
      <c r="D111" s="259">
        <v>941598</v>
      </c>
      <c r="E111" s="259">
        <v>3891643</v>
      </c>
      <c r="F111" s="292">
        <v>30.7294884185286</v>
      </c>
      <c r="G111" s="259">
        <v>1621425</v>
      </c>
      <c r="H111" s="259">
        <v>6794200</v>
      </c>
      <c r="I111" s="292">
        <v>19.598278497358901</v>
      </c>
    </row>
    <row r="112" spans="1:9" x14ac:dyDescent="0.2">
      <c r="A112" s="256">
        <v>611</v>
      </c>
      <c r="B112" s="257"/>
      <c r="C112" s="258" t="s">
        <v>266</v>
      </c>
      <c r="D112" s="259">
        <v>89038</v>
      </c>
      <c r="E112" s="259">
        <v>17484</v>
      </c>
      <c r="F112" s="292">
        <v>-54.285415468284299</v>
      </c>
      <c r="G112" s="259">
        <v>182993</v>
      </c>
      <c r="H112" s="259">
        <v>38080</v>
      </c>
      <c r="I112" s="292">
        <v>-48.172142526608098</v>
      </c>
    </row>
    <row r="113" spans="1:9" x14ac:dyDescent="0.2">
      <c r="A113" s="256">
        <v>612</v>
      </c>
      <c r="B113" s="257"/>
      <c r="C113" s="258" t="s">
        <v>267</v>
      </c>
      <c r="D113" s="259">
        <v>5280427</v>
      </c>
      <c r="E113" s="259">
        <v>3581904</v>
      </c>
      <c r="F113" s="292">
        <v>-24.715800836639598</v>
      </c>
      <c r="G113" s="259">
        <v>13098477</v>
      </c>
      <c r="H113" s="259">
        <v>6600221</v>
      </c>
      <c r="I113" s="292">
        <v>-32.007597999524499</v>
      </c>
    </row>
    <row r="114" spans="1:9" x14ac:dyDescent="0.2">
      <c r="A114" s="256">
        <v>641</v>
      </c>
      <c r="B114" s="257"/>
      <c r="C114" s="258" t="s">
        <v>268</v>
      </c>
      <c r="D114" s="259" t="s">
        <v>106</v>
      </c>
      <c r="E114" s="259" t="s">
        <v>106</v>
      </c>
      <c r="F114" s="292">
        <v>-100</v>
      </c>
      <c r="G114" s="259" t="s">
        <v>106</v>
      </c>
      <c r="H114" s="259" t="s">
        <v>106</v>
      </c>
      <c r="I114" s="292">
        <v>-100</v>
      </c>
    </row>
    <row r="115" spans="1:9" x14ac:dyDescent="0.2">
      <c r="A115" s="256">
        <v>642</v>
      </c>
      <c r="B115" s="257"/>
      <c r="C115" s="258" t="s">
        <v>481</v>
      </c>
      <c r="D115" s="259">
        <v>66915361</v>
      </c>
      <c r="E115" s="259">
        <v>15345524</v>
      </c>
      <c r="F115" s="292">
        <v>-2.5904964960119399</v>
      </c>
      <c r="G115" s="259">
        <v>121345735</v>
      </c>
      <c r="H115" s="259">
        <v>27330455</v>
      </c>
      <c r="I115" s="292">
        <v>26.022218919682501</v>
      </c>
    </row>
    <row r="116" spans="1:9" x14ac:dyDescent="0.2">
      <c r="A116" s="256">
        <v>643</v>
      </c>
      <c r="B116" s="257"/>
      <c r="C116" s="258" t="s">
        <v>269</v>
      </c>
      <c r="D116" s="259">
        <v>1521276</v>
      </c>
      <c r="E116" s="259">
        <v>3064415</v>
      </c>
      <c r="F116" s="292">
        <v>0.70195928169529498</v>
      </c>
      <c r="G116" s="259">
        <v>3623873</v>
      </c>
      <c r="H116" s="259">
        <v>6221564</v>
      </c>
      <c r="I116" s="292">
        <v>25.5010762743781</v>
      </c>
    </row>
    <row r="117" spans="1:9" x14ac:dyDescent="0.2">
      <c r="A117" s="256">
        <v>644</v>
      </c>
      <c r="B117" s="257"/>
      <c r="C117" s="258" t="s">
        <v>270</v>
      </c>
      <c r="D117" s="259">
        <v>191606</v>
      </c>
      <c r="E117" s="259">
        <v>418751</v>
      </c>
      <c r="F117" s="292">
        <v>-32.180361747062101</v>
      </c>
      <c r="G117" s="259">
        <v>354352</v>
      </c>
      <c r="H117" s="259">
        <v>825512</v>
      </c>
      <c r="I117" s="292">
        <v>-45.0875161226164</v>
      </c>
    </row>
    <row r="118" spans="1:9" x14ac:dyDescent="0.2">
      <c r="A118" s="256">
        <v>645</v>
      </c>
      <c r="B118" s="257"/>
      <c r="C118" s="258" t="s">
        <v>271</v>
      </c>
      <c r="D118" s="259">
        <v>19541644</v>
      </c>
      <c r="E118" s="259">
        <v>38560636</v>
      </c>
      <c r="F118" s="292">
        <v>30.227068222323101</v>
      </c>
      <c r="G118" s="259">
        <v>40404009</v>
      </c>
      <c r="H118" s="259">
        <v>77477405</v>
      </c>
      <c r="I118" s="292">
        <v>18.5153322032698</v>
      </c>
    </row>
    <row r="119" spans="1:9" x14ac:dyDescent="0.2">
      <c r="A119" s="256">
        <v>646</v>
      </c>
      <c r="B119" s="257"/>
      <c r="C119" s="258" t="s">
        <v>272</v>
      </c>
      <c r="D119" s="259">
        <v>1275128</v>
      </c>
      <c r="E119" s="259">
        <v>6524180</v>
      </c>
      <c r="F119" s="292">
        <v>43.804086224526102</v>
      </c>
      <c r="G119" s="259">
        <v>2397016</v>
      </c>
      <c r="H119" s="259">
        <v>12349144</v>
      </c>
      <c r="I119" s="292">
        <v>41.161564722662902</v>
      </c>
    </row>
    <row r="120" spans="1:9" x14ac:dyDescent="0.2">
      <c r="A120" s="256">
        <v>647</v>
      </c>
      <c r="B120" s="257"/>
      <c r="C120" s="258" t="s">
        <v>273</v>
      </c>
      <c r="D120" s="259">
        <v>5188</v>
      </c>
      <c r="E120" s="259">
        <v>49390</v>
      </c>
      <c r="F120" s="292">
        <v>-29.1848878055775</v>
      </c>
      <c r="G120" s="259">
        <v>30812</v>
      </c>
      <c r="H120" s="259">
        <v>338292</v>
      </c>
      <c r="I120" s="292">
        <v>167.416050085373</v>
      </c>
    </row>
    <row r="121" spans="1:9" x14ac:dyDescent="0.2">
      <c r="A121" s="256">
        <v>648</v>
      </c>
      <c r="B121" s="257"/>
      <c r="C121" s="258" t="s">
        <v>274</v>
      </c>
      <c r="D121" s="259">
        <v>651040</v>
      </c>
      <c r="E121" s="259">
        <v>1407670</v>
      </c>
      <c r="F121" s="294">
        <v>27.548625721933199</v>
      </c>
      <c r="G121" s="259">
        <v>1593374</v>
      </c>
      <c r="H121" s="259">
        <v>3531060</v>
      </c>
      <c r="I121" s="292">
        <v>60.384188776840404</v>
      </c>
    </row>
    <row r="122" spans="1:9" x14ac:dyDescent="0.2">
      <c r="A122" s="256">
        <v>649</v>
      </c>
      <c r="B122" s="257"/>
      <c r="C122" s="258" t="s">
        <v>275</v>
      </c>
      <c r="D122" s="259">
        <v>201</v>
      </c>
      <c r="E122" s="259">
        <v>4212</v>
      </c>
      <c r="F122" s="292">
        <v>-92.546715741789399</v>
      </c>
      <c r="G122" s="259">
        <v>506</v>
      </c>
      <c r="H122" s="259">
        <v>10974</v>
      </c>
      <c r="I122" s="292">
        <v>-82.612415628862095</v>
      </c>
    </row>
    <row r="123" spans="1:9" x14ac:dyDescent="0.2">
      <c r="A123" s="256">
        <v>650</v>
      </c>
      <c r="B123" s="257"/>
      <c r="C123" s="258" t="s">
        <v>276</v>
      </c>
      <c r="D123" s="259">
        <v>430067</v>
      </c>
      <c r="E123" s="259">
        <v>1160042</v>
      </c>
      <c r="F123" s="292">
        <v>1.5977418091975899</v>
      </c>
      <c r="G123" s="259">
        <v>852363</v>
      </c>
      <c r="H123" s="259">
        <v>2260430</v>
      </c>
      <c r="I123" s="292">
        <v>12.766703633140899</v>
      </c>
    </row>
    <row r="124" spans="1:9" x14ac:dyDescent="0.2">
      <c r="A124" s="256">
        <v>656</v>
      </c>
      <c r="B124" s="257"/>
      <c r="C124" s="258" t="s">
        <v>277</v>
      </c>
      <c r="D124" s="259" t="s">
        <v>1111</v>
      </c>
      <c r="E124" s="259" t="s">
        <v>1111</v>
      </c>
      <c r="F124" s="292" t="s">
        <v>1111</v>
      </c>
      <c r="G124" s="259">
        <v>0</v>
      </c>
      <c r="H124" s="259">
        <v>420</v>
      </c>
      <c r="I124" s="292">
        <v>-89.8819561551433</v>
      </c>
    </row>
    <row r="125" spans="1:9" x14ac:dyDescent="0.2">
      <c r="A125" s="256">
        <v>659</v>
      </c>
      <c r="B125" s="257"/>
      <c r="C125" s="258" t="s">
        <v>278</v>
      </c>
      <c r="D125" s="259">
        <v>118469</v>
      </c>
      <c r="E125" s="259">
        <v>4952861</v>
      </c>
      <c r="F125" s="292">
        <v>71.203685908293394</v>
      </c>
      <c r="G125" s="259">
        <v>192412</v>
      </c>
      <c r="H125" s="259">
        <v>9595055</v>
      </c>
      <c r="I125" s="292">
        <v>41.936436804920397</v>
      </c>
    </row>
    <row r="126" spans="1:9" x14ac:dyDescent="0.2">
      <c r="A126" s="256">
        <v>661</v>
      </c>
      <c r="B126" s="257"/>
      <c r="C126" s="258" t="s">
        <v>506</v>
      </c>
      <c r="D126" s="259">
        <v>1662165</v>
      </c>
      <c r="E126" s="259">
        <v>1689671</v>
      </c>
      <c r="F126" s="292">
        <v>79.223334542530907</v>
      </c>
      <c r="G126" s="259">
        <v>2778173</v>
      </c>
      <c r="H126" s="259">
        <v>2853121</v>
      </c>
      <c r="I126" s="292">
        <v>47.927214394112603</v>
      </c>
    </row>
    <row r="127" spans="1:9" x14ac:dyDescent="0.2">
      <c r="A127" s="256">
        <v>665</v>
      </c>
      <c r="B127" s="257"/>
      <c r="C127" s="258" t="s">
        <v>879</v>
      </c>
      <c r="D127" s="259">
        <v>5458780</v>
      </c>
      <c r="E127" s="259">
        <v>1068139</v>
      </c>
      <c r="F127" s="292">
        <v>91.757820564606604</v>
      </c>
      <c r="G127" s="259">
        <v>6008440</v>
      </c>
      <c r="H127" s="259">
        <v>1274505</v>
      </c>
      <c r="I127" s="292">
        <v>109.747760587324</v>
      </c>
    </row>
    <row r="128" spans="1:9" x14ac:dyDescent="0.2">
      <c r="A128" s="256">
        <v>667</v>
      </c>
      <c r="B128" s="257"/>
      <c r="C128" s="258" t="s">
        <v>878</v>
      </c>
      <c r="D128" s="259">
        <v>431943</v>
      </c>
      <c r="E128" s="259">
        <v>146563</v>
      </c>
      <c r="F128" s="294">
        <v>-73.876830063845006</v>
      </c>
      <c r="G128" s="259">
        <v>688720</v>
      </c>
      <c r="H128" s="259">
        <v>219044</v>
      </c>
      <c r="I128" s="292">
        <v>-70.5238567504976</v>
      </c>
    </row>
    <row r="129" spans="1:9" x14ac:dyDescent="0.2">
      <c r="A129" s="256">
        <v>669</v>
      </c>
      <c r="B129" s="257"/>
      <c r="C129" s="258" t="s">
        <v>536</v>
      </c>
      <c r="D129" s="272">
        <v>25939373</v>
      </c>
      <c r="E129" s="272">
        <v>12508492</v>
      </c>
      <c r="F129" s="292" t="s">
        <v>719</v>
      </c>
      <c r="G129" s="259">
        <v>35646697</v>
      </c>
      <c r="H129" s="259">
        <v>17313888</v>
      </c>
      <c r="I129" s="292">
        <v>436.67303958399998</v>
      </c>
    </row>
    <row r="130" spans="1:9" x14ac:dyDescent="0.2">
      <c r="A130" s="256">
        <v>671</v>
      </c>
      <c r="B130" s="257"/>
      <c r="C130" s="258" t="s">
        <v>279</v>
      </c>
      <c r="D130" s="259" t="s">
        <v>106</v>
      </c>
      <c r="E130" s="259" t="s">
        <v>106</v>
      </c>
      <c r="F130" s="292" t="s">
        <v>1111</v>
      </c>
      <c r="G130" s="259" t="s">
        <v>106</v>
      </c>
      <c r="H130" s="259" t="s">
        <v>106</v>
      </c>
      <c r="I130" s="292" t="s">
        <v>1111</v>
      </c>
    </row>
    <row r="131" spans="1:9" x14ac:dyDescent="0.2">
      <c r="A131" s="256">
        <v>673</v>
      </c>
      <c r="B131" s="257"/>
      <c r="C131" s="258" t="s">
        <v>505</v>
      </c>
      <c r="D131" s="259">
        <v>9060288</v>
      </c>
      <c r="E131" s="259">
        <v>2222012</v>
      </c>
      <c r="F131" s="292">
        <v>24.424469938941598</v>
      </c>
      <c r="G131" s="259">
        <v>23786878</v>
      </c>
      <c r="H131" s="259">
        <v>5112520</v>
      </c>
      <c r="I131" s="292">
        <v>2.0545369327187299</v>
      </c>
    </row>
    <row r="132" spans="1:9" x14ac:dyDescent="0.2">
      <c r="A132" s="256">
        <v>679</v>
      </c>
      <c r="B132" s="257"/>
      <c r="C132" s="258" t="s">
        <v>280</v>
      </c>
      <c r="D132" s="259">
        <v>15869909</v>
      </c>
      <c r="E132" s="259">
        <v>6373042</v>
      </c>
      <c r="F132" s="292">
        <v>22.981248040137999</v>
      </c>
      <c r="G132" s="259">
        <v>32107620</v>
      </c>
      <c r="H132" s="259">
        <v>12061335</v>
      </c>
      <c r="I132" s="292">
        <v>6.91589495851618</v>
      </c>
    </row>
    <row r="133" spans="1:9" x14ac:dyDescent="0.2">
      <c r="A133" s="256">
        <v>683</v>
      </c>
      <c r="B133" s="257"/>
      <c r="C133" s="258" t="s">
        <v>504</v>
      </c>
      <c r="D133" s="259" t="s">
        <v>1111</v>
      </c>
      <c r="E133" s="259" t="s">
        <v>1111</v>
      </c>
      <c r="F133" s="292" t="s">
        <v>1111</v>
      </c>
      <c r="G133" s="259">
        <v>0</v>
      </c>
      <c r="H133" s="259">
        <v>78</v>
      </c>
      <c r="I133" s="292" t="s">
        <v>719</v>
      </c>
    </row>
    <row r="134" spans="1:9" x14ac:dyDescent="0.2">
      <c r="A134" s="256">
        <v>690</v>
      </c>
      <c r="B134" s="257"/>
      <c r="C134" s="258" t="s">
        <v>281</v>
      </c>
      <c r="D134" s="259">
        <v>1118820</v>
      </c>
      <c r="E134" s="259">
        <v>2008986</v>
      </c>
      <c r="F134" s="292">
        <v>40.817236318062697</v>
      </c>
      <c r="G134" s="259">
        <v>3000028</v>
      </c>
      <c r="H134" s="259">
        <v>5109891</v>
      </c>
      <c r="I134" s="292">
        <v>75.717732842138503</v>
      </c>
    </row>
    <row r="135" spans="1:9" x14ac:dyDescent="0.2">
      <c r="A135" s="273"/>
      <c r="B135" s="273"/>
      <c r="C135" s="264"/>
      <c r="D135" s="259"/>
      <c r="E135" s="259"/>
      <c r="G135" s="268"/>
      <c r="H135" s="268"/>
      <c r="I135" s="270"/>
    </row>
    <row r="136" spans="1:9" x14ac:dyDescent="0.2">
      <c r="A136" s="273"/>
      <c r="B136" s="273"/>
      <c r="C136" s="264"/>
      <c r="D136" s="259"/>
      <c r="E136" s="259"/>
      <c r="G136" s="268"/>
      <c r="H136" s="268"/>
      <c r="I136" s="270"/>
    </row>
    <row r="137" spans="1:9" ht="16.5" x14ac:dyDescent="0.2">
      <c r="A137" s="619" t="s">
        <v>67</v>
      </c>
      <c r="B137" s="619"/>
      <c r="C137" s="619"/>
      <c r="D137" s="619"/>
      <c r="E137" s="619"/>
      <c r="F137" s="619"/>
      <c r="G137" s="619"/>
      <c r="H137" s="619"/>
      <c r="I137" s="619"/>
    </row>
    <row r="138" spans="1:9" x14ac:dyDescent="0.2">
      <c r="C138" s="264"/>
      <c r="D138" s="241"/>
      <c r="E138" s="241"/>
      <c r="F138" s="242"/>
      <c r="G138" s="265"/>
      <c r="H138" s="265"/>
      <c r="I138" s="265"/>
    </row>
    <row r="139" spans="1:9" ht="18" customHeight="1" x14ac:dyDescent="0.2">
      <c r="A139" s="606" t="s">
        <v>1031</v>
      </c>
      <c r="B139" s="597" t="s">
        <v>722</v>
      </c>
      <c r="C139" s="598"/>
      <c r="D139" s="618" t="s">
        <v>1155</v>
      </c>
      <c r="E139" s="612"/>
      <c r="F139" s="612"/>
      <c r="G139" s="591" t="s">
        <v>1172</v>
      </c>
      <c r="H139" s="612"/>
      <c r="I139" s="612"/>
    </row>
    <row r="140" spans="1:9" ht="16.5" customHeight="1" x14ac:dyDescent="0.2">
      <c r="A140" s="607"/>
      <c r="B140" s="599"/>
      <c r="C140" s="600"/>
      <c r="D140" s="244" t="s">
        <v>473</v>
      </c>
      <c r="E140" s="613" t="s">
        <v>474</v>
      </c>
      <c r="F140" s="614"/>
      <c r="G140" s="245" t="s">
        <v>473</v>
      </c>
      <c r="H140" s="613" t="s">
        <v>474</v>
      </c>
      <c r="I140" s="614"/>
    </row>
    <row r="141" spans="1:9" ht="15" customHeight="1" x14ac:dyDescent="0.2">
      <c r="A141" s="607"/>
      <c r="B141" s="599"/>
      <c r="C141" s="600"/>
      <c r="D141" s="615" t="s">
        <v>111</v>
      </c>
      <c r="E141" s="603" t="s">
        <v>107</v>
      </c>
      <c r="F141" s="609" t="s">
        <v>1179</v>
      </c>
      <c r="G141" s="603" t="s">
        <v>111</v>
      </c>
      <c r="H141" s="603" t="s">
        <v>107</v>
      </c>
      <c r="I141" s="609" t="s">
        <v>1180</v>
      </c>
    </row>
    <row r="142" spans="1:9" x14ac:dyDescent="0.2">
      <c r="A142" s="607"/>
      <c r="B142" s="599"/>
      <c r="C142" s="600"/>
      <c r="D142" s="616"/>
      <c r="E142" s="604"/>
      <c r="F142" s="610"/>
      <c r="G142" s="604"/>
      <c r="H142" s="604"/>
      <c r="I142" s="610"/>
    </row>
    <row r="143" spans="1:9" ht="18.75" customHeight="1" x14ac:dyDescent="0.2">
      <c r="A143" s="607"/>
      <c r="B143" s="599"/>
      <c r="C143" s="600"/>
      <c r="D143" s="616"/>
      <c r="E143" s="604"/>
      <c r="F143" s="610"/>
      <c r="G143" s="604"/>
      <c r="H143" s="604"/>
      <c r="I143" s="610"/>
    </row>
    <row r="144" spans="1:9" ht="27.75" customHeight="1" x14ac:dyDescent="0.2">
      <c r="A144" s="608"/>
      <c r="B144" s="601"/>
      <c r="C144" s="602"/>
      <c r="D144" s="617"/>
      <c r="E144" s="605"/>
      <c r="F144" s="611"/>
      <c r="G144" s="605"/>
      <c r="H144" s="605"/>
      <c r="I144" s="611"/>
    </row>
    <row r="145" spans="1:12" x14ac:dyDescent="0.2">
      <c r="A145" s="266"/>
      <c r="B145" s="267"/>
      <c r="C145" s="248"/>
      <c r="D145" s="268"/>
      <c r="E145" s="268"/>
      <c r="G145" s="274"/>
      <c r="H145" s="274"/>
      <c r="I145" s="274"/>
    </row>
    <row r="146" spans="1:12" s="253" customFormat="1" x14ac:dyDescent="0.2">
      <c r="A146" s="249" t="s">
        <v>282</v>
      </c>
      <c r="B146" s="255" t="s">
        <v>200</v>
      </c>
      <c r="C146" s="251"/>
      <c r="D146" s="252">
        <v>536794006</v>
      </c>
      <c r="E146" s="252">
        <v>1836901446</v>
      </c>
      <c r="F146" s="291">
        <v>-4.1231002303993902</v>
      </c>
      <c r="G146" s="252">
        <v>1120707444</v>
      </c>
      <c r="H146" s="252">
        <v>3813470887</v>
      </c>
      <c r="I146" s="291">
        <v>0.82093417369039001</v>
      </c>
    </row>
    <row r="147" spans="1:12" s="253" customFormat="1" ht="24" customHeight="1" x14ac:dyDescent="0.2">
      <c r="A147" s="254">
        <v>7</v>
      </c>
      <c r="B147" s="255" t="s">
        <v>283</v>
      </c>
      <c r="C147" s="251"/>
      <c r="D147" s="252">
        <v>291337336</v>
      </c>
      <c r="E147" s="252">
        <v>373167632</v>
      </c>
      <c r="F147" s="291">
        <v>-4.3773526025204896</v>
      </c>
      <c r="G147" s="252">
        <v>619974700</v>
      </c>
      <c r="H147" s="252">
        <v>818057682</v>
      </c>
      <c r="I147" s="291">
        <v>10.5747494716741</v>
      </c>
      <c r="K147" s="287"/>
      <c r="L147" s="287"/>
    </row>
    <row r="148" spans="1:12" ht="24" customHeight="1" x14ac:dyDescent="0.2">
      <c r="A148" s="256">
        <v>701</v>
      </c>
      <c r="B148" s="257"/>
      <c r="C148" s="258" t="s">
        <v>856</v>
      </c>
      <c r="D148" s="259">
        <v>48448</v>
      </c>
      <c r="E148" s="259">
        <v>451821</v>
      </c>
      <c r="F148" s="292">
        <v>-25.179714344856102</v>
      </c>
      <c r="G148" s="259">
        <v>115296</v>
      </c>
      <c r="H148" s="259">
        <v>946617</v>
      </c>
      <c r="I148" s="292">
        <v>-22.661693879468501</v>
      </c>
    </row>
    <row r="149" spans="1:12" x14ac:dyDescent="0.2">
      <c r="A149" s="256">
        <v>702</v>
      </c>
      <c r="B149" s="257"/>
      <c r="C149" s="258" t="s">
        <v>857</v>
      </c>
      <c r="D149" s="259">
        <v>300947</v>
      </c>
      <c r="E149" s="259">
        <v>2293239</v>
      </c>
      <c r="F149" s="292">
        <v>-22.912578932418601</v>
      </c>
      <c r="G149" s="259">
        <v>523561</v>
      </c>
      <c r="H149" s="259">
        <v>4214628</v>
      </c>
      <c r="I149" s="292">
        <v>-18.775140493829099</v>
      </c>
    </row>
    <row r="150" spans="1:12" x14ac:dyDescent="0.2">
      <c r="A150" s="256">
        <v>703</v>
      </c>
      <c r="B150" s="257"/>
      <c r="C150" s="258" t="s">
        <v>858</v>
      </c>
      <c r="D150" s="259">
        <v>136</v>
      </c>
      <c r="E150" s="259">
        <v>6396</v>
      </c>
      <c r="F150" s="292">
        <v>-66.677086589559195</v>
      </c>
      <c r="G150" s="259">
        <v>702</v>
      </c>
      <c r="H150" s="259">
        <v>37053</v>
      </c>
      <c r="I150" s="292">
        <v>58.739611001627999</v>
      </c>
    </row>
    <row r="151" spans="1:12" x14ac:dyDescent="0.2">
      <c r="A151" s="256">
        <v>704</v>
      </c>
      <c r="B151" s="257"/>
      <c r="C151" s="258" t="s">
        <v>859</v>
      </c>
      <c r="D151" s="259">
        <v>81110</v>
      </c>
      <c r="E151" s="259">
        <v>478064</v>
      </c>
      <c r="F151" s="292">
        <v>23.607085512758498</v>
      </c>
      <c r="G151" s="259">
        <v>186192</v>
      </c>
      <c r="H151" s="259">
        <v>1073512</v>
      </c>
      <c r="I151" s="292">
        <v>21.8869501239861</v>
      </c>
    </row>
    <row r="152" spans="1:12" x14ac:dyDescent="0.2">
      <c r="A152" s="256">
        <v>705</v>
      </c>
      <c r="B152" s="257"/>
      <c r="C152" s="258" t="s">
        <v>891</v>
      </c>
      <c r="D152" s="259">
        <v>26605</v>
      </c>
      <c r="E152" s="259">
        <v>240845</v>
      </c>
      <c r="F152" s="292">
        <v>-13.1689572126963</v>
      </c>
      <c r="G152" s="259">
        <v>67410</v>
      </c>
      <c r="H152" s="259">
        <v>449792</v>
      </c>
      <c r="I152" s="292">
        <v>-37.280099952031897</v>
      </c>
    </row>
    <row r="153" spans="1:12" x14ac:dyDescent="0.2">
      <c r="A153" s="256">
        <v>706</v>
      </c>
      <c r="B153" s="257"/>
      <c r="C153" s="258" t="s">
        <v>284</v>
      </c>
      <c r="D153" s="259">
        <v>34947</v>
      </c>
      <c r="E153" s="259">
        <v>761362</v>
      </c>
      <c r="F153" s="292">
        <v>-65.862645664913501</v>
      </c>
      <c r="G153" s="259">
        <v>94704</v>
      </c>
      <c r="H153" s="259">
        <v>2678058</v>
      </c>
      <c r="I153" s="292">
        <v>-29.678017372672201</v>
      </c>
    </row>
    <row r="154" spans="1:12" x14ac:dyDescent="0.2">
      <c r="A154" s="256">
        <v>707</v>
      </c>
      <c r="B154" s="257"/>
      <c r="C154" s="258" t="s">
        <v>877</v>
      </c>
      <c r="D154" s="259">
        <v>20605</v>
      </c>
      <c r="E154" s="259">
        <v>527129</v>
      </c>
      <c r="F154" s="294">
        <v>-39.278337808588098</v>
      </c>
      <c r="G154" s="259">
        <v>25517</v>
      </c>
      <c r="H154" s="259">
        <v>784282</v>
      </c>
      <c r="I154" s="292">
        <v>-52.619919422412501</v>
      </c>
    </row>
    <row r="155" spans="1:12" x14ac:dyDescent="0.2">
      <c r="A155" s="256">
        <v>708</v>
      </c>
      <c r="B155" s="257"/>
      <c r="C155" s="258" t="s">
        <v>286</v>
      </c>
      <c r="D155" s="259">
        <v>54523768</v>
      </c>
      <c r="E155" s="259">
        <v>46243731</v>
      </c>
      <c r="F155" s="292">
        <v>-17.389798638338601</v>
      </c>
      <c r="G155" s="259">
        <v>117718966</v>
      </c>
      <c r="H155" s="259">
        <v>102751441</v>
      </c>
      <c r="I155" s="292">
        <v>-6.3367389394765796</v>
      </c>
    </row>
    <row r="156" spans="1:12" x14ac:dyDescent="0.2">
      <c r="A156" s="256">
        <v>709</v>
      </c>
      <c r="B156" s="257"/>
      <c r="C156" s="258" t="s">
        <v>287</v>
      </c>
      <c r="D156" s="272">
        <v>17685652</v>
      </c>
      <c r="E156" s="272">
        <v>7050955</v>
      </c>
      <c r="F156" s="292">
        <v>-13.973213544955801</v>
      </c>
      <c r="G156" s="259">
        <v>40601282</v>
      </c>
      <c r="H156" s="259">
        <v>15243315</v>
      </c>
      <c r="I156" s="292">
        <v>-3.8225138999559101</v>
      </c>
    </row>
    <row r="157" spans="1:12" x14ac:dyDescent="0.2">
      <c r="A157" s="256">
        <v>711</v>
      </c>
      <c r="B157" s="257"/>
      <c r="C157" s="258" t="s">
        <v>288</v>
      </c>
      <c r="D157" s="259">
        <v>8731473</v>
      </c>
      <c r="E157" s="259">
        <v>6710337</v>
      </c>
      <c r="F157" s="292">
        <v>-0.49515631485191097</v>
      </c>
      <c r="G157" s="259">
        <v>19594867</v>
      </c>
      <c r="H157" s="259">
        <v>13282346</v>
      </c>
      <c r="I157" s="292">
        <v>8.2224602116418293</v>
      </c>
    </row>
    <row r="158" spans="1:12" x14ac:dyDescent="0.2">
      <c r="A158" s="256">
        <v>732</v>
      </c>
      <c r="B158" s="257"/>
      <c r="C158" s="258" t="s">
        <v>290</v>
      </c>
      <c r="D158" s="259">
        <v>46752377</v>
      </c>
      <c r="E158" s="259">
        <v>71837173</v>
      </c>
      <c r="F158" s="292">
        <v>-19.3475759248564</v>
      </c>
      <c r="G158" s="259">
        <v>105290643</v>
      </c>
      <c r="H158" s="259">
        <v>146104111</v>
      </c>
      <c r="I158" s="292">
        <v>-17.509668444551501</v>
      </c>
    </row>
    <row r="159" spans="1:12" x14ac:dyDescent="0.2">
      <c r="A159" s="256">
        <v>734</v>
      </c>
      <c r="B159" s="257"/>
      <c r="C159" s="258" t="s">
        <v>293</v>
      </c>
      <c r="D159" s="259">
        <v>1334407</v>
      </c>
      <c r="E159" s="259">
        <v>9200834</v>
      </c>
      <c r="F159" s="292">
        <v>-23.315033958359201</v>
      </c>
      <c r="G159" s="259">
        <v>2961010</v>
      </c>
      <c r="H159" s="259">
        <v>20751460</v>
      </c>
      <c r="I159" s="292">
        <v>-1.2197338328073799</v>
      </c>
    </row>
    <row r="160" spans="1:12" x14ac:dyDescent="0.2">
      <c r="A160" s="256">
        <v>736</v>
      </c>
      <c r="B160" s="257"/>
      <c r="C160" s="258" t="s">
        <v>294</v>
      </c>
      <c r="D160" s="259">
        <v>342167</v>
      </c>
      <c r="E160" s="259">
        <v>866075</v>
      </c>
      <c r="F160" s="292">
        <v>-57.266190813125398</v>
      </c>
      <c r="G160" s="259">
        <v>833308</v>
      </c>
      <c r="H160" s="259">
        <v>2242915</v>
      </c>
      <c r="I160" s="292">
        <v>-60.251764902697303</v>
      </c>
    </row>
    <row r="161" spans="1:12" x14ac:dyDescent="0.2">
      <c r="A161" s="256">
        <v>738</v>
      </c>
      <c r="B161" s="257"/>
      <c r="C161" s="258" t="s">
        <v>503</v>
      </c>
      <c r="D161" s="259">
        <v>2521459</v>
      </c>
      <c r="E161" s="259">
        <v>4613807</v>
      </c>
      <c r="F161" s="292">
        <v>-0.32560799277752001</v>
      </c>
      <c r="G161" s="259">
        <v>4203783</v>
      </c>
      <c r="H161" s="259">
        <v>7960285</v>
      </c>
      <c r="I161" s="292">
        <v>-1.6290438005716401</v>
      </c>
    </row>
    <row r="162" spans="1:12" x14ac:dyDescent="0.2">
      <c r="A162" s="256">
        <v>740</v>
      </c>
      <c r="B162" s="257"/>
      <c r="C162" s="258" t="s">
        <v>295</v>
      </c>
      <c r="D162" s="259">
        <v>235601</v>
      </c>
      <c r="E162" s="259">
        <v>2680879</v>
      </c>
      <c r="F162" s="292">
        <v>5.5184590854470503</v>
      </c>
      <c r="G162" s="259">
        <v>510155</v>
      </c>
      <c r="H162" s="259">
        <v>44512944</v>
      </c>
      <c r="I162" s="292">
        <v>794.50006259679606</v>
      </c>
    </row>
    <row r="163" spans="1:12" x14ac:dyDescent="0.2">
      <c r="A163" s="256">
        <v>749</v>
      </c>
      <c r="B163" s="257"/>
      <c r="C163" s="258" t="s">
        <v>296</v>
      </c>
      <c r="D163" s="259">
        <v>18627089</v>
      </c>
      <c r="E163" s="259">
        <v>50612890</v>
      </c>
      <c r="F163" s="292">
        <v>6.4215078854234102</v>
      </c>
      <c r="G163" s="259">
        <v>36638027</v>
      </c>
      <c r="H163" s="259">
        <v>121119521</v>
      </c>
      <c r="I163" s="292">
        <v>43.925244561589899</v>
      </c>
    </row>
    <row r="164" spans="1:12" x14ac:dyDescent="0.2">
      <c r="A164" s="256">
        <v>751</v>
      </c>
      <c r="B164" s="257"/>
      <c r="C164" s="258" t="s">
        <v>297</v>
      </c>
      <c r="D164" s="259">
        <v>14569905</v>
      </c>
      <c r="E164" s="259">
        <v>21044087</v>
      </c>
      <c r="F164" s="292">
        <v>-7.0572756508426</v>
      </c>
      <c r="G164" s="259">
        <v>33011228</v>
      </c>
      <c r="H164" s="259">
        <v>45726212</v>
      </c>
      <c r="I164" s="292">
        <v>16.2069491667223</v>
      </c>
    </row>
    <row r="165" spans="1:12" x14ac:dyDescent="0.2">
      <c r="A165" s="256">
        <v>753</v>
      </c>
      <c r="B165" s="257"/>
      <c r="C165" s="258" t="s">
        <v>502</v>
      </c>
      <c r="D165" s="259">
        <v>8568282</v>
      </c>
      <c r="E165" s="259">
        <v>9166785</v>
      </c>
      <c r="F165" s="292">
        <v>9.6748084205236804</v>
      </c>
      <c r="G165" s="259">
        <v>18689161</v>
      </c>
      <c r="H165" s="259">
        <v>18693281</v>
      </c>
      <c r="I165" s="292">
        <v>28.912689223232199</v>
      </c>
    </row>
    <row r="166" spans="1:12" x14ac:dyDescent="0.2">
      <c r="A166" s="256">
        <v>755</v>
      </c>
      <c r="B166" s="257"/>
      <c r="C166" s="258" t="s">
        <v>298</v>
      </c>
      <c r="D166" s="272">
        <v>93586341</v>
      </c>
      <c r="E166" s="272">
        <v>74943112</v>
      </c>
      <c r="F166" s="292">
        <v>10.257678295696</v>
      </c>
      <c r="G166" s="259">
        <v>196009586</v>
      </c>
      <c r="H166" s="259">
        <v>152232179</v>
      </c>
      <c r="I166" s="292">
        <v>13.853698991507599</v>
      </c>
    </row>
    <row r="167" spans="1:12" x14ac:dyDescent="0.2">
      <c r="A167" s="256">
        <v>757</v>
      </c>
      <c r="B167" s="257"/>
      <c r="C167" s="258" t="s">
        <v>299</v>
      </c>
      <c r="D167" s="259">
        <v>7911888</v>
      </c>
      <c r="E167" s="259">
        <v>6176612</v>
      </c>
      <c r="F167" s="292">
        <v>-16.455488348142701</v>
      </c>
      <c r="G167" s="259">
        <v>13468340</v>
      </c>
      <c r="H167" s="259">
        <v>10750514</v>
      </c>
      <c r="I167" s="292">
        <v>-10.6932827280593</v>
      </c>
    </row>
    <row r="168" spans="1:12" x14ac:dyDescent="0.2">
      <c r="A168" s="256">
        <v>759</v>
      </c>
      <c r="B168" s="257"/>
      <c r="C168" s="258" t="s">
        <v>300</v>
      </c>
      <c r="D168" s="272">
        <v>535370</v>
      </c>
      <c r="E168" s="272">
        <v>602325</v>
      </c>
      <c r="F168" s="292">
        <v>-3.6722337102802398</v>
      </c>
      <c r="G168" s="259">
        <v>987581</v>
      </c>
      <c r="H168" s="259">
        <v>1118140</v>
      </c>
      <c r="I168" s="292">
        <v>16.429619401951602</v>
      </c>
    </row>
    <row r="169" spans="1:12" x14ac:dyDescent="0.2">
      <c r="A169" s="256">
        <v>771</v>
      </c>
      <c r="B169" s="257"/>
      <c r="C169" s="258" t="s">
        <v>301</v>
      </c>
      <c r="D169" s="259">
        <v>1559342</v>
      </c>
      <c r="E169" s="259">
        <v>12853383</v>
      </c>
      <c r="F169" s="292">
        <v>20.946687088260202</v>
      </c>
      <c r="G169" s="259">
        <v>3274020</v>
      </c>
      <c r="H169" s="259">
        <v>23096386</v>
      </c>
      <c r="I169" s="292">
        <v>23.165170393413799</v>
      </c>
    </row>
    <row r="170" spans="1:12" x14ac:dyDescent="0.2">
      <c r="A170" s="256">
        <v>772</v>
      </c>
      <c r="B170" s="257"/>
      <c r="C170" s="258" t="s">
        <v>302</v>
      </c>
      <c r="D170" s="259">
        <v>13229945</v>
      </c>
      <c r="E170" s="259">
        <v>40790609</v>
      </c>
      <c r="F170" s="292">
        <v>25.821498942593902</v>
      </c>
      <c r="G170" s="259">
        <v>24966562</v>
      </c>
      <c r="H170" s="259">
        <v>75794600</v>
      </c>
      <c r="I170" s="292">
        <v>26.007244503024399</v>
      </c>
    </row>
    <row r="171" spans="1:12" x14ac:dyDescent="0.2">
      <c r="A171" s="256">
        <v>779</v>
      </c>
      <c r="B171" s="257"/>
      <c r="C171" s="258" t="s">
        <v>304</v>
      </c>
      <c r="D171" s="259">
        <v>92910</v>
      </c>
      <c r="E171" s="259">
        <v>2540291</v>
      </c>
      <c r="F171" s="292">
        <v>-33.669517245124901</v>
      </c>
      <c r="G171" s="259">
        <v>183067</v>
      </c>
      <c r="H171" s="259">
        <v>5559732</v>
      </c>
      <c r="I171" s="292">
        <v>-24.009797194787598</v>
      </c>
    </row>
    <row r="172" spans="1:12" x14ac:dyDescent="0.2">
      <c r="A172" s="256">
        <v>781</v>
      </c>
      <c r="B172" s="257"/>
      <c r="C172" s="258" t="s">
        <v>305</v>
      </c>
      <c r="D172" s="259">
        <v>67</v>
      </c>
      <c r="E172" s="259">
        <v>316647</v>
      </c>
      <c r="F172" s="292">
        <v>54.397179719727298</v>
      </c>
      <c r="G172" s="259">
        <v>227</v>
      </c>
      <c r="H172" s="259">
        <v>732659</v>
      </c>
      <c r="I172" s="292">
        <v>42.9051530264937</v>
      </c>
    </row>
    <row r="173" spans="1:12" x14ac:dyDescent="0.2">
      <c r="A173" s="256">
        <v>790</v>
      </c>
      <c r="B173" s="257"/>
      <c r="C173" s="258" t="s">
        <v>306</v>
      </c>
      <c r="D173" s="259">
        <v>16495</v>
      </c>
      <c r="E173" s="259">
        <v>158244</v>
      </c>
      <c r="F173" s="292">
        <v>105.205212993581</v>
      </c>
      <c r="G173" s="259">
        <v>19505</v>
      </c>
      <c r="H173" s="259">
        <v>201699</v>
      </c>
      <c r="I173" s="292">
        <v>-8.8967280348335205</v>
      </c>
    </row>
    <row r="174" spans="1:12" s="253" customFormat="1" ht="24" customHeight="1" x14ac:dyDescent="0.2">
      <c r="A174" s="254">
        <v>8</v>
      </c>
      <c r="B174" s="255" t="s">
        <v>307</v>
      </c>
      <c r="C174" s="251"/>
      <c r="D174" s="430">
        <v>245456670</v>
      </c>
      <c r="E174" s="430">
        <v>1463733814</v>
      </c>
      <c r="F174" s="432">
        <v>-4.0580641156893202</v>
      </c>
      <c r="G174" s="430">
        <v>500732744</v>
      </c>
      <c r="H174" s="430">
        <v>2995413205</v>
      </c>
      <c r="I174" s="432">
        <v>-1.5507569695533501</v>
      </c>
      <c r="K174" s="287"/>
      <c r="L174" s="287"/>
    </row>
    <row r="175" spans="1:12" ht="24" customHeight="1" x14ac:dyDescent="0.2">
      <c r="A175" s="256">
        <v>801</v>
      </c>
      <c r="B175" s="257"/>
      <c r="C175" s="258" t="s">
        <v>892</v>
      </c>
      <c r="D175" s="259">
        <v>176687</v>
      </c>
      <c r="E175" s="259">
        <v>7577189</v>
      </c>
      <c r="F175" s="292">
        <v>48.992374973995297</v>
      </c>
      <c r="G175" s="259">
        <v>370920</v>
      </c>
      <c r="H175" s="259">
        <v>13906622</v>
      </c>
      <c r="I175" s="292">
        <v>6.07118640189465</v>
      </c>
    </row>
    <row r="176" spans="1:12" x14ac:dyDescent="0.2">
      <c r="A176" s="256">
        <v>802</v>
      </c>
      <c r="B176" s="257"/>
      <c r="C176" s="258" t="s">
        <v>860</v>
      </c>
      <c r="D176" s="259">
        <v>4956</v>
      </c>
      <c r="E176" s="259">
        <v>135840</v>
      </c>
      <c r="F176" s="292">
        <v>-38.283720423072701</v>
      </c>
      <c r="G176" s="259">
        <v>10506</v>
      </c>
      <c r="H176" s="259">
        <v>283360</v>
      </c>
      <c r="I176" s="292">
        <v>-17.495275835864099</v>
      </c>
    </row>
    <row r="177" spans="1:9" x14ac:dyDescent="0.2">
      <c r="A177" s="256">
        <v>803</v>
      </c>
      <c r="B177" s="257"/>
      <c r="C177" s="258" t="s">
        <v>861</v>
      </c>
      <c r="D177" s="259">
        <v>326183</v>
      </c>
      <c r="E177" s="259">
        <v>6777695</v>
      </c>
      <c r="F177" s="292">
        <v>14.3573336500883</v>
      </c>
      <c r="G177" s="259">
        <v>835423</v>
      </c>
      <c r="H177" s="259">
        <v>16067868</v>
      </c>
      <c r="I177" s="292">
        <v>-2.9360690911423699</v>
      </c>
    </row>
    <row r="178" spans="1:9" x14ac:dyDescent="0.2">
      <c r="A178" s="256">
        <v>804</v>
      </c>
      <c r="B178" s="257"/>
      <c r="C178" s="258" t="s">
        <v>862</v>
      </c>
      <c r="D178" s="431">
        <v>150277</v>
      </c>
      <c r="E178" s="431">
        <v>5850899</v>
      </c>
      <c r="F178" s="433">
        <v>30.406793306010801</v>
      </c>
      <c r="G178" s="431">
        <v>398427</v>
      </c>
      <c r="H178" s="431">
        <v>14382882</v>
      </c>
      <c r="I178" s="433">
        <v>1.8732132376908599</v>
      </c>
    </row>
    <row r="179" spans="1:9" x14ac:dyDescent="0.2">
      <c r="A179" s="256">
        <v>805</v>
      </c>
      <c r="B179" s="257"/>
      <c r="C179" s="258" t="s">
        <v>863</v>
      </c>
      <c r="D179" s="259">
        <v>9362</v>
      </c>
      <c r="E179" s="259">
        <v>209917</v>
      </c>
      <c r="F179" s="294">
        <v>2.42801586798151</v>
      </c>
      <c r="G179" s="259">
        <v>10292</v>
      </c>
      <c r="H179" s="259">
        <v>254044</v>
      </c>
      <c r="I179" s="292">
        <v>13.7522332322875</v>
      </c>
    </row>
    <row r="180" spans="1:9" x14ac:dyDescent="0.2">
      <c r="A180" s="256">
        <v>806</v>
      </c>
      <c r="B180" s="257"/>
      <c r="C180" s="258" t="s">
        <v>864</v>
      </c>
      <c r="D180" s="259">
        <v>76259</v>
      </c>
      <c r="E180" s="259">
        <v>2633263</v>
      </c>
      <c r="F180" s="292">
        <v>21.564540492229501</v>
      </c>
      <c r="G180" s="259">
        <v>298285</v>
      </c>
      <c r="H180" s="259">
        <v>8975597</v>
      </c>
      <c r="I180" s="292">
        <v>5.1886859894708097</v>
      </c>
    </row>
    <row r="181" spans="1:9" x14ac:dyDescent="0.2">
      <c r="A181" s="256">
        <v>807</v>
      </c>
      <c r="B181" s="257"/>
      <c r="C181" s="258" t="s">
        <v>308</v>
      </c>
      <c r="D181" s="259">
        <v>15667</v>
      </c>
      <c r="E181" s="259">
        <v>634697</v>
      </c>
      <c r="F181" s="292">
        <v>188.98597179789601</v>
      </c>
      <c r="G181" s="259">
        <v>30354</v>
      </c>
      <c r="H181" s="259">
        <v>1257625</v>
      </c>
      <c r="I181" s="292">
        <v>69.983780496046506</v>
      </c>
    </row>
    <row r="182" spans="1:9" x14ac:dyDescent="0.2">
      <c r="A182" s="256">
        <v>808</v>
      </c>
      <c r="B182" s="257"/>
      <c r="C182" s="258" t="s">
        <v>309</v>
      </c>
      <c r="D182" s="259">
        <v>7208</v>
      </c>
      <c r="E182" s="259">
        <v>344274</v>
      </c>
      <c r="F182" s="292">
        <v>121.520583731195</v>
      </c>
      <c r="G182" s="259">
        <v>15840</v>
      </c>
      <c r="H182" s="259">
        <v>3551666</v>
      </c>
      <c r="I182" s="292">
        <v>621.16217116217103</v>
      </c>
    </row>
    <row r="183" spans="1:9" x14ac:dyDescent="0.2">
      <c r="A183" s="256">
        <v>809</v>
      </c>
      <c r="B183" s="257"/>
      <c r="C183" s="258" t="s">
        <v>310</v>
      </c>
      <c r="D183" s="259">
        <v>6839771</v>
      </c>
      <c r="E183" s="259">
        <v>35545584</v>
      </c>
      <c r="F183" s="292">
        <v>-9.8679679342655806</v>
      </c>
      <c r="G183" s="259">
        <v>14254017</v>
      </c>
      <c r="H183" s="259">
        <v>74824980</v>
      </c>
      <c r="I183" s="292">
        <v>-1.9128796059420099</v>
      </c>
    </row>
    <row r="184" spans="1:9" x14ac:dyDescent="0.2">
      <c r="A184" s="256">
        <v>810</v>
      </c>
      <c r="B184" s="257"/>
      <c r="C184" s="258" t="s">
        <v>311</v>
      </c>
      <c r="D184" s="259">
        <v>55</v>
      </c>
      <c r="E184" s="259">
        <v>1310</v>
      </c>
      <c r="F184" s="294">
        <v>-93.223320055868797</v>
      </c>
      <c r="G184" s="259">
        <v>739</v>
      </c>
      <c r="H184" s="259">
        <v>44913</v>
      </c>
      <c r="I184" s="292">
        <v>-67.460478460579907</v>
      </c>
    </row>
    <row r="185" spans="1:9" x14ac:dyDescent="0.2">
      <c r="A185" s="256">
        <v>811</v>
      </c>
      <c r="B185" s="257"/>
      <c r="C185" s="258" t="s">
        <v>312</v>
      </c>
      <c r="D185" s="259">
        <v>404421</v>
      </c>
      <c r="E185" s="259">
        <v>12220512</v>
      </c>
      <c r="F185" s="292">
        <v>40.405458349466301</v>
      </c>
      <c r="G185" s="431">
        <v>741377</v>
      </c>
      <c r="H185" s="431">
        <v>22316104</v>
      </c>
      <c r="I185" s="433">
        <v>5.8357702653616998</v>
      </c>
    </row>
    <row r="186" spans="1:9" x14ac:dyDescent="0.2">
      <c r="A186" s="256">
        <v>812</v>
      </c>
      <c r="B186" s="257"/>
      <c r="C186" s="258" t="s">
        <v>893</v>
      </c>
      <c r="D186" s="259">
        <v>132965</v>
      </c>
      <c r="E186" s="259">
        <v>2079748</v>
      </c>
      <c r="F186" s="292">
        <v>10.575840292125701</v>
      </c>
      <c r="G186" s="259">
        <v>240229</v>
      </c>
      <c r="H186" s="259">
        <v>3534456</v>
      </c>
      <c r="I186" s="292">
        <v>-16.555149717436102</v>
      </c>
    </row>
    <row r="187" spans="1:9" x14ac:dyDescent="0.2">
      <c r="A187" s="256">
        <v>813</v>
      </c>
      <c r="B187" s="257"/>
      <c r="C187" s="258" t="s">
        <v>313</v>
      </c>
      <c r="D187" s="259">
        <v>11847502</v>
      </c>
      <c r="E187" s="259">
        <v>18646743</v>
      </c>
      <c r="F187" s="292">
        <v>-7.8688051886284596</v>
      </c>
      <c r="G187" s="259">
        <v>25293523</v>
      </c>
      <c r="H187" s="259">
        <v>39304679</v>
      </c>
      <c r="I187" s="292">
        <v>1.30177647472867</v>
      </c>
    </row>
    <row r="188" spans="1:9" x14ac:dyDescent="0.2">
      <c r="A188" s="256">
        <v>814</v>
      </c>
      <c r="B188" s="257"/>
      <c r="C188" s="258" t="s">
        <v>314</v>
      </c>
      <c r="D188" s="259">
        <v>1585291</v>
      </c>
      <c r="E188" s="259">
        <v>5166236</v>
      </c>
      <c r="F188" s="292">
        <v>18.706084661190701</v>
      </c>
      <c r="G188" s="259">
        <v>3020539</v>
      </c>
      <c r="H188" s="259">
        <v>9834246</v>
      </c>
      <c r="I188" s="292">
        <v>23.438957987370198</v>
      </c>
    </row>
    <row r="189" spans="1:9" x14ac:dyDescent="0.2">
      <c r="A189" s="256">
        <v>815</v>
      </c>
      <c r="B189" s="257"/>
      <c r="C189" s="258" t="s">
        <v>501</v>
      </c>
      <c r="D189" s="259">
        <v>13476373</v>
      </c>
      <c r="E189" s="259">
        <v>18460817</v>
      </c>
      <c r="F189" s="292">
        <v>3.2034244578496098</v>
      </c>
      <c r="G189" s="259">
        <v>27906854</v>
      </c>
      <c r="H189" s="259">
        <v>37952090</v>
      </c>
      <c r="I189" s="292">
        <v>11.920713186158601</v>
      </c>
    </row>
    <row r="190" spans="1:9" x14ac:dyDescent="0.2">
      <c r="A190" s="256">
        <v>816</v>
      </c>
      <c r="B190" s="257"/>
      <c r="C190" s="258" t="s">
        <v>315</v>
      </c>
      <c r="D190" s="259">
        <v>4900645</v>
      </c>
      <c r="E190" s="259">
        <v>29806799</v>
      </c>
      <c r="F190" s="292">
        <v>10.1255728918202</v>
      </c>
      <c r="G190" s="259">
        <v>9808942</v>
      </c>
      <c r="H190" s="259">
        <v>60189801</v>
      </c>
      <c r="I190" s="292">
        <v>12.7398239095153</v>
      </c>
    </row>
    <row r="191" spans="1:9" x14ac:dyDescent="0.2">
      <c r="A191" s="256">
        <v>817</v>
      </c>
      <c r="B191" s="257"/>
      <c r="C191" s="258" t="s">
        <v>316</v>
      </c>
      <c r="D191" s="259">
        <v>803572</v>
      </c>
      <c r="E191" s="259">
        <v>1020252</v>
      </c>
      <c r="F191" s="292">
        <v>-30.411473541406199</v>
      </c>
      <c r="G191" s="259">
        <v>1869933</v>
      </c>
      <c r="H191" s="259">
        <v>2477823</v>
      </c>
      <c r="I191" s="292">
        <v>-14.0791000339131</v>
      </c>
    </row>
    <row r="192" spans="1:9" x14ac:dyDescent="0.2">
      <c r="A192" s="256">
        <v>818</v>
      </c>
      <c r="B192" s="257"/>
      <c r="C192" s="258" t="s">
        <v>317</v>
      </c>
      <c r="D192" s="259">
        <v>4144910</v>
      </c>
      <c r="E192" s="259">
        <v>5898172</v>
      </c>
      <c r="F192" s="292">
        <v>0.87915207884010704</v>
      </c>
      <c r="G192" s="259">
        <v>8735062</v>
      </c>
      <c r="H192" s="259">
        <v>11186422</v>
      </c>
      <c r="I192" s="292">
        <v>-4.4832028359204399</v>
      </c>
    </row>
    <row r="193" spans="1:9" x14ac:dyDescent="0.2">
      <c r="A193" s="256">
        <v>819</v>
      </c>
      <c r="B193" s="257"/>
      <c r="C193" s="258" t="s">
        <v>318</v>
      </c>
      <c r="D193" s="259">
        <v>12447244</v>
      </c>
      <c r="E193" s="259">
        <v>26235921</v>
      </c>
      <c r="F193" s="292">
        <v>2.39106252434068</v>
      </c>
      <c r="G193" s="259">
        <v>24924869</v>
      </c>
      <c r="H193" s="259">
        <v>53422365</v>
      </c>
      <c r="I193" s="292">
        <v>4.40404531153857</v>
      </c>
    </row>
    <row r="194" spans="1:9" x14ac:dyDescent="0.2">
      <c r="A194" s="256">
        <v>820</v>
      </c>
      <c r="B194" s="257"/>
      <c r="C194" s="258" t="s">
        <v>865</v>
      </c>
      <c r="D194" s="431">
        <v>1520603</v>
      </c>
      <c r="E194" s="431">
        <v>16270741</v>
      </c>
      <c r="F194" s="433">
        <v>22.317627798621299</v>
      </c>
      <c r="G194" s="431">
        <v>2520993</v>
      </c>
      <c r="H194" s="431">
        <v>29734328</v>
      </c>
      <c r="I194" s="433">
        <v>2.8185079710090499</v>
      </c>
    </row>
    <row r="195" spans="1:9" x14ac:dyDescent="0.2">
      <c r="A195" s="256">
        <v>823</v>
      </c>
      <c r="B195" s="257"/>
      <c r="C195" s="258" t="s">
        <v>319</v>
      </c>
      <c r="D195" s="431">
        <v>116854</v>
      </c>
      <c r="E195" s="431">
        <v>1282916</v>
      </c>
      <c r="F195" s="433">
        <v>2.9831756375461298</v>
      </c>
      <c r="G195" s="431">
        <v>216653</v>
      </c>
      <c r="H195" s="431">
        <v>2452311</v>
      </c>
      <c r="I195" s="433">
        <v>-2.9077269234165</v>
      </c>
    </row>
    <row r="196" spans="1:9" x14ac:dyDescent="0.2">
      <c r="A196" s="256">
        <v>829</v>
      </c>
      <c r="B196" s="257"/>
      <c r="C196" s="258" t="s">
        <v>320</v>
      </c>
      <c r="D196" s="431">
        <v>18314922</v>
      </c>
      <c r="E196" s="431">
        <v>70217111</v>
      </c>
      <c r="F196" s="433">
        <v>-4.0888685020403299</v>
      </c>
      <c r="G196" s="431">
        <v>37111103</v>
      </c>
      <c r="H196" s="431">
        <v>151359628</v>
      </c>
      <c r="I196" s="433">
        <v>5.4758571086007102</v>
      </c>
    </row>
    <row r="197" spans="1:9" x14ac:dyDescent="0.2">
      <c r="A197" s="256">
        <v>831</v>
      </c>
      <c r="B197" s="257"/>
      <c r="C197" s="258" t="s">
        <v>321</v>
      </c>
      <c r="D197" s="272">
        <v>1038890</v>
      </c>
      <c r="E197" s="272">
        <v>1990160</v>
      </c>
      <c r="F197" s="292">
        <v>32.690513924383197</v>
      </c>
      <c r="G197" s="259">
        <v>2160944</v>
      </c>
      <c r="H197" s="259">
        <v>4241915</v>
      </c>
      <c r="I197" s="292">
        <v>42.550351493465001</v>
      </c>
    </row>
    <row r="198" spans="1:9" x14ac:dyDescent="0.2">
      <c r="A198" s="256">
        <v>832</v>
      </c>
      <c r="B198" s="257"/>
      <c r="C198" s="258" t="s">
        <v>322</v>
      </c>
      <c r="D198" s="259">
        <v>32013258</v>
      </c>
      <c r="E198" s="259">
        <v>98319395</v>
      </c>
      <c r="F198" s="292">
        <v>-0.26633677532566902</v>
      </c>
      <c r="G198" s="259">
        <v>66342854</v>
      </c>
      <c r="H198" s="259">
        <v>197663871</v>
      </c>
      <c r="I198" s="292">
        <v>4.9762216144984002E-2</v>
      </c>
    </row>
    <row r="199" spans="1:9" x14ac:dyDescent="0.2">
      <c r="A199" s="256">
        <v>833</v>
      </c>
      <c r="B199" s="257"/>
      <c r="C199" s="258" t="s">
        <v>323</v>
      </c>
      <c r="D199" s="272">
        <v>110663</v>
      </c>
      <c r="E199" s="272">
        <v>1270329</v>
      </c>
      <c r="F199" s="292">
        <v>-13.0206539563641</v>
      </c>
      <c r="G199" s="259">
        <v>303651</v>
      </c>
      <c r="H199" s="259">
        <v>3012215</v>
      </c>
      <c r="I199" s="292">
        <v>1.1823584421447499</v>
      </c>
    </row>
    <row r="200" spans="1:9" x14ac:dyDescent="0.2">
      <c r="A200" s="256">
        <v>834</v>
      </c>
      <c r="B200" s="257"/>
      <c r="C200" s="258" t="s">
        <v>324</v>
      </c>
      <c r="D200" s="259">
        <v>109909</v>
      </c>
      <c r="E200" s="259">
        <v>11163198</v>
      </c>
      <c r="F200" s="292">
        <v>43.530868746865202</v>
      </c>
      <c r="G200" s="259">
        <v>205113</v>
      </c>
      <c r="H200" s="259">
        <v>25151975</v>
      </c>
      <c r="I200" s="292">
        <v>42.893003303495</v>
      </c>
    </row>
    <row r="201" spans="1:9" x14ac:dyDescent="0.2">
      <c r="A201" s="256">
        <v>835</v>
      </c>
      <c r="B201" s="257"/>
      <c r="C201" s="258" t="s">
        <v>500</v>
      </c>
      <c r="D201" s="259">
        <v>97080</v>
      </c>
      <c r="E201" s="259">
        <v>941434</v>
      </c>
      <c r="F201" s="292">
        <v>-36.596640834356499</v>
      </c>
      <c r="G201" s="259">
        <v>186874</v>
      </c>
      <c r="H201" s="259">
        <v>1735125</v>
      </c>
      <c r="I201" s="292">
        <v>-49.548616219692803</v>
      </c>
    </row>
    <row r="202" spans="1:9" x14ac:dyDescent="0.2">
      <c r="A202" s="256">
        <v>839</v>
      </c>
      <c r="B202" s="257"/>
      <c r="C202" s="258" t="s">
        <v>325</v>
      </c>
      <c r="D202" s="431">
        <v>7825657</v>
      </c>
      <c r="E202" s="431">
        <v>15723593</v>
      </c>
      <c r="F202" s="433">
        <v>38.155871868798101</v>
      </c>
      <c r="G202" s="431">
        <v>14847294</v>
      </c>
      <c r="H202" s="431">
        <v>28451754</v>
      </c>
      <c r="I202" s="433">
        <v>5.7758138603204401</v>
      </c>
    </row>
    <row r="203" spans="1:9" x14ac:dyDescent="0.2">
      <c r="A203" s="256">
        <v>841</v>
      </c>
      <c r="B203" s="257"/>
      <c r="C203" s="258" t="s">
        <v>866</v>
      </c>
      <c r="D203" s="259">
        <v>382288</v>
      </c>
      <c r="E203" s="259">
        <v>4670090</v>
      </c>
      <c r="F203" s="292">
        <v>-25.112705611371599</v>
      </c>
      <c r="G203" s="259">
        <v>784894</v>
      </c>
      <c r="H203" s="259">
        <v>9830706</v>
      </c>
      <c r="I203" s="292">
        <v>-25.766432964767102</v>
      </c>
    </row>
    <row r="204" spans="1:9" x14ac:dyDescent="0.2">
      <c r="A204" s="256">
        <v>842</v>
      </c>
      <c r="B204" s="257"/>
      <c r="C204" s="258" t="s">
        <v>326</v>
      </c>
      <c r="D204" s="259">
        <v>3112406</v>
      </c>
      <c r="E204" s="259">
        <v>38435973</v>
      </c>
      <c r="F204" s="292">
        <v>30.978957988664</v>
      </c>
      <c r="G204" s="259">
        <v>5898665</v>
      </c>
      <c r="H204" s="259">
        <v>72381066</v>
      </c>
      <c r="I204" s="292">
        <v>29.897358908654301</v>
      </c>
    </row>
    <row r="205" spans="1:9" x14ac:dyDescent="0.2">
      <c r="A205" s="256">
        <v>843</v>
      </c>
      <c r="B205" s="257"/>
      <c r="C205" s="258" t="s">
        <v>327</v>
      </c>
      <c r="D205" s="259">
        <v>919409</v>
      </c>
      <c r="E205" s="259">
        <v>10910109</v>
      </c>
      <c r="F205" s="292">
        <v>49.916193425409297</v>
      </c>
      <c r="G205" s="259">
        <v>1941789</v>
      </c>
      <c r="H205" s="259">
        <v>21684658</v>
      </c>
      <c r="I205" s="292">
        <v>69.945830430650403</v>
      </c>
    </row>
    <row r="207" spans="1:9" ht="16.5" x14ac:dyDescent="0.2">
      <c r="A207" s="619" t="s">
        <v>67</v>
      </c>
      <c r="B207" s="619"/>
      <c r="C207" s="619"/>
      <c r="D207" s="619"/>
      <c r="E207" s="619"/>
      <c r="F207" s="619"/>
      <c r="G207" s="619"/>
      <c r="H207" s="619"/>
      <c r="I207" s="619"/>
    </row>
    <row r="208" spans="1:9" x14ac:dyDescent="0.2">
      <c r="A208" s="257"/>
      <c r="C208" s="278"/>
      <c r="D208" s="241"/>
      <c r="E208" s="241"/>
      <c r="F208" s="242"/>
      <c r="G208" s="265"/>
      <c r="H208" s="265"/>
      <c r="I208" s="275"/>
    </row>
    <row r="209" spans="1:9" ht="18" customHeight="1" x14ac:dyDescent="0.2">
      <c r="A209" s="606" t="s">
        <v>1031</v>
      </c>
      <c r="B209" s="597" t="s">
        <v>722</v>
      </c>
      <c r="C209" s="598"/>
      <c r="D209" s="618" t="s">
        <v>1155</v>
      </c>
      <c r="E209" s="612"/>
      <c r="F209" s="624"/>
      <c r="G209" s="591" t="s">
        <v>1172</v>
      </c>
      <c r="H209" s="612"/>
      <c r="I209" s="612"/>
    </row>
    <row r="210" spans="1:9" ht="16.5" customHeight="1" x14ac:dyDescent="0.2">
      <c r="A210" s="607"/>
      <c r="B210" s="599"/>
      <c r="C210" s="600"/>
      <c r="D210" s="244" t="s">
        <v>473</v>
      </c>
      <c r="E210" s="613" t="s">
        <v>474</v>
      </c>
      <c r="F210" s="625"/>
      <c r="G210" s="245" t="s">
        <v>473</v>
      </c>
      <c r="H210" s="613" t="s">
        <v>474</v>
      </c>
      <c r="I210" s="614"/>
    </row>
    <row r="211" spans="1:9" ht="15" customHeight="1" x14ac:dyDescent="0.2">
      <c r="A211" s="607"/>
      <c r="B211" s="599"/>
      <c r="C211" s="600"/>
      <c r="D211" s="615" t="s">
        <v>111</v>
      </c>
      <c r="E211" s="603" t="s">
        <v>107</v>
      </c>
      <c r="F211" s="620" t="s">
        <v>1179</v>
      </c>
      <c r="G211" s="603" t="s">
        <v>111</v>
      </c>
      <c r="H211" s="603" t="s">
        <v>107</v>
      </c>
      <c r="I211" s="609" t="s">
        <v>1180</v>
      </c>
    </row>
    <row r="212" spans="1:9" x14ac:dyDescent="0.2">
      <c r="A212" s="607"/>
      <c r="B212" s="599"/>
      <c r="C212" s="600"/>
      <c r="D212" s="616"/>
      <c r="E212" s="604"/>
      <c r="F212" s="621"/>
      <c r="G212" s="604"/>
      <c r="H212" s="604"/>
      <c r="I212" s="610"/>
    </row>
    <row r="213" spans="1:9" ht="18.75" customHeight="1" x14ac:dyDescent="0.2">
      <c r="A213" s="607"/>
      <c r="B213" s="599"/>
      <c r="C213" s="600"/>
      <c r="D213" s="616"/>
      <c r="E213" s="604"/>
      <c r="F213" s="621"/>
      <c r="G213" s="604"/>
      <c r="H213" s="604"/>
      <c r="I213" s="610"/>
    </row>
    <row r="214" spans="1:9" ht="27.75" customHeight="1" x14ac:dyDescent="0.2">
      <c r="A214" s="608"/>
      <c r="B214" s="601"/>
      <c r="C214" s="602"/>
      <c r="D214" s="617"/>
      <c r="E214" s="605"/>
      <c r="F214" s="622"/>
      <c r="G214" s="605"/>
      <c r="H214" s="605"/>
      <c r="I214" s="611"/>
    </row>
    <row r="215" spans="1:9" x14ac:dyDescent="0.2">
      <c r="A215" s="276"/>
      <c r="B215" s="277"/>
      <c r="C215" s="248"/>
      <c r="D215" s="268"/>
      <c r="E215" s="268"/>
      <c r="G215" s="268"/>
      <c r="H215" s="268"/>
      <c r="I215" s="270"/>
    </row>
    <row r="216" spans="1:9" x14ac:dyDescent="0.2">
      <c r="A216" s="256"/>
      <c r="B216" s="278" t="s">
        <v>292</v>
      </c>
      <c r="C216" s="279"/>
      <c r="D216" s="268"/>
      <c r="E216" s="268"/>
      <c r="G216" s="268"/>
      <c r="H216" s="268"/>
      <c r="I216" s="270"/>
    </row>
    <row r="217" spans="1:9" x14ac:dyDescent="0.2">
      <c r="A217" s="256"/>
      <c r="B217" s="260"/>
      <c r="C217" s="258"/>
      <c r="D217" s="268"/>
      <c r="E217" s="268"/>
      <c r="G217" s="268"/>
      <c r="H217" s="268"/>
      <c r="I217" s="270"/>
    </row>
    <row r="218" spans="1:9" x14ac:dyDescent="0.2">
      <c r="A218" s="256">
        <v>844</v>
      </c>
      <c r="B218" s="257"/>
      <c r="C218" s="258" t="s">
        <v>867</v>
      </c>
      <c r="D218" s="259">
        <v>6599968</v>
      </c>
      <c r="E218" s="259">
        <v>27564347</v>
      </c>
      <c r="F218" s="292">
        <v>0.38894947331610302</v>
      </c>
      <c r="G218" s="259">
        <v>12813096</v>
      </c>
      <c r="H218" s="259">
        <v>53006150</v>
      </c>
      <c r="I218" s="292">
        <v>2.3239058842797302</v>
      </c>
    </row>
    <row r="219" spans="1:9" x14ac:dyDescent="0.2">
      <c r="A219" s="256">
        <v>845</v>
      </c>
      <c r="B219" s="260"/>
      <c r="C219" s="258" t="s">
        <v>837</v>
      </c>
      <c r="D219" s="259">
        <v>1237972</v>
      </c>
      <c r="E219" s="259">
        <v>6660609</v>
      </c>
      <c r="F219" s="292">
        <v>39.426940683238399</v>
      </c>
      <c r="G219" s="259">
        <v>2549422</v>
      </c>
      <c r="H219" s="259">
        <v>13905940</v>
      </c>
      <c r="I219" s="292">
        <v>61.857968961220301</v>
      </c>
    </row>
    <row r="220" spans="1:9" x14ac:dyDescent="0.2">
      <c r="A220" s="256">
        <v>846</v>
      </c>
      <c r="B220" s="260"/>
      <c r="C220" s="258" t="s">
        <v>328</v>
      </c>
      <c r="D220" s="434">
        <v>969828</v>
      </c>
      <c r="E220" s="434">
        <v>4914242</v>
      </c>
      <c r="F220" s="433">
        <v>-48.7890253428695</v>
      </c>
      <c r="G220" s="431">
        <v>1809218</v>
      </c>
      <c r="H220" s="431">
        <v>9799103</v>
      </c>
      <c r="I220" s="433">
        <v>-37.6307455615758</v>
      </c>
    </row>
    <row r="221" spans="1:9" x14ac:dyDescent="0.2">
      <c r="A221" s="256">
        <v>847</v>
      </c>
      <c r="B221" s="260"/>
      <c r="C221" s="258" t="s">
        <v>868</v>
      </c>
      <c r="D221" s="259">
        <v>123965</v>
      </c>
      <c r="E221" s="259">
        <v>1491288</v>
      </c>
      <c r="F221" s="292">
        <v>-81.336228183185497</v>
      </c>
      <c r="G221" s="259">
        <v>241202</v>
      </c>
      <c r="H221" s="259">
        <v>3626044</v>
      </c>
      <c r="I221" s="292">
        <v>-78.840054578691706</v>
      </c>
    </row>
    <row r="222" spans="1:9" x14ac:dyDescent="0.2">
      <c r="A222" s="256">
        <v>848</v>
      </c>
      <c r="B222" s="260"/>
      <c r="C222" s="258" t="s">
        <v>869</v>
      </c>
      <c r="D222" s="272">
        <v>16424</v>
      </c>
      <c r="E222" s="272">
        <v>489718</v>
      </c>
      <c r="F222" s="292">
        <v>-66.227835461055506</v>
      </c>
      <c r="G222" s="259">
        <v>111376</v>
      </c>
      <c r="H222" s="259">
        <v>2401277</v>
      </c>
      <c r="I222" s="292">
        <v>-23.825353365493701</v>
      </c>
    </row>
    <row r="223" spans="1:9" x14ac:dyDescent="0.2">
      <c r="A223" s="256">
        <v>849</v>
      </c>
      <c r="B223" s="260"/>
      <c r="C223" s="258" t="s">
        <v>329</v>
      </c>
      <c r="D223" s="431">
        <v>2295926</v>
      </c>
      <c r="E223" s="431">
        <v>11165215</v>
      </c>
      <c r="F223" s="433">
        <v>8.84834719429168</v>
      </c>
      <c r="G223" s="431">
        <v>3922133</v>
      </c>
      <c r="H223" s="431">
        <v>20574951</v>
      </c>
      <c r="I223" s="433">
        <v>7.0876974601652298</v>
      </c>
    </row>
    <row r="224" spans="1:9" x14ac:dyDescent="0.2">
      <c r="A224" s="256">
        <v>850</v>
      </c>
      <c r="B224" s="260"/>
      <c r="C224" s="258" t="s">
        <v>330</v>
      </c>
      <c r="D224" s="259">
        <v>87503</v>
      </c>
      <c r="E224" s="259">
        <v>1185959</v>
      </c>
      <c r="F224" s="292">
        <v>-52.251850002818301</v>
      </c>
      <c r="G224" s="259">
        <v>359652</v>
      </c>
      <c r="H224" s="259">
        <v>3230700</v>
      </c>
      <c r="I224" s="292">
        <v>-24.173968719503101</v>
      </c>
    </row>
    <row r="225" spans="1:9" x14ac:dyDescent="0.2">
      <c r="A225" s="256">
        <v>851</v>
      </c>
      <c r="B225" s="260"/>
      <c r="C225" s="258" t="s">
        <v>882</v>
      </c>
      <c r="D225" s="259">
        <v>234573</v>
      </c>
      <c r="E225" s="259">
        <v>3089274</v>
      </c>
      <c r="F225" s="292">
        <v>-54.927679128712199</v>
      </c>
      <c r="G225" s="259">
        <v>654496</v>
      </c>
      <c r="H225" s="259">
        <v>7501171</v>
      </c>
      <c r="I225" s="292">
        <v>-34.616500654822502</v>
      </c>
    </row>
    <row r="226" spans="1:9" x14ac:dyDescent="0.2">
      <c r="A226" s="256">
        <v>852</v>
      </c>
      <c r="B226" s="260"/>
      <c r="C226" s="258" t="s">
        <v>331</v>
      </c>
      <c r="D226" s="259">
        <v>1734098</v>
      </c>
      <c r="E226" s="259">
        <v>14697396</v>
      </c>
      <c r="F226" s="292">
        <v>-6.5694757727008604</v>
      </c>
      <c r="G226" s="259">
        <v>3775812</v>
      </c>
      <c r="H226" s="259">
        <v>32914810</v>
      </c>
      <c r="I226" s="292">
        <v>8.9153494032188707</v>
      </c>
    </row>
    <row r="227" spans="1:9" x14ac:dyDescent="0.2">
      <c r="A227" s="256">
        <v>853</v>
      </c>
      <c r="B227" s="260"/>
      <c r="C227" s="258" t="s">
        <v>720</v>
      </c>
      <c r="D227" s="259">
        <v>322879</v>
      </c>
      <c r="E227" s="259">
        <v>25664163</v>
      </c>
      <c r="F227" s="292">
        <v>-5.4967413816035302</v>
      </c>
      <c r="G227" s="259">
        <v>805302</v>
      </c>
      <c r="H227" s="259">
        <v>62198690</v>
      </c>
      <c r="I227" s="292">
        <v>4.5448608336565997</v>
      </c>
    </row>
    <row r="228" spans="1:9" x14ac:dyDescent="0.2">
      <c r="A228" s="256">
        <v>854</v>
      </c>
      <c r="B228" s="260"/>
      <c r="C228" s="258" t="s">
        <v>537</v>
      </c>
      <c r="D228" s="259">
        <v>125966</v>
      </c>
      <c r="E228" s="259">
        <v>1399447</v>
      </c>
      <c r="F228" s="292">
        <v>-12.774922105273699</v>
      </c>
      <c r="G228" s="259">
        <v>256645</v>
      </c>
      <c r="H228" s="259">
        <v>2895400</v>
      </c>
      <c r="I228" s="292">
        <v>-1.5113788815143201</v>
      </c>
    </row>
    <row r="229" spans="1:9" x14ac:dyDescent="0.2">
      <c r="A229" s="256">
        <v>859</v>
      </c>
      <c r="B229" s="260"/>
      <c r="C229" s="258" t="s">
        <v>332</v>
      </c>
      <c r="D229" s="272">
        <v>3359692</v>
      </c>
      <c r="E229" s="272">
        <v>37830428</v>
      </c>
      <c r="F229" s="292">
        <v>-3.1008628177576298</v>
      </c>
      <c r="G229" s="259">
        <v>6143862</v>
      </c>
      <c r="H229" s="259">
        <v>73659484</v>
      </c>
      <c r="I229" s="292">
        <v>0.96080933251745704</v>
      </c>
    </row>
    <row r="230" spans="1:9" x14ac:dyDescent="0.2">
      <c r="A230" s="256">
        <v>860</v>
      </c>
      <c r="B230" s="260"/>
      <c r="C230" s="258" t="s">
        <v>850</v>
      </c>
      <c r="D230" s="259">
        <v>172830</v>
      </c>
      <c r="E230" s="259">
        <v>1365510</v>
      </c>
      <c r="F230" s="292">
        <v>-8.8765167394381308</v>
      </c>
      <c r="G230" s="259">
        <v>283591</v>
      </c>
      <c r="H230" s="259">
        <v>2091733</v>
      </c>
      <c r="I230" s="292">
        <v>-33.512108570912702</v>
      </c>
    </row>
    <row r="231" spans="1:9" x14ac:dyDescent="0.2">
      <c r="A231" s="256">
        <v>861</v>
      </c>
      <c r="B231" s="260"/>
      <c r="C231" s="258" t="s">
        <v>875</v>
      </c>
      <c r="D231" s="272">
        <v>4362473</v>
      </c>
      <c r="E231" s="272">
        <v>81000758</v>
      </c>
      <c r="F231" s="292">
        <v>-7.1306303577887498</v>
      </c>
      <c r="G231" s="259">
        <v>9283080</v>
      </c>
      <c r="H231" s="259">
        <v>178645058</v>
      </c>
      <c r="I231" s="292">
        <v>2.1868084306420501</v>
      </c>
    </row>
    <row r="232" spans="1:9" x14ac:dyDescent="0.2">
      <c r="A232" s="256">
        <v>862</v>
      </c>
      <c r="B232" s="260"/>
      <c r="C232" s="258" t="s">
        <v>333</v>
      </c>
      <c r="D232" s="259">
        <v>2260134</v>
      </c>
      <c r="E232" s="259">
        <v>14542255</v>
      </c>
      <c r="F232" s="292">
        <v>2.8757374565534102</v>
      </c>
      <c r="G232" s="259">
        <v>4495788</v>
      </c>
      <c r="H232" s="259">
        <v>28342615</v>
      </c>
      <c r="I232" s="292">
        <v>-2.9233407990521401</v>
      </c>
    </row>
    <row r="233" spans="1:9" x14ac:dyDescent="0.2">
      <c r="A233" s="256">
        <v>863</v>
      </c>
      <c r="B233" s="260"/>
      <c r="C233" s="258" t="s">
        <v>499</v>
      </c>
      <c r="D233" s="259">
        <v>252038</v>
      </c>
      <c r="E233" s="259">
        <v>50188144</v>
      </c>
      <c r="F233" s="292">
        <v>-31.616792768111001</v>
      </c>
      <c r="G233" s="259">
        <v>673559</v>
      </c>
      <c r="H233" s="259">
        <v>114948629</v>
      </c>
      <c r="I233" s="292">
        <v>-14.813032719477899</v>
      </c>
    </row>
    <row r="234" spans="1:9" x14ac:dyDescent="0.2">
      <c r="A234" s="256">
        <v>864</v>
      </c>
      <c r="B234" s="260"/>
      <c r="C234" s="258" t="s">
        <v>876</v>
      </c>
      <c r="D234" s="259">
        <v>1475308</v>
      </c>
      <c r="E234" s="259">
        <v>45002297</v>
      </c>
      <c r="F234" s="292">
        <v>-28.801297332360299</v>
      </c>
      <c r="G234" s="259">
        <v>2840693</v>
      </c>
      <c r="H234" s="259">
        <v>89006282</v>
      </c>
      <c r="I234" s="292">
        <v>-27.230674327901902</v>
      </c>
    </row>
    <row r="235" spans="1:9" x14ac:dyDescent="0.2">
      <c r="A235" s="256">
        <v>865</v>
      </c>
      <c r="B235" s="260"/>
      <c r="C235" s="258" t="s">
        <v>334</v>
      </c>
      <c r="D235" s="259">
        <v>668187</v>
      </c>
      <c r="E235" s="259">
        <v>57355818</v>
      </c>
      <c r="F235" s="292">
        <v>-20.1217240938551</v>
      </c>
      <c r="G235" s="259">
        <v>1811630</v>
      </c>
      <c r="H235" s="259">
        <v>115879011</v>
      </c>
      <c r="I235" s="292">
        <v>-21.729304460116101</v>
      </c>
    </row>
    <row r="236" spans="1:9" x14ac:dyDescent="0.2">
      <c r="A236" s="256">
        <v>869</v>
      </c>
      <c r="B236" s="260"/>
      <c r="C236" s="258" t="s">
        <v>335</v>
      </c>
      <c r="D236" s="259">
        <v>3479748</v>
      </c>
      <c r="E236" s="259">
        <v>54150241</v>
      </c>
      <c r="F236" s="292">
        <v>-21.3318737785339</v>
      </c>
      <c r="G236" s="259">
        <v>8206027</v>
      </c>
      <c r="H236" s="259">
        <v>121643504</v>
      </c>
      <c r="I236" s="292">
        <v>-13.8265497711156</v>
      </c>
    </row>
    <row r="237" spans="1:9" x14ac:dyDescent="0.2">
      <c r="A237" s="256">
        <v>871</v>
      </c>
      <c r="B237" s="260"/>
      <c r="C237" s="258" t="s">
        <v>498</v>
      </c>
      <c r="D237" s="259">
        <v>819264</v>
      </c>
      <c r="E237" s="259">
        <v>31634739</v>
      </c>
      <c r="F237" s="292">
        <v>-3.5114585167830499</v>
      </c>
      <c r="G237" s="431">
        <v>1525121</v>
      </c>
      <c r="H237" s="431">
        <v>63535929</v>
      </c>
      <c r="I237" s="433">
        <v>-11.077326074180601</v>
      </c>
    </row>
    <row r="238" spans="1:9" x14ac:dyDescent="0.2">
      <c r="A238" s="256">
        <v>872</v>
      </c>
      <c r="B238" s="260"/>
      <c r="C238" s="258" t="s">
        <v>839</v>
      </c>
      <c r="D238" s="431">
        <v>627289</v>
      </c>
      <c r="E238" s="431">
        <v>22298089</v>
      </c>
      <c r="F238" s="433">
        <v>-13.814687475516701</v>
      </c>
      <c r="G238" s="431">
        <v>1211547</v>
      </c>
      <c r="H238" s="431">
        <v>47930707</v>
      </c>
      <c r="I238" s="433">
        <v>-6.5448650758223303</v>
      </c>
    </row>
    <row r="239" spans="1:9" x14ac:dyDescent="0.2">
      <c r="A239" s="256">
        <v>873</v>
      </c>
      <c r="B239" s="260"/>
      <c r="C239" s="258" t="s">
        <v>497</v>
      </c>
      <c r="D239" s="259">
        <v>756059</v>
      </c>
      <c r="E239" s="259">
        <v>33185210</v>
      </c>
      <c r="F239" s="292">
        <v>4.8443866082987599</v>
      </c>
      <c r="G239" s="259">
        <v>1356561</v>
      </c>
      <c r="H239" s="259">
        <v>64915903</v>
      </c>
      <c r="I239" s="292">
        <v>7.5902805636714099</v>
      </c>
    </row>
    <row r="240" spans="1:9" x14ac:dyDescent="0.2">
      <c r="A240" s="256">
        <v>874</v>
      </c>
      <c r="B240" s="260"/>
      <c r="C240" s="258" t="s">
        <v>336</v>
      </c>
      <c r="D240" s="259">
        <v>67454</v>
      </c>
      <c r="E240" s="259">
        <v>1775465</v>
      </c>
      <c r="F240" s="292">
        <v>-5.0922448866136003</v>
      </c>
      <c r="G240" s="259">
        <v>134180</v>
      </c>
      <c r="H240" s="259">
        <v>3831561</v>
      </c>
      <c r="I240" s="292">
        <v>-1.6647811790696501</v>
      </c>
    </row>
    <row r="241" spans="1:9" x14ac:dyDescent="0.2">
      <c r="A241" s="256">
        <v>875</v>
      </c>
      <c r="B241" s="260"/>
      <c r="C241" s="258" t="s">
        <v>841</v>
      </c>
      <c r="D241" s="272">
        <v>53245131</v>
      </c>
      <c r="E241" s="272">
        <v>104073274</v>
      </c>
      <c r="F241" s="292">
        <v>-0.183094527117348</v>
      </c>
      <c r="G241" s="259">
        <v>111399124</v>
      </c>
      <c r="H241" s="259">
        <v>216301228</v>
      </c>
      <c r="I241" s="292">
        <v>-2.3390460332609999</v>
      </c>
    </row>
    <row r="242" spans="1:9" x14ac:dyDescent="0.2">
      <c r="A242" s="256">
        <v>876</v>
      </c>
      <c r="B242" s="260"/>
      <c r="C242" s="258" t="s">
        <v>337</v>
      </c>
      <c r="D242" s="259">
        <v>28532</v>
      </c>
      <c r="E242" s="259">
        <v>361873</v>
      </c>
      <c r="F242" s="292">
        <v>15.5637947607597</v>
      </c>
      <c r="G242" s="259">
        <v>55406</v>
      </c>
      <c r="H242" s="259">
        <v>722936</v>
      </c>
      <c r="I242" s="292">
        <v>20.899990300387</v>
      </c>
    </row>
    <row r="243" spans="1:9" x14ac:dyDescent="0.2">
      <c r="A243" s="256">
        <v>877</v>
      </c>
      <c r="B243" s="260"/>
      <c r="C243" s="258" t="s">
        <v>338</v>
      </c>
      <c r="D243" s="272">
        <v>683931</v>
      </c>
      <c r="E243" s="272">
        <v>7385129</v>
      </c>
      <c r="F243" s="292">
        <v>-54.3000857051804</v>
      </c>
      <c r="G243" s="259">
        <v>1333923</v>
      </c>
      <c r="H243" s="259">
        <v>14755543</v>
      </c>
      <c r="I243" s="292">
        <v>-58.444768412810198</v>
      </c>
    </row>
    <row r="244" spans="1:9" x14ac:dyDescent="0.2">
      <c r="A244" s="256">
        <v>878</v>
      </c>
      <c r="B244" s="260"/>
      <c r="C244" s="258" t="s">
        <v>339</v>
      </c>
      <c r="D244" s="259">
        <v>2665</v>
      </c>
      <c r="E244" s="259">
        <v>516678</v>
      </c>
      <c r="F244" s="292">
        <v>16.7230313586489</v>
      </c>
      <c r="G244" s="259">
        <v>4724</v>
      </c>
      <c r="H244" s="259">
        <v>778319</v>
      </c>
      <c r="I244" s="292">
        <v>0.37580361230582998</v>
      </c>
    </row>
    <row r="245" spans="1:9" x14ac:dyDescent="0.2">
      <c r="A245" s="256">
        <v>881</v>
      </c>
      <c r="B245" s="260"/>
      <c r="C245" s="258" t="s">
        <v>340</v>
      </c>
      <c r="D245" s="259">
        <v>804895</v>
      </c>
      <c r="E245" s="259">
        <v>1830931</v>
      </c>
      <c r="F245" s="292">
        <v>-13.0449794287348</v>
      </c>
      <c r="G245" s="259">
        <v>1720855</v>
      </c>
      <c r="H245" s="259">
        <v>3466009</v>
      </c>
      <c r="I245" s="292">
        <v>8.0156706459295499</v>
      </c>
    </row>
    <row r="246" spans="1:9" x14ac:dyDescent="0.2">
      <c r="A246" s="256">
        <v>882</v>
      </c>
      <c r="B246" s="260"/>
      <c r="C246" s="258" t="s">
        <v>341</v>
      </c>
      <c r="D246" s="259">
        <v>878</v>
      </c>
      <c r="E246" s="259">
        <v>1893</v>
      </c>
      <c r="F246" s="292">
        <v>-90.745991396167398</v>
      </c>
      <c r="G246" s="259">
        <v>878</v>
      </c>
      <c r="H246" s="259">
        <v>1893</v>
      </c>
      <c r="I246" s="292">
        <v>-91.611273597447493</v>
      </c>
    </row>
    <row r="247" spans="1:9" x14ac:dyDescent="0.2">
      <c r="A247" s="256">
        <v>883</v>
      </c>
      <c r="B247" s="260"/>
      <c r="C247" s="258" t="s">
        <v>342</v>
      </c>
      <c r="D247" s="259">
        <v>16378</v>
      </c>
      <c r="E247" s="259">
        <v>151952567</v>
      </c>
      <c r="F247" s="292">
        <v>10.574557891345099</v>
      </c>
      <c r="G247" s="259">
        <v>31824</v>
      </c>
      <c r="H247" s="259">
        <v>282732050</v>
      </c>
      <c r="I247" s="292">
        <v>24.6162111437908</v>
      </c>
    </row>
    <row r="248" spans="1:9" x14ac:dyDescent="0.2">
      <c r="A248" s="256">
        <v>884</v>
      </c>
      <c r="B248" s="260"/>
      <c r="C248" s="258" t="s">
        <v>343</v>
      </c>
      <c r="D248" s="259">
        <v>26205696</v>
      </c>
      <c r="E248" s="259">
        <v>137124919</v>
      </c>
      <c r="F248" s="292">
        <v>1.6381823994376801</v>
      </c>
      <c r="G248" s="259">
        <v>49919276</v>
      </c>
      <c r="H248" s="259">
        <v>269812199</v>
      </c>
      <c r="I248" s="292">
        <v>0.59304524718157803</v>
      </c>
    </row>
    <row r="249" spans="1:9" x14ac:dyDescent="0.2">
      <c r="A249" s="256">
        <v>885</v>
      </c>
      <c r="B249" s="260"/>
      <c r="C249" s="258" t="s">
        <v>344</v>
      </c>
      <c r="D249" s="259">
        <v>2839850</v>
      </c>
      <c r="E249" s="259">
        <v>31671758</v>
      </c>
      <c r="F249" s="292">
        <v>-3.3796720100406401</v>
      </c>
      <c r="G249" s="259">
        <v>5466922</v>
      </c>
      <c r="H249" s="259">
        <v>60453221</v>
      </c>
      <c r="I249" s="292">
        <v>-18.222520155654401</v>
      </c>
    </row>
    <row r="250" spans="1:9" x14ac:dyDescent="0.2">
      <c r="A250" s="256">
        <v>886</v>
      </c>
      <c r="B250" s="260"/>
      <c r="C250" s="258" t="s">
        <v>345</v>
      </c>
      <c r="D250" s="259">
        <v>5100</v>
      </c>
      <c r="E250" s="259">
        <v>102500</v>
      </c>
      <c r="F250" s="292">
        <v>9.6057401328100802</v>
      </c>
      <c r="G250" s="259">
        <v>20700</v>
      </c>
      <c r="H250" s="259">
        <v>435500</v>
      </c>
      <c r="I250" s="292">
        <v>70.739452771232706</v>
      </c>
    </row>
    <row r="251" spans="1:9" x14ac:dyDescent="0.2">
      <c r="A251" s="256">
        <v>887</v>
      </c>
      <c r="B251" s="260"/>
      <c r="C251" s="258" t="s">
        <v>346</v>
      </c>
      <c r="D251" s="259">
        <v>2854389</v>
      </c>
      <c r="E251" s="259">
        <v>22475860</v>
      </c>
      <c r="F251" s="292">
        <v>19.494174330305299</v>
      </c>
      <c r="G251" s="259">
        <v>6206313</v>
      </c>
      <c r="H251" s="259">
        <v>51044317</v>
      </c>
      <c r="I251" s="292">
        <v>2.18661052216865</v>
      </c>
    </row>
    <row r="252" spans="1:9" x14ac:dyDescent="0.2">
      <c r="A252" s="256">
        <v>888</v>
      </c>
      <c r="B252" s="260"/>
      <c r="C252" s="258" t="s">
        <v>496</v>
      </c>
      <c r="D252" s="259">
        <v>92266</v>
      </c>
      <c r="E252" s="259">
        <v>1286105</v>
      </c>
      <c r="F252" s="292">
        <v>-51.824705690213897</v>
      </c>
      <c r="G252" s="259">
        <v>186327</v>
      </c>
      <c r="H252" s="259">
        <v>3043938</v>
      </c>
      <c r="I252" s="292">
        <v>-58.205949732157002</v>
      </c>
    </row>
    <row r="253" spans="1:9" x14ac:dyDescent="0.2">
      <c r="A253" s="256">
        <v>889</v>
      </c>
      <c r="B253" s="260"/>
      <c r="C253" s="258" t="s">
        <v>347</v>
      </c>
      <c r="D253" s="431">
        <v>2789564</v>
      </c>
      <c r="E253" s="431">
        <v>13267652</v>
      </c>
      <c r="F253" s="433">
        <v>-0.63425586825979996</v>
      </c>
      <c r="G253" s="431">
        <v>5982830</v>
      </c>
      <c r="H253" s="431">
        <v>27393552</v>
      </c>
      <c r="I253" s="433">
        <v>-5.3585932893674597</v>
      </c>
    </row>
    <row r="254" spans="1:9" x14ac:dyDescent="0.2">
      <c r="A254" s="256">
        <v>891</v>
      </c>
      <c r="B254" s="260"/>
      <c r="C254" s="258" t="s">
        <v>480</v>
      </c>
      <c r="D254" s="259">
        <v>0</v>
      </c>
      <c r="E254" s="259">
        <v>173</v>
      </c>
      <c r="F254" s="292" t="s">
        <v>719</v>
      </c>
      <c r="G254" s="259">
        <v>0</v>
      </c>
      <c r="H254" s="259">
        <v>173</v>
      </c>
      <c r="I254" s="292">
        <v>-99.715455846313304</v>
      </c>
    </row>
    <row r="255" spans="1:9" x14ac:dyDescent="0.2">
      <c r="A255" s="256">
        <v>896</v>
      </c>
      <c r="B255" s="260"/>
      <c r="C255" s="258" t="s">
        <v>348</v>
      </c>
      <c r="D255" s="431">
        <v>926530</v>
      </c>
      <c r="E255" s="431">
        <v>12590973</v>
      </c>
      <c r="F255" s="433">
        <v>6.3724059367605301</v>
      </c>
      <c r="G255" s="431">
        <v>1852691</v>
      </c>
      <c r="H255" s="431">
        <v>26520580</v>
      </c>
      <c r="I255" s="433">
        <v>9.9829169411168408</v>
      </c>
    </row>
    <row r="256" spans="1:9" s="253" customFormat="1" ht="24" customHeight="1" x14ac:dyDescent="0.2">
      <c r="A256" s="280"/>
      <c r="B256" s="255" t="s">
        <v>201</v>
      </c>
      <c r="C256" s="251"/>
      <c r="D256" s="430">
        <v>1029762321</v>
      </c>
      <c r="E256" s="430">
        <v>2467504606</v>
      </c>
      <c r="F256" s="432">
        <v>-1.13781368786192E-2</v>
      </c>
      <c r="G256" s="430">
        <v>2092067872</v>
      </c>
      <c r="H256" s="430">
        <v>5049045453</v>
      </c>
      <c r="I256" s="432">
        <v>3.50295776565082</v>
      </c>
    </row>
    <row r="257" spans="1:9" x14ac:dyDescent="0.2">
      <c r="A257" s="232"/>
      <c r="D257" s="259"/>
      <c r="E257" s="259"/>
      <c r="G257" s="268"/>
      <c r="H257" s="268"/>
      <c r="I257" s="270"/>
    </row>
    <row r="258" spans="1:9" x14ac:dyDescent="0.2">
      <c r="A258" s="257"/>
      <c r="D258" s="259"/>
      <c r="E258" s="259"/>
      <c r="F258" s="259"/>
      <c r="G258" s="259"/>
      <c r="H258" s="259"/>
      <c r="I258" s="259"/>
    </row>
    <row r="259" spans="1:9" x14ac:dyDescent="0.2">
      <c r="A259" s="33"/>
      <c r="D259" s="259"/>
      <c r="E259" s="259"/>
      <c r="F259" s="281"/>
      <c r="G259" s="282"/>
      <c r="H259" s="268"/>
      <c r="I259" s="281"/>
    </row>
    <row r="260" spans="1:9" x14ac:dyDescent="0.2">
      <c r="D260" s="259"/>
      <c r="E260" s="259"/>
      <c r="G260" s="268"/>
      <c r="H260" s="259"/>
      <c r="I260" s="270"/>
    </row>
    <row r="261" spans="1:9" x14ac:dyDescent="0.2">
      <c r="D261" s="259"/>
      <c r="E261" s="259"/>
      <c r="G261" s="268"/>
      <c r="H261" s="268"/>
      <c r="I261" s="270"/>
    </row>
    <row r="262" spans="1:9" x14ac:dyDescent="0.2">
      <c r="D262" s="259"/>
      <c r="E262" s="259"/>
      <c r="G262" s="268"/>
      <c r="H262" s="268"/>
      <c r="I262" s="270"/>
    </row>
    <row r="263" spans="1:9" x14ac:dyDescent="0.2">
      <c r="D263" s="259"/>
      <c r="E263" s="259"/>
      <c r="G263" s="268"/>
      <c r="H263" s="268"/>
      <c r="I263" s="270"/>
    </row>
    <row r="264" spans="1:9" x14ac:dyDescent="0.2">
      <c r="D264" s="259"/>
      <c r="E264" s="259"/>
      <c r="G264" s="268"/>
      <c r="H264" s="268"/>
      <c r="I264" s="270"/>
    </row>
    <row r="265" spans="1:9" x14ac:dyDescent="0.2">
      <c r="D265" s="259"/>
      <c r="E265" s="259"/>
      <c r="G265" s="268"/>
      <c r="H265" s="268"/>
      <c r="I265" s="270"/>
    </row>
    <row r="266" spans="1:9" x14ac:dyDescent="0.2">
      <c r="D266" s="259"/>
      <c r="E266" s="259"/>
      <c r="G266" s="268"/>
      <c r="H266" s="268"/>
      <c r="I266" s="270"/>
    </row>
    <row r="267" spans="1:9" x14ac:dyDescent="0.2">
      <c r="D267" s="259"/>
      <c r="E267" s="259"/>
      <c r="G267" s="268"/>
      <c r="H267" s="268"/>
      <c r="I267" s="270"/>
    </row>
    <row r="268" spans="1:9" x14ac:dyDescent="0.2">
      <c r="D268" s="259"/>
      <c r="E268" s="259"/>
      <c r="G268" s="268"/>
      <c r="H268" s="268"/>
      <c r="I268" s="270"/>
    </row>
    <row r="269" spans="1:9" x14ac:dyDescent="0.2">
      <c r="D269" s="259"/>
      <c r="E269" s="259"/>
      <c r="G269" s="268"/>
      <c r="H269" s="268"/>
      <c r="I269" s="270"/>
    </row>
    <row r="270" spans="1:9" x14ac:dyDescent="0.2">
      <c r="D270" s="259"/>
      <c r="E270" s="259"/>
      <c r="G270" s="268"/>
      <c r="H270" s="268"/>
      <c r="I270" s="270"/>
    </row>
    <row r="271" spans="1:9" x14ac:dyDescent="0.2">
      <c r="D271" s="259"/>
      <c r="E271" s="259"/>
      <c r="G271" s="268"/>
      <c r="H271" s="283"/>
      <c r="I271" s="270"/>
    </row>
    <row r="272" spans="1:9" x14ac:dyDescent="0.2">
      <c r="D272" s="259"/>
      <c r="E272" s="259"/>
      <c r="G272" s="284"/>
      <c r="H272" s="284"/>
      <c r="I272" s="285"/>
    </row>
    <row r="273" spans="4:5" x14ac:dyDescent="0.2">
      <c r="D273" s="272"/>
      <c r="E273" s="272"/>
    </row>
    <row r="274" spans="4:5" x14ac:dyDescent="0.2">
      <c r="D274" s="259"/>
      <c r="E274" s="259"/>
    </row>
    <row r="275" spans="4:5" x14ac:dyDescent="0.2">
      <c r="D275" s="272"/>
      <c r="E275" s="272"/>
    </row>
    <row r="276" spans="4:5" x14ac:dyDescent="0.2">
      <c r="D276" s="259"/>
      <c r="E276" s="259"/>
    </row>
    <row r="277" spans="4:5" x14ac:dyDescent="0.2">
      <c r="D277" s="259"/>
      <c r="E277" s="259"/>
    </row>
    <row r="278" spans="4:5" x14ac:dyDescent="0.2">
      <c r="D278" s="259"/>
      <c r="E278" s="259"/>
    </row>
    <row r="279" spans="4:5" x14ac:dyDescent="0.2">
      <c r="D279" s="259"/>
      <c r="E279" s="259"/>
    </row>
    <row r="280" spans="4:5" x14ac:dyDescent="0.2">
      <c r="D280" s="259"/>
      <c r="E280" s="259"/>
    </row>
    <row r="281" spans="4:5" x14ac:dyDescent="0.2">
      <c r="D281" s="259"/>
      <c r="E281" s="259"/>
    </row>
    <row r="282" spans="4:5" x14ac:dyDescent="0.2">
      <c r="D282" s="259"/>
      <c r="E282" s="259"/>
    </row>
  </sheetData>
  <mergeCells count="52">
    <mergeCell ref="G211:G214"/>
    <mergeCell ref="H211:H214"/>
    <mergeCell ref="I211:I214"/>
    <mergeCell ref="H210:I210"/>
    <mergeCell ref="D141:D144"/>
    <mergeCell ref="E141:E144"/>
    <mergeCell ref="A207:I207"/>
    <mergeCell ref="A209:A214"/>
    <mergeCell ref="B209:C214"/>
    <mergeCell ref="D209:F209"/>
    <mergeCell ref="G209:I209"/>
    <mergeCell ref="E210:F210"/>
    <mergeCell ref="I141:I144"/>
    <mergeCell ref="G141:G144"/>
    <mergeCell ref="H141:H144"/>
    <mergeCell ref="F141:F144"/>
    <mergeCell ref="D211:D214"/>
    <mergeCell ref="E211:E214"/>
    <mergeCell ref="F211:F214"/>
    <mergeCell ref="A1:I1"/>
    <mergeCell ref="D3:F3"/>
    <mergeCell ref="G3:I3"/>
    <mergeCell ref="E4:F4"/>
    <mergeCell ref="H4:I4"/>
    <mergeCell ref="B3:C8"/>
    <mergeCell ref="G5:G8"/>
    <mergeCell ref="E5:E8"/>
    <mergeCell ref="F5:F8"/>
    <mergeCell ref="D5:D8"/>
    <mergeCell ref="A3:A8"/>
    <mergeCell ref="I5:I8"/>
    <mergeCell ref="H5:H8"/>
    <mergeCell ref="A137:I137"/>
    <mergeCell ref="A139:A144"/>
    <mergeCell ref="B139:C144"/>
    <mergeCell ref="D139:F139"/>
    <mergeCell ref="G139:I139"/>
    <mergeCell ref="E140:F140"/>
    <mergeCell ref="H140:I140"/>
    <mergeCell ref="A67:I67"/>
    <mergeCell ref="A69:A74"/>
    <mergeCell ref="H70:I70"/>
    <mergeCell ref="I71:I74"/>
    <mergeCell ref="B69:C74"/>
    <mergeCell ref="D69:F69"/>
    <mergeCell ref="G69:I69"/>
    <mergeCell ref="E70:F70"/>
    <mergeCell ref="G71:G74"/>
    <mergeCell ref="H71:H74"/>
    <mergeCell ref="E71:E74"/>
    <mergeCell ref="F71:F74"/>
    <mergeCell ref="D71:D74"/>
  </mergeCells>
  <phoneticPr fontId="2" type="noConversion"/>
  <pageMargins left="0.59055118110236227" right="0.59055118110236227" top="0.98425196850393704" bottom="0" header="0.51181102362204722" footer="0.19685039370078741"/>
  <pageSetup paperSize="9" scale="74" firstPageNumber="26" orientation="portrait" useFirstPageNumber="1" r:id="rId1"/>
  <headerFooter>
    <oddHeader>&amp;C&amp;12 - &amp;P -</oddHeader>
    <oddFooter xml:space="preserve">&amp;L&amp;X________________
&amp;X*) Im Insgesamt sind Zuschätzungen für Antwortausfälle und Befreiungen (EGW-Position 904), Rückwaren (EGW-Position 901)
und Ersatzlieferungen (EGW-Position 903) enthalten.&amp;X
</oddFooter>
  </headerFooter>
  <rowBreaks count="3" manualBreakCount="3">
    <brk id="66" max="16383" man="1"/>
    <brk id="136" max="16383" man="1"/>
    <brk id="206"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M349"/>
  <sheetViews>
    <sheetView zoomScaleNormal="100" zoomScaleSheetLayoutView="112" workbookViewId="0">
      <selection activeCell="A2" sqref="A2"/>
    </sheetView>
  </sheetViews>
  <sheetFormatPr baseColWidth="10" defaultRowHeight="12.75" x14ac:dyDescent="0.2"/>
  <cols>
    <col min="1" max="1" width="4" style="391" customWidth="1"/>
    <col min="2" max="2" width="3.85546875" style="400" customWidth="1"/>
    <col min="3" max="3" width="1.28515625" style="391" customWidth="1"/>
    <col min="4" max="4" width="35.28515625" style="391" customWidth="1"/>
    <col min="5" max="5" width="13.28515625" style="391" customWidth="1"/>
    <col min="6" max="6" width="13.85546875" style="391" customWidth="1"/>
    <col min="7" max="7" width="11.140625" style="404" customWidth="1"/>
    <col min="8" max="8" width="13.28515625" style="391" customWidth="1"/>
    <col min="9" max="9" width="13.42578125" style="391" customWidth="1"/>
    <col min="10" max="10" width="11.7109375" style="404" customWidth="1"/>
    <col min="11" max="16384" width="11.42578125" style="233"/>
  </cols>
  <sheetData>
    <row r="1" spans="1:13" ht="15" x14ac:dyDescent="0.25">
      <c r="A1" s="626" t="s">
        <v>888</v>
      </c>
      <c r="B1" s="626"/>
      <c r="C1" s="626"/>
      <c r="D1" s="626"/>
      <c r="E1" s="626"/>
      <c r="F1" s="626"/>
      <c r="G1" s="626"/>
      <c r="H1" s="626"/>
      <c r="I1" s="626"/>
      <c r="J1" s="627"/>
      <c r="K1" s="399"/>
      <c r="L1" s="399"/>
      <c r="M1" s="399"/>
    </row>
    <row r="2" spans="1:13" x14ac:dyDescent="0.2">
      <c r="D2" s="401"/>
      <c r="E2" s="402"/>
      <c r="F2" s="403"/>
      <c r="H2" s="405"/>
      <c r="I2" s="406"/>
      <c r="J2" s="407"/>
    </row>
    <row r="3" spans="1:13" ht="17.25" customHeight="1" x14ac:dyDescent="0.2">
      <c r="A3" s="634" t="s">
        <v>1042</v>
      </c>
      <c r="B3" s="635"/>
      <c r="C3" s="640" t="s">
        <v>1043</v>
      </c>
      <c r="D3" s="582"/>
      <c r="E3" s="618" t="s">
        <v>1155</v>
      </c>
      <c r="F3" s="612"/>
      <c r="G3" s="612"/>
      <c r="H3" s="591" t="s">
        <v>1172</v>
      </c>
      <c r="I3" s="612"/>
      <c r="J3" s="612"/>
    </row>
    <row r="4" spans="1:13" ht="16.5" customHeight="1" x14ac:dyDescent="0.2">
      <c r="A4" s="636"/>
      <c r="B4" s="637"/>
      <c r="C4" s="641"/>
      <c r="D4" s="642"/>
      <c r="E4" s="409" t="s">
        <v>473</v>
      </c>
      <c r="F4" s="613" t="s">
        <v>474</v>
      </c>
      <c r="G4" s="614"/>
      <c r="H4" s="245" t="s">
        <v>473</v>
      </c>
      <c r="I4" s="645" t="s">
        <v>474</v>
      </c>
      <c r="J4" s="646"/>
    </row>
    <row r="5" spans="1:13" ht="12.75" customHeight="1" x14ac:dyDescent="0.2">
      <c r="A5" s="636"/>
      <c r="B5" s="637"/>
      <c r="C5" s="641"/>
      <c r="D5" s="642"/>
      <c r="E5" s="615" t="s">
        <v>111</v>
      </c>
      <c r="F5" s="603" t="s">
        <v>107</v>
      </c>
      <c r="G5" s="631" t="s">
        <v>1173</v>
      </c>
      <c r="H5" s="603" t="s">
        <v>111</v>
      </c>
      <c r="I5" s="603" t="s">
        <v>107</v>
      </c>
      <c r="J5" s="609" t="s">
        <v>1180</v>
      </c>
    </row>
    <row r="6" spans="1:13" ht="12.75" customHeight="1" x14ac:dyDescent="0.2">
      <c r="A6" s="636"/>
      <c r="B6" s="637"/>
      <c r="C6" s="641"/>
      <c r="D6" s="642"/>
      <c r="E6" s="616"/>
      <c r="F6" s="604"/>
      <c r="G6" s="632"/>
      <c r="H6" s="604"/>
      <c r="I6" s="604"/>
      <c r="J6" s="629"/>
    </row>
    <row r="7" spans="1:13" ht="12.75" customHeight="1" x14ac:dyDescent="0.2">
      <c r="A7" s="636"/>
      <c r="B7" s="637"/>
      <c r="C7" s="641"/>
      <c r="D7" s="642"/>
      <c r="E7" s="616"/>
      <c r="F7" s="604"/>
      <c r="G7" s="632"/>
      <c r="H7" s="604"/>
      <c r="I7" s="604"/>
      <c r="J7" s="629"/>
    </row>
    <row r="8" spans="1:13" ht="28.5" customHeight="1" x14ac:dyDescent="0.2">
      <c r="A8" s="638"/>
      <c r="B8" s="639"/>
      <c r="C8" s="643"/>
      <c r="D8" s="644"/>
      <c r="E8" s="617"/>
      <c r="F8" s="605"/>
      <c r="G8" s="633"/>
      <c r="H8" s="605"/>
      <c r="I8" s="605"/>
      <c r="J8" s="630"/>
    </row>
    <row r="9" spans="1:13" ht="9" customHeight="1" x14ac:dyDescent="0.2">
      <c r="A9" s="401"/>
      <c r="B9" s="410"/>
      <c r="C9" s="411"/>
      <c r="D9" s="412"/>
      <c r="E9" s="402"/>
      <c r="F9" s="403"/>
      <c r="H9" s="402"/>
      <c r="I9" s="402"/>
    </row>
    <row r="10" spans="1:13" s="253" customFormat="1" x14ac:dyDescent="0.2">
      <c r="B10" s="254"/>
      <c r="C10" s="255" t="s">
        <v>1044</v>
      </c>
      <c r="D10" s="251"/>
      <c r="E10" s="252">
        <v>1062423189</v>
      </c>
      <c r="F10" s="252">
        <v>2764400530</v>
      </c>
      <c r="G10" s="291">
        <v>6.3901090820226996</v>
      </c>
      <c r="H10" s="252">
        <v>2119661527</v>
      </c>
      <c r="I10" s="252">
        <v>5492557543</v>
      </c>
      <c r="J10" s="291">
        <v>7.3062789680961702</v>
      </c>
    </row>
    <row r="11" spans="1:13" ht="24" customHeight="1" x14ac:dyDescent="0.2">
      <c r="A11" s="401" t="s">
        <v>542</v>
      </c>
      <c r="B11" s="413">
        <v>1</v>
      </c>
      <c r="C11" s="411"/>
      <c r="D11" s="412" t="s">
        <v>349</v>
      </c>
      <c r="E11" s="398">
        <v>119809119</v>
      </c>
      <c r="F11" s="398">
        <v>266093527</v>
      </c>
      <c r="G11" s="294">
        <v>6.5919738521324396</v>
      </c>
      <c r="H11" s="398">
        <v>250476990</v>
      </c>
      <c r="I11" s="398">
        <v>523411236</v>
      </c>
      <c r="J11" s="294">
        <v>4.9265981632706701</v>
      </c>
    </row>
    <row r="12" spans="1:13" x14ac:dyDescent="0.2">
      <c r="A12" s="401" t="s">
        <v>543</v>
      </c>
      <c r="B12" s="413">
        <v>3</v>
      </c>
      <c r="C12" s="411"/>
      <c r="D12" s="412" t="s">
        <v>350</v>
      </c>
      <c r="E12" s="398">
        <v>94219972</v>
      </c>
      <c r="F12" s="398">
        <v>174066690</v>
      </c>
      <c r="G12" s="294">
        <v>8.2996030511067609</v>
      </c>
      <c r="H12" s="398">
        <v>197960768</v>
      </c>
      <c r="I12" s="398">
        <v>354960717</v>
      </c>
      <c r="J12" s="294">
        <v>10.9712192053652</v>
      </c>
    </row>
    <row r="13" spans="1:13" x14ac:dyDescent="0.2">
      <c r="A13" s="401" t="s">
        <v>544</v>
      </c>
      <c r="B13" s="413">
        <v>5</v>
      </c>
      <c r="C13" s="411"/>
      <c r="D13" s="412" t="s">
        <v>351</v>
      </c>
      <c r="E13" s="398">
        <v>90658821</v>
      </c>
      <c r="F13" s="398">
        <v>194086118</v>
      </c>
      <c r="G13" s="294">
        <v>6.2429866265601097</v>
      </c>
      <c r="H13" s="398">
        <v>183757697</v>
      </c>
      <c r="I13" s="398">
        <v>381404774</v>
      </c>
      <c r="J13" s="294">
        <v>4.2856678659313703</v>
      </c>
    </row>
    <row r="14" spans="1:13" x14ac:dyDescent="0.2">
      <c r="A14" s="401" t="s">
        <v>545</v>
      </c>
      <c r="B14" s="413">
        <v>6</v>
      </c>
      <c r="C14" s="411"/>
      <c r="D14" s="412" t="s">
        <v>495</v>
      </c>
      <c r="E14" s="398">
        <v>66438060</v>
      </c>
      <c r="F14" s="398">
        <v>234596462</v>
      </c>
      <c r="G14" s="294">
        <v>-0.38697779999454002</v>
      </c>
      <c r="H14" s="398">
        <v>140034174</v>
      </c>
      <c r="I14" s="398">
        <v>482353279</v>
      </c>
      <c r="J14" s="294">
        <v>11.292565635858599</v>
      </c>
    </row>
    <row r="15" spans="1:13" x14ac:dyDescent="0.2">
      <c r="A15" s="401" t="s">
        <v>546</v>
      </c>
      <c r="B15" s="413">
        <v>7</v>
      </c>
      <c r="C15" s="411"/>
      <c r="D15" s="412" t="s">
        <v>352</v>
      </c>
      <c r="E15" s="398">
        <v>2329170</v>
      </c>
      <c r="F15" s="398">
        <v>9515850</v>
      </c>
      <c r="G15" s="294">
        <v>-5.4733163534932503</v>
      </c>
      <c r="H15" s="398">
        <v>4723873</v>
      </c>
      <c r="I15" s="398">
        <v>20223119</v>
      </c>
      <c r="J15" s="294">
        <v>-8.2758441142108001</v>
      </c>
    </row>
    <row r="16" spans="1:13" x14ac:dyDescent="0.2">
      <c r="A16" s="401" t="s">
        <v>547</v>
      </c>
      <c r="B16" s="413">
        <v>8</v>
      </c>
      <c r="C16" s="411"/>
      <c r="D16" s="412" t="s">
        <v>494</v>
      </c>
      <c r="E16" s="398">
        <v>73465970</v>
      </c>
      <c r="F16" s="398">
        <v>53485315</v>
      </c>
      <c r="G16" s="294">
        <v>5.3040336060531299</v>
      </c>
      <c r="H16" s="398">
        <v>138287756</v>
      </c>
      <c r="I16" s="398">
        <v>104760927</v>
      </c>
      <c r="J16" s="294">
        <v>-1.3470593302726099</v>
      </c>
    </row>
    <row r="17" spans="1:10" x14ac:dyDescent="0.2">
      <c r="A17" s="401" t="s">
        <v>548</v>
      </c>
      <c r="B17" s="413">
        <v>9</v>
      </c>
      <c r="C17" s="411"/>
      <c r="D17" s="412" t="s">
        <v>353</v>
      </c>
      <c r="E17" s="398">
        <v>2877533</v>
      </c>
      <c r="F17" s="398">
        <v>9654994</v>
      </c>
      <c r="G17" s="294">
        <v>1.6579468556561501</v>
      </c>
      <c r="H17" s="398">
        <v>5747324</v>
      </c>
      <c r="I17" s="398">
        <v>18091523</v>
      </c>
      <c r="J17" s="294">
        <v>-4.3685161140814603</v>
      </c>
    </row>
    <row r="18" spans="1:10" x14ac:dyDescent="0.2">
      <c r="A18" s="401" t="s">
        <v>549</v>
      </c>
      <c r="B18" s="413">
        <v>10</v>
      </c>
      <c r="C18" s="411"/>
      <c r="D18" s="412" t="s">
        <v>354</v>
      </c>
      <c r="E18" s="398">
        <v>4176811</v>
      </c>
      <c r="F18" s="398">
        <v>25069380</v>
      </c>
      <c r="G18" s="294">
        <v>3.86067162685795</v>
      </c>
      <c r="H18" s="398">
        <v>8098868</v>
      </c>
      <c r="I18" s="398">
        <v>48357109</v>
      </c>
      <c r="J18" s="294">
        <v>0.60833189984936098</v>
      </c>
    </row>
    <row r="19" spans="1:10" x14ac:dyDescent="0.2">
      <c r="A19" s="401" t="s">
        <v>550</v>
      </c>
      <c r="B19" s="413">
        <v>11</v>
      </c>
      <c r="C19" s="411"/>
      <c r="D19" s="412" t="s">
        <v>355</v>
      </c>
      <c r="E19" s="398">
        <v>33184909</v>
      </c>
      <c r="F19" s="398">
        <v>221814138</v>
      </c>
      <c r="G19" s="294">
        <v>-0.149437684499063</v>
      </c>
      <c r="H19" s="398">
        <v>67626998</v>
      </c>
      <c r="I19" s="398">
        <v>458706068</v>
      </c>
      <c r="J19" s="294">
        <v>8.31475544577874</v>
      </c>
    </row>
    <row r="20" spans="1:10" x14ac:dyDescent="0.2">
      <c r="A20" s="401" t="s">
        <v>551</v>
      </c>
      <c r="B20" s="413">
        <v>13</v>
      </c>
      <c r="C20" s="411"/>
      <c r="D20" s="412" t="s">
        <v>356</v>
      </c>
      <c r="E20" s="398">
        <v>30586648</v>
      </c>
      <c r="F20" s="398">
        <v>58726311</v>
      </c>
      <c r="G20" s="294">
        <v>2.7985436314104799</v>
      </c>
      <c r="H20" s="398">
        <v>63386984</v>
      </c>
      <c r="I20" s="398">
        <v>114595954</v>
      </c>
      <c r="J20" s="294">
        <v>8.2020993496899699</v>
      </c>
    </row>
    <row r="21" spans="1:10" x14ac:dyDescent="0.2">
      <c r="A21" s="401" t="s">
        <v>552</v>
      </c>
      <c r="B21" s="413">
        <v>14</v>
      </c>
      <c r="C21" s="411"/>
      <c r="D21" s="412" t="s">
        <v>357</v>
      </c>
      <c r="E21" s="398">
        <v>8022677</v>
      </c>
      <c r="F21" s="398">
        <v>45710717</v>
      </c>
      <c r="G21" s="294">
        <v>15.8373885497589</v>
      </c>
      <c r="H21" s="398">
        <v>16633669</v>
      </c>
      <c r="I21" s="398">
        <v>93577317</v>
      </c>
      <c r="J21" s="294">
        <v>1.52501717908308</v>
      </c>
    </row>
    <row r="22" spans="1:10" x14ac:dyDescent="0.2">
      <c r="A22" s="401" t="s">
        <v>553</v>
      </c>
      <c r="B22" s="413">
        <v>15</v>
      </c>
      <c r="C22" s="411"/>
      <c r="D22" s="412" t="s">
        <v>479</v>
      </c>
      <c r="E22" s="398">
        <v>97476001</v>
      </c>
      <c r="F22" s="398">
        <v>196845023</v>
      </c>
      <c r="G22" s="294">
        <v>5.6176120396455396</v>
      </c>
      <c r="H22" s="398">
        <v>174824397</v>
      </c>
      <c r="I22" s="398">
        <v>373244903</v>
      </c>
      <c r="J22" s="294">
        <v>0.59648967441294998</v>
      </c>
    </row>
    <row r="23" spans="1:10" x14ac:dyDescent="0.2">
      <c r="A23" s="401" t="s">
        <v>554</v>
      </c>
      <c r="B23" s="413">
        <v>17</v>
      </c>
      <c r="C23" s="411"/>
      <c r="D23" s="412" t="s">
        <v>358</v>
      </c>
      <c r="E23" s="398">
        <v>54649778</v>
      </c>
      <c r="F23" s="398">
        <v>87770439</v>
      </c>
      <c r="G23" s="294">
        <v>-4.2108072434777002</v>
      </c>
      <c r="H23" s="398">
        <v>115016629</v>
      </c>
      <c r="I23" s="398">
        <v>181666334</v>
      </c>
      <c r="J23" s="294">
        <v>-1.08853267313637</v>
      </c>
    </row>
    <row r="24" spans="1:10" x14ac:dyDescent="0.2">
      <c r="A24" s="401" t="s">
        <v>555</v>
      </c>
      <c r="B24" s="413">
        <v>18</v>
      </c>
      <c r="C24" s="411"/>
      <c r="D24" s="258" t="s">
        <v>359</v>
      </c>
      <c r="E24" s="398">
        <v>11099616</v>
      </c>
      <c r="F24" s="398">
        <v>24664485</v>
      </c>
      <c r="G24" s="294">
        <v>-12.465338087643</v>
      </c>
      <c r="H24" s="398">
        <v>26348191</v>
      </c>
      <c r="I24" s="398">
        <v>55803579</v>
      </c>
      <c r="J24" s="294">
        <v>16.218665849050701</v>
      </c>
    </row>
    <row r="25" spans="1:10" x14ac:dyDescent="0.2">
      <c r="A25" s="401" t="s">
        <v>558</v>
      </c>
      <c r="B25" s="413">
        <v>24</v>
      </c>
      <c r="C25" s="411"/>
      <c r="D25" s="412" t="s">
        <v>362</v>
      </c>
      <c r="E25" s="398">
        <v>288842</v>
      </c>
      <c r="F25" s="398">
        <v>910332</v>
      </c>
      <c r="G25" s="294">
        <v>-29.284385938473498</v>
      </c>
      <c r="H25" s="398">
        <v>471725</v>
      </c>
      <c r="I25" s="398">
        <v>1587362</v>
      </c>
      <c r="J25" s="294">
        <v>-28.180782085395201</v>
      </c>
    </row>
    <row r="26" spans="1:10" x14ac:dyDescent="0.2">
      <c r="A26" s="401" t="s">
        <v>559</v>
      </c>
      <c r="B26" s="413">
        <v>28</v>
      </c>
      <c r="C26" s="411"/>
      <c r="D26" s="412" t="s">
        <v>363</v>
      </c>
      <c r="E26" s="398">
        <v>8373274</v>
      </c>
      <c r="F26" s="398">
        <v>17273545</v>
      </c>
      <c r="G26" s="294">
        <v>4.1357837617809103</v>
      </c>
      <c r="H26" s="398">
        <v>19066268</v>
      </c>
      <c r="I26" s="398">
        <v>39431530</v>
      </c>
      <c r="J26" s="294">
        <v>22.1923878738538</v>
      </c>
    </row>
    <row r="27" spans="1:10" x14ac:dyDescent="0.2">
      <c r="A27" s="401" t="s">
        <v>560</v>
      </c>
      <c r="B27" s="413">
        <v>37</v>
      </c>
      <c r="C27" s="411"/>
      <c r="D27" s="412" t="s">
        <v>364</v>
      </c>
      <c r="E27" s="398">
        <v>109780</v>
      </c>
      <c r="F27" s="398">
        <v>6063038</v>
      </c>
      <c r="G27" s="294">
        <v>2.8012355739216401</v>
      </c>
      <c r="H27" s="398">
        <v>231929</v>
      </c>
      <c r="I27" s="398">
        <v>12621180</v>
      </c>
      <c r="J27" s="294">
        <v>10.8237747983429</v>
      </c>
    </row>
    <row r="28" spans="1:10" x14ac:dyDescent="0.2">
      <c r="A28" s="401" t="s">
        <v>561</v>
      </c>
      <c r="B28" s="413">
        <v>39</v>
      </c>
      <c r="C28" s="411"/>
      <c r="D28" s="412" t="s">
        <v>365</v>
      </c>
      <c r="E28" s="398">
        <v>57893564</v>
      </c>
      <c r="F28" s="398">
        <v>121020361</v>
      </c>
      <c r="G28" s="294">
        <v>4.7583712353449101</v>
      </c>
      <c r="H28" s="398">
        <v>113603387</v>
      </c>
      <c r="I28" s="398">
        <v>242070179</v>
      </c>
      <c r="J28" s="294">
        <v>9.4062247409011697</v>
      </c>
    </row>
    <row r="29" spans="1:10" x14ac:dyDescent="0.2">
      <c r="A29" s="401" t="s">
        <v>562</v>
      </c>
      <c r="B29" s="413">
        <v>41</v>
      </c>
      <c r="C29" s="411"/>
      <c r="D29" s="412" t="s">
        <v>493</v>
      </c>
      <c r="E29" s="398">
        <v>13310</v>
      </c>
      <c r="F29" s="398">
        <v>61500</v>
      </c>
      <c r="G29" s="294">
        <v>7.2381384156654898</v>
      </c>
      <c r="H29" s="398">
        <v>29824</v>
      </c>
      <c r="I29" s="398">
        <v>76489</v>
      </c>
      <c r="J29" s="294">
        <v>-5.2673949121894497</v>
      </c>
    </row>
    <row r="30" spans="1:10" x14ac:dyDescent="0.2">
      <c r="A30" s="401" t="s">
        <v>563</v>
      </c>
      <c r="B30" s="413">
        <v>43</v>
      </c>
      <c r="C30" s="411"/>
      <c r="D30" s="412" t="s">
        <v>366</v>
      </c>
      <c r="E30" s="398">
        <v>5049</v>
      </c>
      <c r="F30" s="398">
        <v>128761</v>
      </c>
      <c r="G30" s="294">
        <v>80.666479584678001</v>
      </c>
      <c r="H30" s="398">
        <v>6411</v>
      </c>
      <c r="I30" s="398">
        <v>156430</v>
      </c>
      <c r="J30" s="294">
        <v>56.340885695153801</v>
      </c>
    </row>
    <row r="31" spans="1:10" x14ac:dyDescent="0.2">
      <c r="A31" s="401" t="s">
        <v>564</v>
      </c>
      <c r="B31" s="413">
        <v>44</v>
      </c>
      <c r="C31" s="411"/>
      <c r="D31" s="412" t="s">
        <v>367</v>
      </c>
      <c r="E31" s="398">
        <v>403</v>
      </c>
      <c r="F31" s="398">
        <v>5947</v>
      </c>
      <c r="G31" s="294">
        <v>33.3408071748879</v>
      </c>
      <c r="H31" s="398">
        <v>1155</v>
      </c>
      <c r="I31" s="398">
        <v>13077</v>
      </c>
      <c r="J31" s="294">
        <v>-17.359706774519701</v>
      </c>
    </row>
    <row r="32" spans="1:10" x14ac:dyDescent="0.2">
      <c r="A32" s="401" t="s">
        <v>565</v>
      </c>
      <c r="B32" s="413">
        <v>45</v>
      </c>
      <c r="C32" s="411"/>
      <c r="D32" s="412" t="s">
        <v>885</v>
      </c>
      <c r="E32" s="398" t="s">
        <v>106</v>
      </c>
      <c r="F32" s="398" t="s">
        <v>106</v>
      </c>
      <c r="G32" s="294" t="s">
        <v>1111</v>
      </c>
      <c r="H32" s="398" t="s">
        <v>106</v>
      </c>
      <c r="I32" s="398" t="s">
        <v>106</v>
      </c>
      <c r="J32" s="294" t="s">
        <v>1111</v>
      </c>
    </row>
    <row r="33" spans="1:10" x14ac:dyDescent="0.2">
      <c r="A33" s="401" t="s">
        <v>566</v>
      </c>
      <c r="B33" s="413">
        <v>46</v>
      </c>
      <c r="C33" s="411"/>
      <c r="D33" s="412" t="s">
        <v>368</v>
      </c>
      <c r="E33" s="398">
        <v>150109</v>
      </c>
      <c r="F33" s="398">
        <v>1113561</v>
      </c>
      <c r="G33" s="294">
        <v>10.6179464433833</v>
      </c>
      <c r="H33" s="398">
        <v>298710</v>
      </c>
      <c r="I33" s="398">
        <v>2692186</v>
      </c>
      <c r="J33" s="294">
        <v>40.835717488003397</v>
      </c>
    </row>
    <row r="34" spans="1:10" x14ac:dyDescent="0.2">
      <c r="A34" s="401" t="s">
        <v>567</v>
      </c>
      <c r="B34" s="413">
        <v>47</v>
      </c>
      <c r="C34" s="411"/>
      <c r="D34" s="412" t="s">
        <v>369</v>
      </c>
      <c r="E34" s="398">
        <v>4408</v>
      </c>
      <c r="F34" s="398">
        <v>6403</v>
      </c>
      <c r="G34" s="294">
        <v>-60.145649197062099</v>
      </c>
      <c r="H34" s="398">
        <v>18729</v>
      </c>
      <c r="I34" s="398">
        <v>25139</v>
      </c>
      <c r="J34" s="294">
        <v>-25.9397831722838</v>
      </c>
    </row>
    <row r="35" spans="1:10" x14ac:dyDescent="0.2">
      <c r="A35" s="401" t="s">
        <v>568</v>
      </c>
      <c r="B35" s="413">
        <v>52</v>
      </c>
      <c r="C35" s="411"/>
      <c r="D35" s="412" t="s">
        <v>538</v>
      </c>
      <c r="E35" s="398">
        <v>6240846</v>
      </c>
      <c r="F35" s="398">
        <v>31120331</v>
      </c>
      <c r="G35" s="294">
        <v>-11.6580873918185</v>
      </c>
      <c r="H35" s="398">
        <v>13547619</v>
      </c>
      <c r="I35" s="398">
        <v>64902120</v>
      </c>
      <c r="J35" s="294">
        <v>-4.54531676307887</v>
      </c>
    </row>
    <row r="36" spans="1:10" x14ac:dyDescent="0.2">
      <c r="A36" s="401" t="s">
        <v>569</v>
      </c>
      <c r="B36" s="413">
        <v>53</v>
      </c>
      <c r="C36" s="411"/>
      <c r="D36" s="412" t="s">
        <v>370</v>
      </c>
      <c r="E36" s="398">
        <v>2358283</v>
      </c>
      <c r="F36" s="398">
        <v>5669827</v>
      </c>
      <c r="G36" s="294">
        <v>-3.02029999285031</v>
      </c>
      <c r="H36" s="398">
        <v>4820808</v>
      </c>
      <c r="I36" s="398">
        <v>10728625</v>
      </c>
      <c r="J36" s="294">
        <v>-0.90201805236886001</v>
      </c>
    </row>
    <row r="37" spans="1:10" x14ac:dyDescent="0.2">
      <c r="A37" s="401" t="s">
        <v>570</v>
      </c>
      <c r="B37" s="413">
        <v>54</v>
      </c>
      <c r="C37" s="411"/>
      <c r="D37" s="412" t="s">
        <v>371</v>
      </c>
      <c r="E37" s="398">
        <v>2278345</v>
      </c>
      <c r="F37" s="398">
        <v>4673307</v>
      </c>
      <c r="G37" s="294">
        <v>12.4968495488987</v>
      </c>
      <c r="H37" s="398">
        <v>4161816</v>
      </c>
      <c r="I37" s="398">
        <v>8794919</v>
      </c>
      <c r="J37" s="294">
        <v>8.6942212453864691</v>
      </c>
    </row>
    <row r="38" spans="1:10" x14ac:dyDescent="0.2">
      <c r="A38" s="401" t="s">
        <v>571</v>
      </c>
      <c r="B38" s="413">
        <v>55</v>
      </c>
      <c r="C38" s="411"/>
      <c r="D38" s="412" t="s">
        <v>372</v>
      </c>
      <c r="E38" s="398">
        <v>5404168</v>
      </c>
      <c r="F38" s="398">
        <v>13547893</v>
      </c>
      <c r="G38" s="294">
        <v>21.753795130277101</v>
      </c>
      <c r="H38" s="398">
        <v>10609633</v>
      </c>
      <c r="I38" s="398">
        <v>24287354</v>
      </c>
      <c r="J38" s="294">
        <v>7.2328796904539603</v>
      </c>
    </row>
    <row r="39" spans="1:10" x14ac:dyDescent="0.2">
      <c r="A39" s="401" t="s">
        <v>572</v>
      </c>
      <c r="B39" s="413">
        <v>60</v>
      </c>
      <c r="C39" s="411"/>
      <c r="D39" s="412" t="s">
        <v>373</v>
      </c>
      <c r="E39" s="398">
        <v>123982928</v>
      </c>
      <c r="F39" s="398">
        <v>208640513</v>
      </c>
      <c r="G39" s="294">
        <v>13.617256044477299</v>
      </c>
      <c r="H39" s="398">
        <v>235007303</v>
      </c>
      <c r="I39" s="398">
        <v>403933481</v>
      </c>
      <c r="J39" s="294">
        <v>8.3010156401722206</v>
      </c>
    </row>
    <row r="40" spans="1:10" x14ac:dyDescent="0.2">
      <c r="A40" s="401" t="s">
        <v>573</v>
      </c>
      <c r="B40" s="413">
        <v>61</v>
      </c>
      <c r="C40" s="411"/>
      <c r="D40" s="412" t="s">
        <v>374</v>
      </c>
      <c r="E40" s="398">
        <v>72278926</v>
      </c>
      <c r="F40" s="398">
        <v>183275610</v>
      </c>
      <c r="G40" s="294">
        <v>8.0482836710330901</v>
      </c>
      <c r="H40" s="398">
        <v>138307263</v>
      </c>
      <c r="I40" s="398">
        <v>359845145</v>
      </c>
      <c r="J40" s="294">
        <v>5.2855104342157402</v>
      </c>
    </row>
    <row r="41" spans="1:10" x14ac:dyDescent="0.2">
      <c r="A41" s="401" t="s">
        <v>574</v>
      </c>
      <c r="B41" s="413">
        <v>63</v>
      </c>
      <c r="C41" s="411"/>
      <c r="D41" s="412" t="s">
        <v>375</v>
      </c>
      <c r="E41" s="398">
        <v>20326104</v>
      </c>
      <c r="F41" s="398">
        <v>90678562</v>
      </c>
      <c r="G41" s="294">
        <v>6.2288200149142101</v>
      </c>
      <c r="H41" s="398">
        <v>39410016</v>
      </c>
      <c r="I41" s="398">
        <v>174446709</v>
      </c>
      <c r="J41" s="294">
        <v>9.3071030185777595</v>
      </c>
    </row>
    <row r="42" spans="1:10" x14ac:dyDescent="0.2">
      <c r="A42" s="401" t="s">
        <v>575</v>
      </c>
      <c r="B42" s="413">
        <v>64</v>
      </c>
      <c r="C42" s="411"/>
      <c r="D42" s="412" t="s">
        <v>376</v>
      </c>
      <c r="E42" s="398">
        <v>31111307</v>
      </c>
      <c r="F42" s="398">
        <v>259302612</v>
      </c>
      <c r="G42" s="294">
        <v>3.37429887028259</v>
      </c>
      <c r="H42" s="398">
        <v>69243706</v>
      </c>
      <c r="I42" s="398">
        <v>532380562</v>
      </c>
      <c r="J42" s="294">
        <v>9.9382830944187095</v>
      </c>
    </row>
    <row r="43" spans="1:10" x14ac:dyDescent="0.2">
      <c r="A43" s="401" t="s">
        <v>576</v>
      </c>
      <c r="B43" s="413">
        <v>66</v>
      </c>
      <c r="C43" s="411"/>
      <c r="D43" s="412" t="s">
        <v>492</v>
      </c>
      <c r="E43" s="398">
        <v>11325062</v>
      </c>
      <c r="F43" s="398">
        <v>65360403</v>
      </c>
      <c r="G43" s="294">
        <v>11.189634998797301</v>
      </c>
      <c r="H43" s="398">
        <v>22531826</v>
      </c>
      <c r="I43" s="398">
        <v>127300074</v>
      </c>
      <c r="J43" s="294">
        <v>15.205960761994801</v>
      </c>
    </row>
    <row r="44" spans="1:10" x14ac:dyDescent="0.2">
      <c r="A44" s="401" t="s">
        <v>577</v>
      </c>
      <c r="B44" s="413">
        <v>68</v>
      </c>
      <c r="C44" s="411"/>
      <c r="D44" s="412" t="s">
        <v>377</v>
      </c>
      <c r="E44" s="398">
        <v>2979501</v>
      </c>
      <c r="F44" s="398">
        <v>14364827</v>
      </c>
      <c r="G44" s="294">
        <v>16.2196625810898</v>
      </c>
      <c r="H44" s="398">
        <v>6457616</v>
      </c>
      <c r="I44" s="398">
        <v>30426765</v>
      </c>
      <c r="J44" s="294">
        <v>23.212135665031798</v>
      </c>
    </row>
    <row r="45" spans="1:10" x14ac:dyDescent="0.2">
      <c r="A45" s="401" t="s">
        <v>578</v>
      </c>
      <c r="B45" s="413">
        <v>70</v>
      </c>
      <c r="C45" s="411"/>
      <c r="D45" s="412" t="s">
        <v>378</v>
      </c>
      <c r="E45" s="398">
        <v>83950</v>
      </c>
      <c r="F45" s="398">
        <v>496023</v>
      </c>
      <c r="G45" s="294">
        <v>93.440110442941702</v>
      </c>
      <c r="H45" s="398">
        <v>168753</v>
      </c>
      <c r="I45" s="398">
        <v>755433</v>
      </c>
      <c r="J45" s="294">
        <v>69.515284656103702</v>
      </c>
    </row>
    <row r="46" spans="1:10" x14ac:dyDescent="0.2">
      <c r="A46" s="401" t="s">
        <v>579</v>
      </c>
      <c r="B46" s="413">
        <v>72</v>
      </c>
      <c r="C46" s="411"/>
      <c r="D46" s="412" t="s">
        <v>379</v>
      </c>
      <c r="E46" s="398">
        <v>5203240</v>
      </c>
      <c r="F46" s="398">
        <v>20446595</v>
      </c>
      <c r="G46" s="294">
        <v>80.583940561473796</v>
      </c>
      <c r="H46" s="398">
        <v>8062206</v>
      </c>
      <c r="I46" s="398">
        <v>33787442</v>
      </c>
      <c r="J46" s="294">
        <v>4.2329622350719802</v>
      </c>
    </row>
    <row r="47" spans="1:10" x14ac:dyDescent="0.2">
      <c r="A47" s="401" t="s">
        <v>580</v>
      </c>
      <c r="B47" s="413">
        <v>73</v>
      </c>
      <c r="C47" s="411"/>
      <c r="D47" s="412" t="s">
        <v>380</v>
      </c>
      <c r="E47" s="398">
        <v>521335</v>
      </c>
      <c r="F47" s="398">
        <v>4121109</v>
      </c>
      <c r="G47" s="294">
        <v>24.956686264224398</v>
      </c>
      <c r="H47" s="398">
        <v>810417</v>
      </c>
      <c r="I47" s="398">
        <v>8119579</v>
      </c>
      <c r="J47" s="294">
        <v>15.1197988531659</v>
      </c>
    </row>
    <row r="48" spans="1:10" x14ac:dyDescent="0.2">
      <c r="A48" s="401" t="s">
        <v>581</v>
      </c>
      <c r="B48" s="413">
        <v>74</v>
      </c>
      <c r="C48" s="411"/>
      <c r="D48" s="412" t="s">
        <v>381</v>
      </c>
      <c r="E48" s="398">
        <v>524130</v>
      </c>
      <c r="F48" s="398">
        <v>1306966</v>
      </c>
      <c r="G48" s="294">
        <v>225.370875188269</v>
      </c>
      <c r="H48" s="398">
        <v>767735</v>
      </c>
      <c r="I48" s="398">
        <v>2001234</v>
      </c>
      <c r="J48" s="294">
        <v>135.396645784176</v>
      </c>
    </row>
    <row r="49" spans="1:10" x14ac:dyDescent="0.2">
      <c r="A49" s="401" t="s">
        <v>582</v>
      </c>
      <c r="B49" s="413">
        <v>75</v>
      </c>
      <c r="C49" s="411"/>
      <c r="D49" s="412" t="s">
        <v>478</v>
      </c>
      <c r="E49" s="398">
        <v>10861330</v>
      </c>
      <c r="F49" s="398">
        <v>76988521</v>
      </c>
      <c r="G49" s="294">
        <v>71.7879132040012</v>
      </c>
      <c r="H49" s="398">
        <v>17189465</v>
      </c>
      <c r="I49" s="398">
        <v>134259515</v>
      </c>
      <c r="J49" s="294">
        <v>33.201143998179397</v>
      </c>
    </row>
    <row r="50" spans="1:10" x14ac:dyDescent="0.2">
      <c r="A50" s="401" t="s">
        <v>591</v>
      </c>
      <c r="B50" s="413">
        <v>91</v>
      </c>
      <c r="C50" s="411"/>
      <c r="D50" s="412" t="s">
        <v>389</v>
      </c>
      <c r="E50" s="398">
        <v>6393748</v>
      </c>
      <c r="F50" s="398">
        <v>18438283</v>
      </c>
      <c r="G50" s="294">
        <v>1.2146504832571301</v>
      </c>
      <c r="H50" s="398">
        <v>12414483</v>
      </c>
      <c r="I50" s="398">
        <v>36384688</v>
      </c>
      <c r="J50" s="294">
        <v>-1.1795973622752001</v>
      </c>
    </row>
    <row r="51" spans="1:10" x14ac:dyDescent="0.2">
      <c r="A51" s="401" t="s">
        <v>592</v>
      </c>
      <c r="B51" s="413">
        <v>92</v>
      </c>
      <c r="C51" s="411"/>
      <c r="D51" s="412" t="s">
        <v>390</v>
      </c>
      <c r="E51" s="398">
        <v>1907000</v>
      </c>
      <c r="F51" s="398">
        <v>5908570</v>
      </c>
      <c r="G51" s="294">
        <v>6.7662260244132897</v>
      </c>
      <c r="H51" s="398">
        <v>3609038</v>
      </c>
      <c r="I51" s="398">
        <v>10930935</v>
      </c>
      <c r="J51" s="294">
        <v>-2.4731253021245401</v>
      </c>
    </row>
    <row r="52" spans="1:10" x14ac:dyDescent="0.2">
      <c r="A52" s="401" t="s">
        <v>593</v>
      </c>
      <c r="B52" s="413">
        <v>93</v>
      </c>
      <c r="C52" s="411"/>
      <c r="D52" s="412" t="s">
        <v>391</v>
      </c>
      <c r="E52" s="398">
        <v>588678</v>
      </c>
      <c r="F52" s="398">
        <v>2253836</v>
      </c>
      <c r="G52" s="294">
        <v>-12.8068713494409</v>
      </c>
      <c r="H52" s="398">
        <v>1084929</v>
      </c>
      <c r="I52" s="398">
        <v>3596640</v>
      </c>
      <c r="J52" s="294">
        <v>-12.0320072162008</v>
      </c>
    </row>
    <row r="53" spans="1:10" x14ac:dyDescent="0.2">
      <c r="A53" s="401" t="s">
        <v>943</v>
      </c>
      <c r="B53" s="413">
        <v>95</v>
      </c>
      <c r="C53" s="411"/>
      <c r="D53" s="412" t="s">
        <v>845</v>
      </c>
      <c r="E53" s="398">
        <v>113353</v>
      </c>
      <c r="F53" s="398">
        <v>335100</v>
      </c>
      <c r="G53" s="294">
        <v>1.8943655547784899</v>
      </c>
      <c r="H53" s="398">
        <v>230148</v>
      </c>
      <c r="I53" s="398">
        <v>683097</v>
      </c>
      <c r="J53" s="294">
        <v>3.2561113496060901</v>
      </c>
    </row>
    <row r="54" spans="1:10" x14ac:dyDescent="0.2">
      <c r="A54" s="401" t="s">
        <v>594</v>
      </c>
      <c r="B54" s="413">
        <v>96</v>
      </c>
      <c r="C54" s="411"/>
      <c r="D54" s="412" t="s">
        <v>834</v>
      </c>
      <c r="E54" s="398">
        <v>300596</v>
      </c>
      <c r="F54" s="398">
        <v>1114841</v>
      </c>
      <c r="G54" s="294">
        <v>-4.5711380252225</v>
      </c>
      <c r="H54" s="398">
        <v>975004</v>
      </c>
      <c r="I54" s="398">
        <v>2295605</v>
      </c>
      <c r="J54" s="294">
        <v>0.94347380052934704</v>
      </c>
    </row>
    <row r="55" spans="1:10" s="391" customFormat="1" x14ac:dyDescent="0.2">
      <c r="A55" s="401" t="s">
        <v>872</v>
      </c>
      <c r="B55" s="413">
        <v>97</v>
      </c>
      <c r="C55" s="411"/>
      <c r="D55" s="412" t="s">
        <v>846</v>
      </c>
      <c r="E55" s="398">
        <v>30516</v>
      </c>
      <c r="F55" s="398">
        <v>246998</v>
      </c>
      <c r="G55" s="294">
        <v>165.32962370153899</v>
      </c>
      <c r="H55" s="398">
        <v>114674</v>
      </c>
      <c r="I55" s="398">
        <v>356085</v>
      </c>
      <c r="J55" s="294">
        <v>72.771249187295595</v>
      </c>
    </row>
    <row r="56" spans="1:10" s="391" customFormat="1" x14ac:dyDescent="0.2">
      <c r="A56" s="401" t="s">
        <v>944</v>
      </c>
      <c r="B56" s="413">
        <v>98</v>
      </c>
      <c r="C56" s="411"/>
      <c r="D56" s="412" t="s">
        <v>847</v>
      </c>
      <c r="E56" s="398">
        <v>1354026</v>
      </c>
      <c r="F56" s="398">
        <v>6309605</v>
      </c>
      <c r="G56" s="294">
        <v>83.623939076107206</v>
      </c>
      <c r="H56" s="398">
        <v>2645467</v>
      </c>
      <c r="I56" s="398">
        <v>9913109</v>
      </c>
      <c r="J56" s="294">
        <v>8.3040652635983605</v>
      </c>
    </row>
    <row r="57" spans="1:10" s="391" customFormat="1" x14ac:dyDescent="0.2">
      <c r="A57" s="401" t="s">
        <v>748</v>
      </c>
      <c r="B57" s="413">
        <v>600</v>
      </c>
      <c r="C57" s="411"/>
      <c r="D57" s="412" t="s">
        <v>128</v>
      </c>
      <c r="E57" s="398">
        <v>421993</v>
      </c>
      <c r="F57" s="398">
        <v>1117301</v>
      </c>
      <c r="G57" s="294">
        <v>-27.2010378061685</v>
      </c>
      <c r="H57" s="398">
        <v>839146</v>
      </c>
      <c r="I57" s="398">
        <v>2598016</v>
      </c>
      <c r="J57" s="294">
        <v>-1.42032777728872</v>
      </c>
    </row>
    <row r="58" spans="1:10" s="253" customFormat="1" ht="21" customHeight="1" x14ac:dyDescent="0.2">
      <c r="A58" s="414" t="s">
        <v>684</v>
      </c>
      <c r="B58" s="415" t="s">
        <v>684</v>
      </c>
      <c r="C58" s="255" t="s">
        <v>1045</v>
      </c>
      <c r="D58" s="251"/>
      <c r="E58" s="252">
        <v>33027841</v>
      </c>
      <c r="F58" s="252">
        <v>105190410</v>
      </c>
      <c r="G58" s="291">
        <v>18.875701749835802</v>
      </c>
      <c r="H58" s="252">
        <v>50092457</v>
      </c>
      <c r="I58" s="252">
        <v>206688336</v>
      </c>
      <c r="J58" s="291">
        <v>44.091152396690703</v>
      </c>
    </row>
    <row r="59" spans="1:10" s="391" customFormat="1" ht="21" customHeight="1" x14ac:dyDescent="0.2">
      <c r="A59" s="401" t="s">
        <v>556</v>
      </c>
      <c r="B59" s="413">
        <v>20</v>
      </c>
      <c r="C59" s="411"/>
      <c r="D59" s="412" t="s">
        <v>360</v>
      </c>
      <c r="E59" s="398">
        <v>66000</v>
      </c>
      <c r="F59" s="398">
        <v>11400</v>
      </c>
      <c r="G59" s="294">
        <v>-43.283582089552198</v>
      </c>
      <c r="H59" s="398">
        <v>160600</v>
      </c>
      <c r="I59" s="398">
        <v>26000</v>
      </c>
      <c r="J59" s="294">
        <v>-27.374301675977701</v>
      </c>
    </row>
    <row r="60" spans="1:10" s="391" customFormat="1" x14ac:dyDescent="0.2">
      <c r="A60" s="401" t="s">
        <v>557</v>
      </c>
      <c r="B60" s="413">
        <v>23</v>
      </c>
      <c r="C60" s="411"/>
      <c r="D60" s="412" t="s">
        <v>361</v>
      </c>
      <c r="E60" s="398">
        <v>83317</v>
      </c>
      <c r="F60" s="398">
        <v>135903</v>
      </c>
      <c r="G60" s="294">
        <v>20.6139728069864</v>
      </c>
      <c r="H60" s="398">
        <v>226489</v>
      </c>
      <c r="I60" s="398">
        <v>359672</v>
      </c>
      <c r="J60" s="294">
        <v>94.392078865444503</v>
      </c>
    </row>
    <row r="61" spans="1:10" s="391" customFormat="1" x14ac:dyDescent="0.2">
      <c r="A61" s="401" t="s">
        <v>595</v>
      </c>
      <c r="B61" s="413">
        <v>204</v>
      </c>
      <c r="C61" s="411"/>
      <c r="D61" s="412" t="s">
        <v>392</v>
      </c>
      <c r="E61" s="398">
        <v>2690817</v>
      </c>
      <c r="F61" s="398">
        <v>6107281</v>
      </c>
      <c r="G61" s="294">
        <v>30.240093934038001</v>
      </c>
      <c r="H61" s="398">
        <v>4702211</v>
      </c>
      <c r="I61" s="398">
        <v>10654626</v>
      </c>
      <c r="J61" s="294">
        <v>2.7966791696129398</v>
      </c>
    </row>
    <row r="62" spans="1:10" x14ac:dyDescent="0.2">
      <c r="A62" s="401" t="s">
        <v>1046</v>
      </c>
      <c r="B62" s="413">
        <v>206</v>
      </c>
      <c r="C62" s="253"/>
      <c r="D62" s="412" t="s">
        <v>1047</v>
      </c>
      <c r="E62" s="398">
        <v>50</v>
      </c>
      <c r="F62" s="398">
        <v>4371</v>
      </c>
      <c r="G62" s="294" t="s">
        <v>719</v>
      </c>
      <c r="H62" s="398">
        <v>50</v>
      </c>
      <c r="I62" s="398">
        <v>4371</v>
      </c>
      <c r="J62" s="294" t="s">
        <v>719</v>
      </c>
    </row>
    <row r="63" spans="1:10" x14ac:dyDescent="0.2">
      <c r="A63" s="401" t="s">
        <v>596</v>
      </c>
      <c r="B63" s="413">
        <v>208</v>
      </c>
      <c r="C63" s="411"/>
      <c r="D63" s="412" t="s">
        <v>393</v>
      </c>
      <c r="E63" s="398">
        <v>256762</v>
      </c>
      <c r="F63" s="398">
        <v>3563284</v>
      </c>
      <c r="G63" s="294">
        <v>-42.812425421742802</v>
      </c>
      <c r="H63" s="398">
        <v>772534</v>
      </c>
      <c r="I63" s="398">
        <v>5989067</v>
      </c>
      <c r="J63" s="294">
        <v>-58.884054743390998</v>
      </c>
    </row>
    <row r="64" spans="1:10" x14ac:dyDescent="0.2">
      <c r="A64" s="401" t="s">
        <v>597</v>
      </c>
      <c r="B64" s="413">
        <v>212</v>
      </c>
      <c r="C64" s="411"/>
      <c r="D64" s="412" t="s">
        <v>394</v>
      </c>
      <c r="E64" s="398">
        <v>604600</v>
      </c>
      <c r="F64" s="398">
        <v>4110478</v>
      </c>
      <c r="G64" s="294">
        <v>-0.72762296146989103</v>
      </c>
      <c r="H64" s="398">
        <v>1477455</v>
      </c>
      <c r="I64" s="398">
        <v>8030590</v>
      </c>
      <c r="J64" s="294">
        <v>2.66576426297277</v>
      </c>
    </row>
    <row r="65" spans="1:10" x14ac:dyDescent="0.2">
      <c r="A65" s="401" t="s">
        <v>598</v>
      </c>
      <c r="B65" s="413">
        <v>216</v>
      </c>
      <c r="C65" s="411"/>
      <c r="D65" s="412" t="s">
        <v>1048</v>
      </c>
      <c r="E65" s="398">
        <v>14504</v>
      </c>
      <c r="F65" s="398">
        <v>214038</v>
      </c>
      <c r="G65" s="294">
        <v>-89.036994088198597</v>
      </c>
      <c r="H65" s="398">
        <v>34680</v>
      </c>
      <c r="I65" s="398">
        <v>288710</v>
      </c>
      <c r="J65" s="294">
        <v>-86.019299187772205</v>
      </c>
    </row>
    <row r="66" spans="1:10" s="253" customFormat="1" x14ac:dyDescent="0.2">
      <c r="A66" s="401" t="s">
        <v>599</v>
      </c>
      <c r="B66" s="413">
        <v>220</v>
      </c>
      <c r="C66" s="411"/>
      <c r="D66" s="412" t="s">
        <v>491</v>
      </c>
      <c r="E66" s="398">
        <v>1205021</v>
      </c>
      <c r="F66" s="398">
        <v>7932283</v>
      </c>
      <c r="G66" s="294">
        <v>-31.377099662988101</v>
      </c>
      <c r="H66" s="398">
        <v>2395382</v>
      </c>
      <c r="I66" s="398">
        <v>16770846</v>
      </c>
      <c r="J66" s="294">
        <v>-9.4176676220631208</v>
      </c>
    </row>
    <row r="67" spans="1:10" x14ac:dyDescent="0.2">
      <c r="A67" s="401" t="s">
        <v>600</v>
      </c>
      <c r="B67" s="413">
        <v>224</v>
      </c>
      <c r="C67" s="411"/>
      <c r="D67" s="412" t="s">
        <v>395</v>
      </c>
      <c r="E67" s="398">
        <v>153753</v>
      </c>
      <c r="F67" s="398">
        <v>1434193</v>
      </c>
      <c r="G67" s="294">
        <v>776.52286047805001</v>
      </c>
      <c r="H67" s="398">
        <v>165509</v>
      </c>
      <c r="I67" s="398">
        <v>1977003</v>
      </c>
      <c r="J67" s="294">
        <v>984.94794782160102</v>
      </c>
    </row>
    <row r="68" spans="1:10" x14ac:dyDescent="0.2">
      <c r="A68" s="401" t="s">
        <v>1049</v>
      </c>
      <c r="B68" s="413">
        <v>225</v>
      </c>
      <c r="C68" s="253"/>
      <c r="D68" s="412" t="s">
        <v>1050</v>
      </c>
      <c r="E68" s="398">
        <v>5</v>
      </c>
      <c r="F68" s="398">
        <v>6300</v>
      </c>
      <c r="G68" s="294">
        <v>-97.825246472066496</v>
      </c>
      <c r="H68" s="398">
        <v>5</v>
      </c>
      <c r="I68" s="398">
        <v>6300</v>
      </c>
      <c r="J68" s="294">
        <v>-98.337178059196503</v>
      </c>
    </row>
    <row r="69" spans="1:10" x14ac:dyDescent="0.2">
      <c r="A69" s="401" t="s">
        <v>601</v>
      </c>
      <c r="B69" s="413">
        <v>228</v>
      </c>
      <c r="C69" s="411"/>
      <c r="D69" s="412" t="s">
        <v>396</v>
      </c>
      <c r="E69" s="398">
        <v>104258</v>
      </c>
      <c r="F69" s="398">
        <v>63113</v>
      </c>
      <c r="G69" s="294">
        <v>-57.925508156503497</v>
      </c>
      <c r="H69" s="398">
        <v>403533</v>
      </c>
      <c r="I69" s="398">
        <v>418160</v>
      </c>
      <c r="J69" s="294">
        <v>27.937927953837601</v>
      </c>
    </row>
    <row r="70" spans="1:10" x14ac:dyDescent="0.2">
      <c r="A70" s="401" t="s">
        <v>602</v>
      </c>
      <c r="B70" s="413">
        <v>232</v>
      </c>
      <c r="C70" s="411"/>
      <c r="D70" s="412" t="s">
        <v>397</v>
      </c>
      <c r="E70" s="398">
        <v>46856</v>
      </c>
      <c r="F70" s="398">
        <v>57558</v>
      </c>
      <c r="G70" s="294">
        <v>172.592943405162</v>
      </c>
      <c r="H70" s="398">
        <v>100621</v>
      </c>
      <c r="I70" s="398">
        <v>140125</v>
      </c>
      <c r="J70" s="294">
        <v>116.305706920239</v>
      </c>
    </row>
    <row r="71" spans="1:10" x14ac:dyDescent="0.2">
      <c r="A71" s="401" t="s">
        <v>603</v>
      </c>
      <c r="B71" s="413">
        <v>236</v>
      </c>
      <c r="C71" s="411"/>
      <c r="D71" s="412" t="s">
        <v>398</v>
      </c>
      <c r="E71" s="398">
        <v>93472</v>
      </c>
      <c r="F71" s="398">
        <v>57414</v>
      </c>
      <c r="G71" s="294">
        <v>-79.185231643784505</v>
      </c>
      <c r="H71" s="398">
        <v>348688</v>
      </c>
      <c r="I71" s="398">
        <v>206837</v>
      </c>
      <c r="J71" s="294">
        <v>-60.397296469326797</v>
      </c>
    </row>
    <row r="72" spans="1:10" x14ac:dyDescent="0.2">
      <c r="A72" s="401" t="s">
        <v>604</v>
      </c>
      <c r="B72" s="413">
        <v>240</v>
      </c>
      <c r="C72" s="411"/>
      <c r="D72" s="412" t="s">
        <v>399</v>
      </c>
      <c r="E72" s="398">
        <v>36432</v>
      </c>
      <c r="F72" s="398">
        <v>22134</v>
      </c>
      <c r="G72" s="294">
        <v>-47.968970380818099</v>
      </c>
      <c r="H72" s="398">
        <v>54648</v>
      </c>
      <c r="I72" s="398">
        <v>33121</v>
      </c>
      <c r="J72" s="294">
        <v>-64.284635955831604</v>
      </c>
    </row>
    <row r="73" spans="1:10" x14ac:dyDescent="0.2">
      <c r="A73" s="401" t="s">
        <v>605</v>
      </c>
      <c r="B73" s="413">
        <v>244</v>
      </c>
      <c r="C73" s="411"/>
      <c r="D73" s="412" t="s">
        <v>400</v>
      </c>
      <c r="E73" s="398">
        <v>104748</v>
      </c>
      <c r="F73" s="398">
        <v>309339</v>
      </c>
      <c r="G73" s="294">
        <v>49.267508854553697</v>
      </c>
      <c r="H73" s="398">
        <v>205695</v>
      </c>
      <c r="I73" s="398">
        <v>451800</v>
      </c>
      <c r="J73" s="294">
        <v>-14.807761205287299</v>
      </c>
    </row>
    <row r="74" spans="1:10" x14ac:dyDescent="0.2">
      <c r="A74" s="401" t="s">
        <v>606</v>
      </c>
      <c r="B74" s="413">
        <v>247</v>
      </c>
      <c r="C74" s="411"/>
      <c r="D74" s="412" t="s">
        <v>401</v>
      </c>
      <c r="E74" s="398" t="s">
        <v>106</v>
      </c>
      <c r="F74" s="398" t="s">
        <v>106</v>
      </c>
      <c r="G74" s="294">
        <v>-100</v>
      </c>
      <c r="H74" s="398" t="s">
        <v>106</v>
      </c>
      <c r="I74" s="398" t="s">
        <v>106</v>
      </c>
      <c r="J74" s="294">
        <v>-100</v>
      </c>
    </row>
    <row r="75" spans="1:10" ht="14.25" x14ac:dyDescent="0.2">
      <c r="A75" s="628" t="s">
        <v>1070</v>
      </c>
      <c r="B75" s="628"/>
      <c r="C75" s="628"/>
      <c r="D75" s="628"/>
      <c r="E75" s="628"/>
      <c r="F75" s="628"/>
      <c r="G75" s="628"/>
      <c r="H75" s="628"/>
      <c r="I75" s="628"/>
      <c r="J75" s="628"/>
    </row>
    <row r="76" spans="1:10" x14ac:dyDescent="0.2">
      <c r="D76" s="401"/>
      <c r="E76" s="402"/>
      <c r="F76" s="403"/>
      <c r="H76" s="416"/>
      <c r="I76" s="417"/>
      <c r="J76" s="418"/>
    </row>
    <row r="77" spans="1:10" ht="17.25" customHeight="1" x14ac:dyDescent="0.2">
      <c r="A77" s="634" t="s">
        <v>1042</v>
      </c>
      <c r="B77" s="635"/>
      <c r="C77" s="640" t="s">
        <v>1043</v>
      </c>
      <c r="D77" s="582"/>
      <c r="E77" s="618" t="s">
        <v>1155</v>
      </c>
      <c r="F77" s="612"/>
      <c r="G77" s="612"/>
      <c r="H77" s="591" t="s">
        <v>1172</v>
      </c>
      <c r="I77" s="612"/>
      <c r="J77" s="612"/>
    </row>
    <row r="78" spans="1:10" ht="16.5" customHeight="1" x14ac:dyDescent="0.2">
      <c r="A78" s="636"/>
      <c r="B78" s="637"/>
      <c r="C78" s="641"/>
      <c r="D78" s="642"/>
      <c r="E78" s="409" t="s">
        <v>473</v>
      </c>
      <c r="F78" s="613" t="s">
        <v>474</v>
      </c>
      <c r="G78" s="614"/>
      <c r="H78" s="245" t="s">
        <v>473</v>
      </c>
      <c r="I78" s="645" t="s">
        <v>474</v>
      </c>
      <c r="J78" s="646"/>
    </row>
    <row r="79" spans="1:10" ht="12.75" customHeight="1" x14ac:dyDescent="0.2">
      <c r="A79" s="636"/>
      <c r="B79" s="637"/>
      <c r="C79" s="641"/>
      <c r="D79" s="642"/>
      <c r="E79" s="615" t="s">
        <v>111</v>
      </c>
      <c r="F79" s="603" t="s">
        <v>107</v>
      </c>
      <c r="G79" s="631" t="s">
        <v>1173</v>
      </c>
      <c r="H79" s="603" t="s">
        <v>111</v>
      </c>
      <c r="I79" s="603" t="s">
        <v>107</v>
      </c>
      <c r="J79" s="609" t="s">
        <v>1180</v>
      </c>
    </row>
    <row r="80" spans="1:10" ht="12.75" customHeight="1" x14ac:dyDescent="0.2">
      <c r="A80" s="636"/>
      <c r="B80" s="637"/>
      <c r="C80" s="641"/>
      <c r="D80" s="642"/>
      <c r="E80" s="616"/>
      <c r="F80" s="604"/>
      <c r="G80" s="632"/>
      <c r="H80" s="604"/>
      <c r="I80" s="604"/>
      <c r="J80" s="629"/>
    </row>
    <row r="81" spans="1:10" ht="12.75" customHeight="1" x14ac:dyDescent="0.2">
      <c r="A81" s="636"/>
      <c r="B81" s="637"/>
      <c r="C81" s="641"/>
      <c r="D81" s="642"/>
      <c r="E81" s="616"/>
      <c r="F81" s="604"/>
      <c r="G81" s="632"/>
      <c r="H81" s="604"/>
      <c r="I81" s="604"/>
      <c r="J81" s="629"/>
    </row>
    <row r="82" spans="1:10" ht="28.5" customHeight="1" x14ac:dyDescent="0.2">
      <c r="A82" s="638"/>
      <c r="B82" s="639"/>
      <c r="C82" s="643"/>
      <c r="D82" s="644"/>
      <c r="E82" s="617"/>
      <c r="F82" s="605"/>
      <c r="G82" s="633"/>
      <c r="H82" s="605"/>
      <c r="I82" s="605"/>
      <c r="J82" s="630"/>
    </row>
    <row r="83" spans="1:10" ht="11.45" customHeight="1" x14ac:dyDescent="0.2">
      <c r="A83" s="401"/>
      <c r="B83" s="419"/>
      <c r="C83" s="411"/>
      <c r="D83" s="412"/>
      <c r="E83" s="398"/>
      <c r="F83" s="398"/>
      <c r="G83" s="420"/>
      <c r="H83" s="398"/>
      <c r="I83" s="398"/>
      <c r="J83" s="420"/>
    </row>
    <row r="84" spans="1:10" x14ac:dyDescent="0.2">
      <c r="B84" s="421"/>
      <c r="C84" s="422" t="s">
        <v>831</v>
      </c>
      <c r="D84" s="423"/>
    </row>
    <row r="85" spans="1:10" x14ac:dyDescent="0.2">
      <c r="A85" s="401"/>
      <c r="B85" s="419"/>
      <c r="C85" s="411"/>
      <c r="D85" s="412"/>
      <c r="E85" s="398"/>
      <c r="F85" s="398"/>
      <c r="G85" s="420"/>
      <c r="H85" s="398"/>
      <c r="I85" s="398"/>
      <c r="J85" s="420"/>
    </row>
    <row r="86" spans="1:10" x14ac:dyDescent="0.2">
      <c r="A86" s="401" t="s">
        <v>607</v>
      </c>
      <c r="B86" s="413">
        <v>248</v>
      </c>
      <c r="C86" s="411"/>
      <c r="D86" s="412" t="s">
        <v>402</v>
      </c>
      <c r="E86" s="398">
        <v>413819</v>
      </c>
      <c r="F86" s="398">
        <v>253739</v>
      </c>
      <c r="G86" s="294">
        <v>-35.309609520798702</v>
      </c>
      <c r="H86" s="398">
        <v>850248</v>
      </c>
      <c r="I86" s="398">
        <v>548617</v>
      </c>
      <c r="J86" s="294">
        <v>-27.051044071186201</v>
      </c>
    </row>
    <row r="87" spans="1:10" x14ac:dyDescent="0.2">
      <c r="A87" s="401" t="s">
        <v>608</v>
      </c>
      <c r="B87" s="413">
        <v>252</v>
      </c>
      <c r="C87" s="411"/>
      <c r="D87" s="412" t="s">
        <v>403</v>
      </c>
      <c r="E87" s="398">
        <v>53784</v>
      </c>
      <c r="F87" s="398">
        <v>79843</v>
      </c>
      <c r="G87" s="294">
        <v>46.6866307802539</v>
      </c>
      <c r="H87" s="398">
        <v>106910</v>
      </c>
      <c r="I87" s="398">
        <v>151082</v>
      </c>
      <c r="J87" s="294">
        <v>17.805484728687599</v>
      </c>
    </row>
    <row r="88" spans="1:10" x14ac:dyDescent="0.2">
      <c r="A88" s="401" t="s">
        <v>609</v>
      </c>
      <c r="B88" s="413">
        <v>257</v>
      </c>
      <c r="C88" s="411"/>
      <c r="D88" s="412" t="s">
        <v>404</v>
      </c>
      <c r="E88" s="398" t="s">
        <v>106</v>
      </c>
      <c r="F88" s="398" t="s">
        <v>106</v>
      </c>
      <c r="G88" s="294" t="s">
        <v>1111</v>
      </c>
      <c r="H88" s="398" t="s">
        <v>106</v>
      </c>
      <c r="I88" s="398" t="s">
        <v>106</v>
      </c>
      <c r="J88" s="294" t="s">
        <v>1111</v>
      </c>
    </row>
    <row r="89" spans="1:10" x14ac:dyDescent="0.2">
      <c r="A89" s="401" t="s">
        <v>610</v>
      </c>
      <c r="B89" s="413">
        <v>260</v>
      </c>
      <c r="C89" s="411"/>
      <c r="D89" s="412" t="s">
        <v>405</v>
      </c>
      <c r="E89" s="398">
        <v>348526</v>
      </c>
      <c r="F89" s="398">
        <v>363575</v>
      </c>
      <c r="G89" s="294">
        <v>165.11616036401301</v>
      </c>
      <c r="H89" s="398">
        <v>491855</v>
      </c>
      <c r="I89" s="398">
        <v>811558</v>
      </c>
      <c r="J89" s="294">
        <v>247.21584029640701</v>
      </c>
    </row>
    <row r="90" spans="1:10" x14ac:dyDescent="0.2">
      <c r="A90" s="401" t="s">
        <v>611</v>
      </c>
      <c r="B90" s="413">
        <v>264</v>
      </c>
      <c r="C90" s="411"/>
      <c r="D90" s="412" t="s">
        <v>406</v>
      </c>
      <c r="E90" s="398">
        <v>91658</v>
      </c>
      <c r="F90" s="398">
        <v>109824</v>
      </c>
      <c r="G90" s="294">
        <v>-92.443472600845197</v>
      </c>
      <c r="H90" s="398">
        <v>132088</v>
      </c>
      <c r="I90" s="398">
        <v>242316</v>
      </c>
      <c r="J90" s="294">
        <v>-90.024757386667204</v>
      </c>
    </row>
    <row r="91" spans="1:10" x14ac:dyDescent="0.2">
      <c r="A91" s="401" t="s">
        <v>612</v>
      </c>
      <c r="B91" s="413">
        <v>268</v>
      </c>
      <c r="C91" s="411"/>
      <c r="D91" s="412" t="s">
        <v>407</v>
      </c>
      <c r="E91" s="398">
        <v>16202648</v>
      </c>
      <c r="F91" s="398">
        <v>6194394</v>
      </c>
      <c r="G91" s="294" t="s">
        <v>719</v>
      </c>
      <c r="H91" s="398">
        <v>16274550</v>
      </c>
      <c r="I91" s="398">
        <v>6239899</v>
      </c>
      <c r="J91" s="294" t="s">
        <v>719</v>
      </c>
    </row>
    <row r="92" spans="1:10" x14ac:dyDescent="0.2">
      <c r="A92" s="401" t="s">
        <v>613</v>
      </c>
      <c r="B92" s="413">
        <v>272</v>
      </c>
      <c r="C92" s="411"/>
      <c r="D92" s="412" t="s">
        <v>883</v>
      </c>
      <c r="E92" s="398">
        <v>1390835</v>
      </c>
      <c r="F92" s="398">
        <v>873783</v>
      </c>
      <c r="G92" s="294">
        <v>-9.5873614371936497</v>
      </c>
      <c r="H92" s="398">
        <v>2720650</v>
      </c>
      <c r="I92" s="398">
        <v>1703127</v>
      </c>
      <c r="J92" s="294">
        <v>-16.853914482596998</v>
      </c>
    </row>
    <row r="93" spans="1:10" x14ac:dyDescent="0.2">
      <c r="A93" s="401" t="s">
        <v>614</v>
      </c>
      <c r="B93" s="413">
        <v>276</v>
      </c>
      <c r="C93" s="411"/>
      <c r="D93" s="412" t="s">
        <v>408</v>
      </c>
      <c r="E93" s="398">
        <v>299670</v>
      </c>
      <c r="F93" s="398">
        <v>389647</v>
      </c>
      <c r="G93" s="294">
        <v>-92.186507389036095</v>
      </c>
      <c r="H93" s="398">
        <v>561503</v>
      </c>
      <c r="I93" s="398">
        <v>672283</v>
      </c>
      <c r="J93" s="294">
        <v>-87.439388331507601</v>
      </c>
    </row>
    <row r="94" spans="1:10" x14ac:dyDescent="0.2">
      <c r="A94" s="401" t="s">
        <v>615</v>
      </c>
      <c r="B94" s="413">
        <v>280</v>
      </c>
      <c r="C94" s="411"/>
      <c r="D94" s="412" t="s">
        <v>409</v>
      </c>
      <c r="E94" s="398">
        <v>436269</v>
      </c>
      <c r="F94" s="398">
        <v>265278</v>
      </c>
      <c r="G94" s="294">
        <v>61.561792004677301</v>
      </c>
      <c r="H94" s="398">
        <v>912150</v>
      </c>
      <c r="I94" s="398">
        <v>574483</v>
      </c>
      <c r="J94" s="294">
        <v>84.029484029483996</v>
      </c>
    </row>
    <row r="95" spans="1:10" x14ac:dyDescent="0.2">
      <c r="A95" s="401" t="s">
        <v>616</v>
      </c>
      <c r="B95" s="413">
        <v>284</v>
      </c>
      <c r="C95" s="411"/>
      <c r="D95" s="412" t="s">
        <v>410</v>
      </c>
      <c r="E95" s="398">
        <v>49606</v>
      </c>
      <c r="F95" s="398">
        <v>31852</v>
      </c>
      <c r="G95" s="294">
        <v>165.98747390396699</v>
      </c>
      <c r="H95" s="398">
        <v>81459</v>
      </c>
      <c r="I95" s="398">
        <v>53110</v>
      </c>
      <c r="J95" s="294">
        <v>-24.078680275609699</v>
      </c>
    </row>
    <row r="96" spans="1:10" x14ac:dyDescent="0.2">
      <c r="A96" s="401" t="s">
        <v>617</v>
      </c>
      <c r="B96" s="413">
        <v>288</v>
      </c>
      <c r="C96" s="411"/>
      <c r="D96" s="412" t="s">
        <v>411</v>
      </c>
      <c r="E96" s="398">
        <v>14039</v>
      </c>
      <c r="F96" s="398">
        <v>200258</v>
      </c>
      <c r="G96" s="294">
        <v>-80.166426989616596</v>
      </c>
      <c r="H96" s="398">
        <v>354946</v>
      </c>
      <c r="I96" s="398">
        <v>6391859</v>
      </c>
      <c r="J96" s="294">
        <v>173.584749796262</v>
      </c>
    </row>
    <row r="97" spans="1:10" x14ac:dyDescent="0.2">
      <c r="A97" s="401" t="s">
        <v>618</v>
      </c>
      <c r="B97" s="413">
        <v>302</v>
      </c>
      <c r="C97" s="411"/>
      <c r="D97" s="412" t="s">
        <v>412</v>
      </c>
      <c r="E97" s="398">
        <v>785206</v>
      </c>
      <c r="F97" s="398">
        <v>1042254</v>
      </c>
      <c r="G97" s="294">
        <v>-3.8115313126987602</v>
      </c>
      <c r="H97" s="398">
        <v>1448151</v>
      </c>
      <c r="I97" s="398">
        <v>1868322</v>
      </c>
      <c r="J97" s="294">
        <v>-21.213856549593</v>
      </c>
    </row>
    <row r="98" spans="1:10" x14ac:dyDescent="0.2">
      <c r="A98" s="401" t="s">
        <v>619</v>
      </c>
      <c r="B98" s="413">
        <v>306</v>
      </c>
      <c r="C98" s="411"/>
      <c r="D98" s="412" t="s">
        <v>413</v>
      </c>
      <c r="E98" s="398" t="s">
        <v>106</v>
      </c>
      <c r="F98" s="398" t="s">
        <v>106</v>
      </c>
      <c r="G98" s="294" t="s">
        <v>1111</v>
      </c>
      <c r="H98" s="398" t="s">
        <v>106</v>
      </c>
      <c r="I98" s="398" t="s">
        <v>106</v>
      </c>
      <c r="J98" s="294">
        <v>-100</v>
      </c>
    </row>
    <row r="99" spans="1:10" x14ac:dyDescent="0.2">
      <c r="A99" s="401" t="s">
        <v>620</v>
      </c>
      <c r="B99" s="413">
        <v>310</v>
      </c>
      <c r="C99" s="411"/>
      <c r="D99" s="412" t="s">
        <v>490</v>
      </c>
      <c r="E99" s="398">
        <v>73632</v>
      </c>
      <c r="F99" s="398">
        <v>51990</v>
      </c>
      <c r="G99" s="294">
        <v>-30.072093398611901</v>
      </c>
      <c r="H99" s="398">
        <v>203448</v>
      </c>
      <c r="I99" s="398">
        <v>142955</v>
      </c>
      <c r="J99" s="294">
        <v>27.480180846984599</v>
      </c>
    </row>
    <row r="100" spans="1:10" x14ac:dyDescent="0.2">
      <c r="A100" s="401" t="s">
        <v>621</v>
      </c>
      <c r="B100" s="413">
        <v>311</v>
      </c>
      <c r="C100" s="411"/>
      <c r="D100" s="412" t="s">
        <v>884</v>
      </c>
      <c r="E100" s="398">
        <v>229</v>
      </c>
      <c r="F100" s="398">
        <v>4466</v>
      </c>
      <c r="G100" s="294">
        <v>225.27312454479201</v>
      </c>
      <c r="H100" s="398">
        <v>229</v>
      </c>
      <c r="I100" s="398">
        <v>4466</v>
      </c>
      <c r="J100" s="294">
        <v>-78.080981595091998</v>
      </c>
    </row>
    <row r="101" spans="1:10" x14ac:dyDescent="0.2">
      <c r="A101" s="401" t="s">
        <v>622</v>
      </c>
      <c r="B101" s="413">
        <v>314</v>
      </c>
      <c r="C101" s="411"/>
      <c r="D101" s="412" t="s">
        <v>414</v>
      </c>
      <c r="E101" s="398">
        <v>51</v>
      </c>
      <c r="F101" s="398">
        <v>460</v>
      </c>
      <c r="G101" s="294">
        <v>-94.037589112119306</v>
      </c>
      <c r="H101" s="398">
        <v>25531</v>
      </c>
      <c r="I101" s="398">
        <v>38727</v>
      </c>
      <c r="J101" s="294">
        <v>-50.335355297074798</v>
      </c>
    </row>
    <row r="102" spans="1:10" x14ac:dyDescent="0.2">
      <c r="A102" s="401" t="s">
        <v>623</v>
      </c>
      <c r="B102" s="413">
        <v>318</v>
      </c>
      <c r="C102" s="411"/>
      <c r="D102" s="412" t="s">
        <v>415</v>
      </c>
      <c r="E102" s="398">
        <v>161177</v>
      </c>
      <c r="F102" s="398">
        <v>168345</v>
      </c>
      <c r="G102" s="294">
        <v>-31.2992519619166</v>
      </c>
      <c r="H102" s="398">
        <v>294309</v>
      </c>
      <c r="I102" s="398">
        <v>303104</v>
      </c>
      <c r="J102" s="294">
        <v>-40.792252111116099</v>
      </c>
    </row>
    <row r="103" spans="1:10" x14ac:dyDescent="0.2">
      <c r="A103" s="401" t="s">
        <v>624</v>
      </c>
      <c r="B103" s="413">
        <v>322</v>
      </c>
      <c r="C103" s="411"/>
      <c r="D103" s="412" t="s">
        <v>416</v>
      </c>
      <c r="E103" s="398">
        <v>251205</v>
      </c>
      <c r="F103" s="398">
        <v>210687</v>
      </c>
      <c r="G103" s="294">
        <v>-84.251939664837906</v>
      </c>
      <c r="H103" s="398">
        <v>507083</v>
      </c>
      <c r="I103" s="398">
        <v>416806</v>
      </c>
      <c r="J103" s="294">
        <v>-83.513301307090003</v>
      </c>
    </row>
    <row r="104" spans="1:10" x14ac:dyDescent="0.2">
      <c r="A104" s="401" t="s">
        <v>625</v>
      </c>
      <c r="B104" s="413">
        <v>324</v>
      </c>
      <c r="C104" s="411"/>
      <c r="D104" s="412" t="s">
        <v>417</v>
      </c>
      <c r="E104" s="398">
        <v>4552</v>
      </c>
      <c r="F104" s="398">
        <v>76567</v>
      </c>
      <c r="G104" s="294">
        <v>-27.117918062747499</v>
      </c>
      <c r="H104" s="398">
        <v>5179</v>
      </c>
      <c r="I104" s="398">
        <v>93608</v>
      </c>
      <c r="J104" s="294">
        <v>-12.7076047932112</v>
      </c>
    </row>
    <row r="105" spans="1:10" x14ac:dyDescent="0.2">
      <c r="A105" s="401" t="s">
        <v>626</v>
      </c>
      <c r="B105" s="413">
        <v>328</v>
      </c>
      <c r="C105" s="411"/>
      <c r="D105" s="412" t="s">
        <v>418</v>
      </c>
      <c r="E105" s="398">
        <v>0</v>
      </c>
      <c r="F105" s="398">
        <v>45</v>
      </c>
      <c r="G105" s="294">
        <v>-99.606712113266894</v>
      </c>
      <c r="H105" s="398">
        <v>3780</v>
      </c>
      <c r="I105" s="398">
        <v>29529</v>
      </c>
      <c r="J105" s="294">
        <v>-61.772777878466201</v>
      </c>
    </row>
    <row r="106" spans="1:10" x14ac:dyDescent="0.2">
      <c r="A106" s="401" t="s">
        <v>627</v>
      </c>
      <c r="B106" s="413">
        <v>329</v>
      </c>
      <c r="C106" s="411"/>
      <c r="D106" s="412" t="s">
        <v>1051</v>
      </c>
      <c r="E106" s="398" t="s">
        <v>106</v>
      </c>
      <c r="F106" s="398" t="s">
        <v>106</v>
      </c>
      <c r="G106" s="294" t="s">
        <v>1111</v>
      </c>
      <c r="H106" s="398" t="s">
        <v>106</v>
      </c>
      <c r="I106" s="398" t="s">
        <v>106</v>
      </c>
      <c r="J106" s="294" t="s">
        <v>1111</v>
      </c>
    </row>
    <row r="107" spans="1:10" x14ac:dyDescent="0.2">
      <c r="A107" s="401" t="s">
        <v>628</v>
      </c>
      <c r="B107" s="413">
        <v>330</v>
      </c>
      <c r="C107" s="411"/>
      <c r="D107" s="412" t="s">
        <v>419</v>
      </c>
      <c r="E107" s="398">
        <v>151584</v>
      </c>
      <c r="F107" s="398">
        <v>313831</v>
      </c>
      <c r="G107" s="294">
        <v>186.750301524067</v>
      </c>
      <c r="H107" s="398">
        <v>354156</v>
      </c>
      <c r="I107" s="398">
        <v>604526</v>
      </c>
      <c r="J107" s="294">
        <v>113.109645396571</v>
      </c>
    </row>
    <row r="108" spans="1:10" x14ac:dyDescent="0.2">
      <c r="A108" s="401" t="s">
        <v>629</v>
      </c>
      <c r="B108" s="413">
        <v>334</v>
      </c>
      <c r="C108" s="411"/>
      <c r="D108" s="412" t="s">
        <v>849</v>
      </c>
      <c r="E108" s="398">
        <v>56370</v>
      </c>
      <c r="F108" s="398">
        <v>907822</v>
      </c>
      <c r="G108" s="294">
        <v>100.529253633096</v>
      </c>
      <c r="H108" s="398">
        <v>67186</v>
      </c>
      <c r="I108" s="398">
        <v>1006725</v>
      </c>
      <c r="J108" s="294">
        <v>55.888045834623703</v>
      </c>
    </row>
    <row r="109" spans="1:10" x14ac:dyDescent="0.2">
      <c r="A109" s="401" t="s">
        <v>630</v>
      </c>
      <c r="B109" s="413">
        <v>336</v>
      </c>
      <c r="C109" s="411"/>
      <c r="D109" s="412" t="s">
        <v>420</v>
      </c>
      <c r="E109" s="398" t="s">
        <v>106</v>
      </c>
      <c r="F109" s="398" t="s">
        <v>106</v>
      </c>
      <c r="G109" s="294">
        <v>-100</v>
      </c>
      <c r="H109" s="398" t="s">
        <v>106</v>
      </c>
      <c r="I109" s="398" t="s">
        <v>106</v>
      </c>
      <c r="J109" s="294">
        <v>-100</v>
      </c>
    </row>
    <row r="110" spans="1:10" x14ac:dyDescent="0.2">
      <c r="A110" s="401" t="s">
        <v>631</v>
      </c>
      <c r="B110" s="413">
        <v>338</v>
      </c>
      <c r="C110" s="411"/>
      <c r="D110" s="412" t="s">
        <v>421</v>
      </c>
      <c r="E110" s="398" t="s">
        <v>1111</v>
      </c>
      <c r="F110" s="398" t="s">
        <v>1111</v>
      </c>
      <c r="G110" s="294">
        <v>-100</v>
      </c>
      <c r="H110" s="398">
        <v>2</v>
      </c>
      <c r="I110" s="398">
        <v>159</v>
      </c>
      <c r="J110" s="294">
        <v>-98.238227146814395</v>
      </c>
    </row>
    <row r="111" spans="1:10" x14ac:dyDescent="0.2">
      <c r="A111" s="401" t="s">
        <v>632</v>
      </c>
      <c r="B111" s="413">
        <v>342</v>
      </c>
      <c r="C111" s="411"/>
      <c r="D111" s="412" t="s">
        <v>422</v>
      </c>
      <c r="E111" s="398">
        <v>6437</v>
      </c>
      <c r="F111" s="398">
        <v>46948</v>
      </c>
      <c r="G111" s="294">
        <v>49.430262906614097</v>
      </c>
      <c r="H111" s="398">
        <v>6437</v>
      </c>
      <c r="I111" s="398">
        <v>46948</v>
      </c>
      <c r="J111" s="294">
        <v>49.430262906614097</v>
      </c>
    </row>
    <row r="112" spans="1:10" x14ac:dyDescent="0.2">
      <c r="A112" s="401" t="s">
        <v>633</v>
      </c>
      <c r="B112" s="413">
        <v>346</v>
      </c>
      <c r="C112" s="411"/>
      <c r="D112" s="412" t="s">
        <v>423</v>
      </c>
      <c r="E112" s="398">
        <v>248606</v>
      </c>
      <c r="F112" s="398">
        <v>307939</v>
      </c>
      <c r="G112" s="294">
        <v>-40.686744713718298</v>
      </c>
      <c r="H112" s="398">
        <v>540894</v>
      </c>
      <c r="I112" s="398">
        <v>667254</v>
      </c>
      <c r="J112" s="294">
        <v>-26.549711979727899</v>
      </c>
    </row>
    <row r="113" spans="1:10" x14ac:dyDescent="0.2">
      <c r="A113" s="401" t="s">
        <v>634</v>
      </c>
      <c r="B113" s="413">
        <v>350</v>
      </c>
      <c r="C113" s="411"/>
      <c r="D113" s="412" t="s">
        <v>424</v>
      </c>
      <c r="E113" s="398">
        <v>54052</v>
      </c>
      <c r="F113" s="398">
        <v>382485</v>
      </c>
      <c r="G113" s="294">
        <v>41.414944356120799</v>
      </c>
      <c r="H113" s="398">
        <v>81218</v>
      </c>
      <c r="I113" s="398">
        <v>453546</v>
      </c>
      <c r="J113" s="294">
        <v>-57.568029279300298</v>
      </c>
    </row>
    <row r="114" spans="1:10" x14ac:dyDescent="0.2">
      <c r="A114" s="401" t="s">
        <v>635</v>
      </c>
      <c r="B114" s="413">
        <v>352</v>
      </c>
      <c r="C114" s="411"/>
      <c r="D114" s="412" t="s">
        <v>425</v>
      </c>
      <c r="E114" s="398">
        <v>53016</v>
      </c>
      <c r="F114" s="398">
        <v>890913</v>
      </c>
      <c r="G114" s="294">
        <v>70.593574255662602</v>
      </c>
      <c r="H114" s="398">
        <v>131437</v>
      </c>
      <c r="I114" s="398">
        <v>954846</v>
      </c>
      <c r="J114" s="294">
        <v>31.698355229130001</v>
      </c>
    </row>
    <row r="115" spans="1:10" x14ac:dyDescent="0.2">
      <c r="A115" s="401" t="s">
        <v>636</v>
      </c>
      <c r="B115" s="413">
        <v>355</v>
      </c>
      <c r="C115" s="411"/>
      <c r="D115" s="412" t="s">
        <v>426</v>
      </c>
      <c r="E115" s="398">
        <v>1</v>
      </c>
      <c r="F115" s="398">
        <v>3664</v>
      </c>
      <c r="G115" s="294">
        <v>-82.148599269183904</v>
      </c>
      <c r="H115" s="398">
        <v>114</v>
      </c>
      <c r="I115" s="398">
        <v>12925</v>
      </c>
      <c r="J115" s="294">
        <v>-42.857774437419899</v>
      </c>
    </row>
    <row r="116" spans="1:10" x14ac:dyDescent="0.2">
      <c r="A116" s="401" t="s">
        <v>637</v>
      </c>
      <c r="B116" s="413">
        <v>357</v>
      </c>
      <c r="C116" s="411"/>
      <c r="D116" s="412" t="s">
        <v>427</v>
      </c>
      <c r="E116" s="398" t="s">
        <v>106</v>
      </c>
      <c r="F116" s="398" t="s">
        <v>106</v>
      </c>
      <c r="G116" s="294" t="s">
        <v>1111</v>
      </c>
      <c r="H116" s="398" t="s">
        <v>106</v>
      </c>
      <c r="I116" s="398" t="s">
        <v>106</v>
      </c>
      <c r="J116" s="294" t="s">
        <v>1111</v>
      </c>
    </row>
    <row r="117" spans="1:10" x14ac:dyDescent="0.2">
      <c r="A117" s="401" t="s">
        <v>638</v>
      </c>
      <c r="B117" s="413">
        <v>366</v>
      </c>
      <c r="C117" s="411"/>
      <c r="D117" s="412" t="s">
        <v>428</v>
      </c>
      <c r="E117" s="398">
        <v>303</v>
      </c>
      <c r="F117" s="398">
        <v>55596</v>
      </c>
      <c r="G117" s="294">
        <v>-66.461358412711803</v>
      </c>
      <c r="H117" s="398">
        <v>14490</v>
      </c>
      <c r="I117" s="398">
        <v>639726</v>
      </c>
      <c r="J117" s="294">
        <v>34.0394370446731</v>
      </c>
    </row>
    <row r="118" spans="1:10" x14ac:dyDescent="0.2">
      <c r="A118" s="401" t="s">
        <v>639</v>
      </c>
      <c r="B118" s="413">
        <v>370</v>
      </c>
      <c r="C118" s="411"/>
      <c r="D118" s="412" t="s">
        <v>429</v>
      </c>
      <c r="E118" s="398">
        <v>232951</v>
      </c>
      <c r="F118" s="398">
        <v>146860</v>
      </c>
      <c r="G118" s="294">
        <v>11.854983053429301</v>
      </c>
      <c r="H118" s="398">
        <v>265541</v>
      </c>
      <c r="I118" s="398">
        <v>175037</v>
      </c>
      <c r="J118" s="294">
        <v>-50.410092671027797</v>
      </c>
    </row>
    <row r="119" spans="1:10" x14ac:dyDescent="0.2">
      <c r="A119" s="401" t="s">
        <v>640</v>
      </c>
      <c r="B119" s="413">
        <v>373</v>
      </c>
      <c r="C119" s="411"/>
      <c r="D119" s="412" t="s">
        <v>430</v>
      </c>
      <c r="E119" s="398">
        <v>380</v>
      </c>
      <c r="F119" s="398">
        <v>25654</v>
      </c>
      <c r="G119" s="294">
        <v>-79.473679999359902</v>
      </c>
      <c r="H119" s="398">
        <v>4930</v>
      </c>
      <c r="I119" s="398">
        <v>76063</v>
      </c>
      <c r="J119" s="294">
        <v>-62.4736052730251</v>
      </c>
    </row>
    <row r="120" spans="1:10" x14ac:dyDescent="0.2">
      <c r="A120" s="401" t="s">
        <v>641</v>
      </c>
      <c r="B120" s="413">
        <v>375</v>
      </c>
      <c r="C120" s="411"/>
      <c r="D120" s="412" t="s">
        <v>431</v>
      </c>
      <c r="E120" s="398" t="s">
        <v>1111</v>
      </c>
      <c r="F120" s="398" t="s">
        <v>1111</v>
      </c>
      <c r="G120" s="294" t="s">
        <v>1111</v>
      </c>
      <c r="H120" s="398">
        <v>15395</v>
      </c>
      <c r="I120" s="398">
        <v>22025</v>
      </c>
      <c r="J120" s="294">
        <v>443.156596794081</v>
      </c>
    </row>
    <row r="121" spans="1:10" x14ac:dyDescent="0.2">
      <c r="A121" s="401" t="s">
        <v>642</v>
      </c>
      <c r="B121" s="413">
        <v>377</v>
      </c>
      <c r="C121" s="411"/>
      <c r="D121" s="412" t="s">
        <v>432</v>
      </c>
      <c r="E121" s="398" t="s">
        <v>106</v>
      </c>
      <c r="F121" s="398" t="s">
        <v>106</v>
      </c>
      <c r="G121" s="294" t="s">
        <v>1111</v>
      </c>
      <c r="H121" s="398" t="s">
        <v>106</v>
      </c>
      <c r="I121" s="398" t="s">
        <v>106</v>
      </c>
      <c r="J121" s="294" t="s">
        <v>1111</v>
      </c>
    </row>
    <row r="122" spans="1:10" x14ac:dyDescent="0.2">
      <c r="A122" s="401" t="s">
        <v>643</v>
      </c>
      <c r="B122" s="413">
        <v>378</v>
      </c>
      <c r="C122" s="411"/>
      <c r="D122" s="412" t="s">
        <v>433</v>
      </c>
      <c r="E122" s="398">
        <v>903</v>
      </c>
      <c r="F122" s="398">
        <v>111040</v>
      </c>
      <c r="G122" s="294">
        <v>-34.348689811749097</v>
      </c>
      <c r="H122" s="398">
        <v>17243</v>
      </c>
      <c r="I122" s="398">
        <v>229703</v>
      </c>
      <c r="J122" s="294">
        <v>9.5320747879244401</v>
      </c>
    </row>
    <row r="123" spans="1:10" x14ac:dyDescent="0.2">
      <c r="A123" s="401" t="s">
        <v>644</v>
      </c>
      <c r="B123" s="413">
        <v>382</v>
      </c>
      <c r="C123" s="411"/>
      <c r="D123" s="412" t="s">
        <v>434</v>
      </c>
      <c r="E123" s="398">
        <v>53</v>
      </c>
      <c r="F123" s="398">
        <v>3032</v>
      </c>
      <c r="G123" s="294">
        <v>-93.350439721911499</v>
      </c>
      <c r="H123" s="398">
        <v>5679</v>
      </c>
      <c r="I123" s="398">
        <v>90514</v>
      </c>
      <c r="J123" s="294">
        <v>46.966941612002302</v>
      </c>
    </row>
    <row r="124" spans="1:10" x14ac:dyDescent="0.2">
      <c r="A124" s="401" t="s">
        <v>645</v>
      </c>
      <c r="B124" s="413">
        <v>386</v>
      </c>
      <c r="C124" s="411"/>
      <c r="D124" s="412" t="s">
        <v>435</v>
      </c>
      <c r="E124" s="398" t="s">
        <v>1111</v>
      </c>
      <c r="F124" s="398" t="s">
        <v>1111</v>
      </c>
      <c r="G124" s="294">
        <v>-100</v>
      </c>
      <c r="H124" s="398">
        <v>3</v>
      </c>
      <c r="I124" s="398">
        <v>536</v>
      </c>
      <c r="J124" s="294">
        <v>-98.991571342564697</v>
      </c>
    </row>
    <row r="125" spans="1:10" x14ac:dyDescent="0.2">
      <c r="A125" s="401" t="s">
        <v>646</v>
      </c>
      <c r="B125" s="413">
        <v>388</v>
      </c>
      <c r="C125" s="411"/>
      <c r="D125" s="412" t="s">
        <v>489</v>
      </c>
      <c r="E125" s="398">
        <v>6169079</v>
      </c>
      <c r="F125" s="398">
        <v>67491736</v>
      </c>
      <c r="G125" s="294">
        <v>55.055652611857802</v>
      </c>
      <c r="H125" s="398">
        <v>12527231</v>
      </c>
      <c r="I125" s="398">
        <v>135710194</v>
      </c>
      <c r="J125" s="294">
        <v>116.911600393749</v>
      </c>
    </row>
    <row r="126" spans="1:10" x14ac:dyDescent="0.2">
      <c r="A126" s="401" t="s">
        <v>647</v>
      </c>
      <c r="B126" s="413">
        <v>389</v>
      </c>
      <c r="C126" s="411"/>
      <c r="D126" s="412" t="s">
        <v>436</v>
      </c>
      <c r="E126" s="398">
        <v>16543</v>
      </c>
      <c r="F126" s="398">
        <v>100344</v>
      </c>
      <c r="G126" s="294">
        <v>3.68579311199976</v>
      </c>
      <c r="H126" s="398">
        <v>37894</v>
      </c>
      <c r="I126" s="398">
        <v>177142</v>
      </c>
      <c r="J126" s="294">
        <v>-29.653912594563501</v>
      </c>
    </row>
    <row r="127" spans="1:10" s="391" customFormat="1" x14ac:dyDescent="0.2">
      <c r="A127" s="401" t="s">
        <v>648</v>
      </c>
      <c r="B127" s="413">
        <v>391</v>
      </c>
      <c r="C127" s="411"/>
      <c r="D127" s="412" t="s">
        <v>437</v>
      </c>
      <c r="E127" s="398" t="s">
        <v>1111</v>
      </c>
      <c r="F127" s="398" t="s">
        <v>1111</v>
      </c>
      <c r="G127" s="294">
        <v>-100</v>
      </c>
      <c r="H127" s="398">
        <v>376</v>
      </c>
      <c r="I127" s="398">
        <v>120938</v>
      </c>
      <c r="J127" s="294" t="s">
        <v>719</v>
      </c>
    </row>
    <row r="128" spans="1:10" s="391" customFormat="1" x14ac:dyDescent="0.2">
      <c r="A128" s="401" t="s">
        <v>649</v>
      </c>
      <c r="B128" s="413">
        <v>393</v>
      </c>
      <c r="C128" s="411"/>
      <c r="D128" s="412" t="s">
        <v>438</v>
      </c>
      <c r="E128" s="398">
        <v>22</v>
      </c>
      <c r="F128" s="398">
        <v>25200</v>
      </c>
      <c r="G128" s="294">
        <v>-90.287520234332902</v>
      </c>
      <c r="H128" s="398">
        <v>22</v>
      </c>
      <c r="I128" s="398">
        <v>25200</v>
      </c>
      <c r="J128" s="294">
        <v>-90.287520234332902</v>
      </c>
    </row>
    <row r="129" spans="1:10" s="391" customFormat="1" x14ac:dyDescent="0.2">
      <c r="A129" s="401" t="s">
        <v>650</v>
      </c>
      <c r="B129" s="413">
        <v>395</v>
      </c>
      <c r="C129" s="411"/>
      <c r="D129" s="412" t="s">
        <v>439</v>
      </c>
      <c r="E129" s="398">
        <v>40</v>
      </c>
      <c r="F129" s="398">
        <v>31250</v>
      </c>
      <c r="G129" s="294">
        <v>-58.461824755423201</v>
      </c>
      <c r="H129" s="398">
        <v>40</v>
      </c>
      <c r="I129" s="398">
        <v>31250</v>
      </c>
      <c r="J129" s="294">
        <v>-58.461824755423201</v>
      </c>
    </row>
    <row r="130" spans="1:10" s="253" customFormat="1" ht="21" customHeight="1" x14ac:dyDescent="0.2">
      <c r="A130" s="414" t="s">
        <v>684</v>
      </c>
      <c r="B130" s="415" t="s">
        <v>684</v>
      </c>
      <c r="C130" s="255" t="s">
        <v>1052</v>
      </c>
      <c r="D130" s="251"/>
      <c r="E130" s="252">
        <v>51172396</v>
      </c>
      <c r="F130" s="252">
        <v>400204260</v>
      </c>
      <c r="G130" s="291">
        <v>1.9003658314049801</v>
      </c>
      <c r="H130" s="252">
        <v>104447756</v>
      </c>
      <c r="I130" s="252">
        <v>806977402</v>
      </c>
      <c r="J130" s="291">
        <v>5.32044933123146</v>
      </c>
    </row>
    <row r="131" spans="1:10" s="391" customFormat="1" ht="21" customHeight="1" x14ac:dyDescent="0.2">
      <c r="A131" s="401" t="s">
        <v>651</v>
      </c>
      <c r="B131" s="413">
        <v>400</v>
      </c>
      <c r="C131" s="411"/>
      <c r="D131" s="412" t="s">
        <v>440</v>
      </c>
      <c r="E131" s="398">
        <v>26769725</v>
      </c>
      <c r="F131" s="398">
        <v>257191280</v>
      </c>
      <c r="G131" s="294">
        <v>-11.827580571274099</v>
      </c>
      <c r="H131" s="398">
        <v>61433108</v>
      </c>
      <c r="I131" s="398">
        <v>534425513</v>
      </c>
      <c r="J131" s="294">
        <v>-5.0248874452918697</v>
      </c>
    </row>
    <row r="132" spans="1:10" s="391" customFormat="1" x14ac:dyDescent="0.2">
      <c r="A132" s="401" t="s">
        <v>652</v>
      </c>
      <c r="B132" s="413">
        <v>404</v>
      </c>
      <c r="C132" s="411"/>
      <c r="D132" s="412" t="s">
        <v>441</v>
      </c>
      <c r="E132" s="398">
        <v>4790022</v>
      </c>
      <c r="F132" s="398">
        <v>21958590</v>
      </c>
      <c r="G132" s="294">
        <v>52.9590916822944</v>
      </c>
      <c r="H132" s="398">
        <v>7133240</v>
      </c>
      <c r="I132" s="398">
        <v>42651998</v>
      </c>
      <c r="J132" s="294">
        <v>25.288345771645901</v>
      </c>
    </row>
    <row r="133" spans="1:10" s="391" customFormat="1" x14ac:dyDescent="0.2">
      <c r="A133" s="401" t="s">
        <v>653</v>
      </c>
      <c r="B133" s="413">
        <v>406</v>
      </c>
      <c r="C133" s="411"/>
      <c r="D133" s="412" t="s">
        <v>488</v>
      </c>
      <c r="E133" s="398">
        <v>38</v>
      </c>
      <c r="F133" s="398">
        <v>12973</v>
      </c>
      <c r="G133" s="294">
        <v>516.00189933523302</v>
      </c>
      <c r="H133" s="398">
        <v>47</v>
      </c>
      <c r="I133" s="398">
        <v>15473</v>
      </c>
      <c r="J133" s="294">
        <v>173.133274492498</v>
      </c>
    </row>
    <row r="134" spans="1:10" s="253" customFormat="1" x14ac:dyDescent="0.2">
      <c r="A134" s="401" t="s">
        <v>654</v>
      </c>
      <c r="B134" s="413">
        <v>408</v>
      </c>
      <c r="C134" s="411"/>
      <c r="D134" s="412" t="s">
        <v>442</v>
      </c>
      <c r="E134" s="398" t="s">
        <v>106</v>
      </c>
      <c r="F134" s="398" t="s">
        <v>106</v>
      </c>
      <c r="G134" s="294" t="s">
        <v>1111</v>
      </c>
      <c r="H134" s="398" t="s">
        <v>106</v>
      </c>
      <c r="I134" s="398" t="s">
        <v>106</v>
      </c>
      <c r="J134" s="294" t="s">
        <v>1111</v>
      </c>
    </row>
    <row r="135" spans="1:10" x14ac:dyDescent="0.2">
      <c r="A135" s="401" t="s">
        <v>655</v>
      </c>
      <c r="B135" s="413">
        <v>412</v>
      </c>
      <c r="C135" s="411"/>
      <c r="D135" s="412" t="s">
        <v>443</v>
      </c>
      <c r="E135" s="398">
        <v>9637625</v>
      </c>
      <c r="F135" s="398">
        <v>59067771</v>
      </c>
      <c r="G135" s="294">
        <v>30.863820433263601</v>
      </c>
      <c r="H135" s="398">
        <v>18694339</v>
      </c>
      <c r="I135" s="398">
        <v>113791989</v>
      </c>
      <c r="J135" s="294">
        <v>41.400644397413302</v>
      </c>
    </row>
    <row r="136" spans="1:10" x14ac:dyDescent="0.2">
      <c r="A136" s="401" t="s">
        <v>656</v>
      </c>
      <c r="B136" s="413">
        <v>413</v>
      </c>
      <c r="C136" s="411"/>
      <c r="D136" s="412" t="s">
        <v>444</v>
      </c>
      <c r="E136" s="398">
        <v>13</v>
      </c>
      <c r="F136" s="398">
        <v>1082</v>
      </c>
      <c r="G136" s="294">
        <v>472.48677248677302</v>
      </c>
      <c r="H136" s="398">
        <v>23</v>
      </c>
      <c r="I136" s="398">
        <v>1863</v>
      </c>
      <c r="J136" s="294">
        <v>150.40322580645201</v>
      </c>
    </row>
    <row r="137" spans="1:10" x14ac:dyDescent="0.2">
      <c r="A137" s="401" t="s">
        <v>657</v>
      </c>
      <c r="B137" s="413">
        <v>416</v>
      </c>
      <c r="C137" s="411"/>
      <c r="D137" s="412" t="s">
        <v>445</v>
      </c>
      <c r="E137" s="398">
        <v>495602</v>
      </c>
      <c r="F137" s="398">
        <v>761140</v>
      </c>
      <c r="G137" s="294">
        <v>-3.19499504617424</v>
      </c>
      <c r="H137" s="398">
        <v>709749</v>
      </c>
      <c r="I137" s="398">
        <v>1037663</v>
      </c>
      <c r="J137" s="294">
        <v>-25.036103443318499</v>
      </c>
    </row>
    <row r="138" spans="1:10" x14ac:dyDescent="0.2">
      <c r="A138" s="401" t="s">
        <v>658</v>
      </c>
      <c r="B138" s="413">
        <v>421</v>
      </c>
      <c r="C138" s="411"/>
      <c r="D138" s="412" t="s">
        <v>446</v>
      </c>
      <c r="E138" s="398">
        <v>71</v>
      </c>
      <c r="F138" s="398">
        <v>2670</v>
      </c>
      <c r="G138" s="294" t="s">
        <v>719</v>
      </c>
      <c r="H138" s="398">
        <v>291</v>
      </c>
      <c r="I138" s="398">
        <v>19798</v>
      </c>
      <c r="J138" s="294" t="s">
        <v>719</v>
      </c>
    </row>
    <row r="139" spans="1:10" x14ac:dyDescent="0.2">
      <c r="A139" s="401" t="s">
        <v>659</v>
      </c>
      <c r="B139" s="413">
        <v>424</v>
      </c>
      <c r="C139" s="411"/>
      <c r="D139" s="412" t="s">
        <v>447</v>
      </c>
      <c r="E139" s="398">
        <v>19295</v>
      </c>
      <c r="F139" s="398">
        <v>69686</v>
      </c>
      <c r="G139" s="294">
        <v>-32.070652915602501</v>
      </c>
      <c r="H139" s="398">
        <v>39362</v>
      </c>
      <c r="I139" s="398">
        <v>125778</v>
      </c>
      <c r="J139" s="294">
        <v>-19.4757969001082</v>
      </c>
    </row>
    <row r="140" spans="1:10" x14ac:dyDescent="0.2">
      <c r="A140" s="401" t="s">
        <v>660</v>
      </c>
      <c r="B140" s="413">
        <v>428</v>
      </c>
      <c r="C140" s="411"/>
      <c r="D140" s="412" t="s">
        <v>448</v>
      </c>
      <c r="E140" s="398">
        <v>20267</v>
      </c>
      <c r="F140" s="398">
        <v>38877</v>
      </c>
      <c r="G140" s="294">
        <v>-24.626301401733301</v>
      </c>
      <c r="H140" s="398">
        <v>25924</v>
      </c>
      <c r="I140" s="398">
        <v>87060</v>
      </c>
      <c r="J140" s="294">
        <v>-20.069042132226699</v>
      </c>
    </row>
    <row r="141" spans="1:10" x14ac:dyDescent="0.2">
      <c r="A141" s="401" t="s">
        <v>661</v>
      </c>
      <c r="B141" s="413">
        <v>432</v>
      </c>
      <c r="C141" s="411"/>
      <c r="D141" s="412" t="s">
        <v>449</v>
      </c>
      <c r="E141" s="398">
        <v>670</v>
      </c>
      <c r="F141" s="398">
        <v>36432</v>
      </c>
      <c r="G141" s="294">
        <v>-37.129840546696997</v>
      </c>
      <c r="H141" s="398">
        <v>770</v>
      </c>
      <c r="I141" s="398">
        <v>39267</v>
      </c>
      <c r="J141" s="294">
        <v>-57.287836926490698</v>
      </c>
    </row>
    <row r="142" spans="1:10" x14ac:dyDescent="0.2">
      <c r="A142" s="401" t="s">
        <v>662</v>
      </c>
      <c r="B142" s="413">
        <v>436</v>
      </c>
      <c r="C142" s="411"/>
      <c r="D142" s="412" t="s">
        <v>450</v>
      </c>
      <c r="E142" s="398">
        <v>60082</v>
      </c>
      <c r="F142" s="398">
        <v>282469</v>
      </c>
      <c r="G142" s="294">
        <v>-27.010405711642701</v>
      </c>
      <c r="H142" s="398">
        <v>127346</v>
      </c>
      <c r="I142" s="398">
        <v>982279</v>
      </c>
      <c r="J142" s="294">
        <v>79.341263248222205</v>
      </c>
    </row>
    <row r="143" spans="1:10" x14ac:dyDescent="0.2">
      <c r="A143" s="401" t="s">
        <v>663</v>
      </c>
      <c r="B143" s="413">
        <v>442</v>
      </c>
      <c r="C143" s="411"/>
      <c r="D143" s="412" t="s">
        <v>451</v>
      </c>
      <c r="E143" s="398">
        <v>341551</v>
      </c>
      <c r="F143" s="398">
        <v>5161368</v>
      </c>
      <c r="G143" s="294">
        <v>72.252935116234895</v>
      </c>
      <c r="H143" s="398">
        <v>468802</v>
      </c>
      <c r="I143" s="398">
        <v>7701905</v>
      </c>
      <c r="J143" s="294">
        <v>40.016179685405099</v>
      </c>
    </row>
    <row r="144" spans="1:10" x14ac:dyDescent="0.2">
      <c r="A144" s="401" t="s">
        <v>664</v>
      </c>
      <c r="B144" s="413">
        <v>446</v>
      </c>
      <c r="C144" s="411"/>
      <c r="D144" s="412" t="s">
        <v>452</v>
      </c>
      <c r="E144" s="398" t="s">
        <v>106</v>
      </c>
      <c r="F144" s="398" t="s">
        <v>106</v>
      </c>
      <c r="G144" s="294" t="s">
        <v>1111</v>
      </c>
      <c r="H144" s="398" t="s">
        <v>106</v>
      </c>
      <c r="I144" s="398" t="s">
        <v>106</v>
      </c>
      <c r="J144" s="294" t="s">
        <v>1111</v>
      </c>
    </row>
    <row r="145" spans="1:10" x14ac:dyDescent="0.2">
      <c r="A145" s="401" t="s">
        <v>665</v>
      </c>
      <c r="B145" s="413">
        <v>448</v>
      </c>
      <c r="C145" s="411"/>
      <c r="D145" s="412" t="s">
        <v>453</v>
      </c>
      <c r="E145" s="398">
        <v>497088</v>
      </c>
      <c r="F145" s="398">
        <v>391210</v>
      </c>
      <c r="G145" s="294">
        <v>-61.243082483153302</v>
      </c>
      <c r="H145" s="398">
        <v>1077941</v>
      </c>
      <c r="I145" s="398">
        <v>1384763</v>
      </c>
      <c r="J145" s="294">
        <v>-20.942695624671</v>
      </c>
    </row>
    <row r="146" spans="1:10" x14ac:dyDescent="0.2">
      <c r="A146" s="401" t="s">
        <v>666</v>
      </c>
      <c r="B146" s="413">
        <v>449</v>
      </c>
      <c r="C146" s="411"/>
      <c r="D146" s="412" t="s">
        <v>454</v>
      </c>
      <c r="E146" s="398" t="s">
        <v>106</v>
      </c>
      <c r="F146" s="398" t="s">
        <v>106</v>
      </c>
      <c r="G146" s="294" t="s">
        <v>1111</v>
      </c>
      <c r="H146" s="398" t="s">
        <v>106</v>
      </c>
      <c r="I146" s="398" t="s">
        <v>106</v>
      </c>
      <c r="J146" s="294" t="s">
        <v>1111</v>
      </c>
    </row>
    <row r="147" spans="1:10" x14ac:dyDescent="0.2">
      <c r="A147" s="401" t="s">
        <v>667</v>
      </c>
      <c r="B147" s="413">
        <v>452</v>
      </c>
      <c r="C147" s="411"/>
      <c r="D147" s="412" t="s">
        <v>455</v>
      </c>
      <c r="E147" s="398">
        <v>2625</v>
      </c>
      <c r="F147" s="398">
        <v>75565</v>
      </c>
      <c r="G147" s="294">
        <v>94.020078568310794</v>
      </c>
      <c r="H147" s="398">
        <v>2815</v>
      </c>
      <c r="I147" s="398">
        <v>79237</v>
      </c>
      <c r="J147" s="294">
        <v>-23.855970479137401</v>
      </c>
    </row>
    <row r="148" spans="1:10" x14ac:dyDescent="0.2">
      <c r="A148" s="401" t="s">
        <v>668</v>
      </c>
      <c r="B148" s="413">
        <v>453</v>
      </c>
      <c r="C148" s="411"/>
      <c r="D148" s="412" t="s">
        <v>456</v>
      </c>
      <c r="E148" s="398">
        <v>22482</v>
      </c>
      <c r="F148" s="398">
        <v>26932</v>
      </c>
      <c r="G148" s="294">
        <v>29.9869684830349</v>
      </c>
      <c r="H148" s="398">
        <v>99902</v>
      </c>
      <c r="I148" s="398">
        <v>70573</v>
      </c>
      <c r="J148" s="294">
        <v>-59.235105879091002</v>
      </c>
    </row>
    <row r="149" spans="1:10" ht="14.25" x14ac:dyDescent="0.2">
      <c r="A149" s="628" t="s">
        <v>1070</v>
      </c>
      <c r="B149" s="628"/>
      <c r="C149" s="628"/>
      <c r="D149" s="628"/>
      <c r="E149" s="628"/>
      <c r="F149" s="628"/>
      <c r="G149" s="628"/>
      <c r="H149" s="628"/>
      <c r="I149" s="628"/>
      <c r="J149" s="628"/>
    </row>
    <row r="150" spans="1:10" x14ac:dyDescent="0.2">
      <c r="D150" s="401"/>
      <c r="E150" s="402"/>
      <c r="F150" s="403"/>
      <c r="H150" s="416"/>
      <c r="I150" s="417"/>
      <c r="J150" s="418"/>
    </row>
    <row r="151" spans="1:10" ht="17.25" customHeight="1" x14ac:dyDescent="0.2">
      <c r="A151" s="634" t="s">
        <v>1042</v>
      </c>
      <c r="B151" s="635"/>
      <c r="C151" s="640" t="s">
        <v>1043</v>
      </c>
      <c r="D151" s="582"/>
      <c r="E151" s="618" t="s">
        <v>1155</v>
      </c>
      <c r="F151" s="612"/>
      <c r="G151" s="612"/>
      <c r="H151" s="591" t="s">
        <v>1172</v>
      </c>
      <c r="I151" s="612"/>
      <c r="J151" s="612"/>
    </row>
    <row r="152" spans="1:10" ht="16.5" customHeight="1" x14ac:dyDescent="0.2">
      <c r="A152" s="636"/>
      <c r="B152" s="637"/>
      <c r="C152" s="641"/>
      <c r="D152" s="642"/>
      <c r="E152" s="409" t="s">
        <v>473</v>
      </c>
      <c r="F152" s="613" t="s">
        <v>474</v>
      </c>
      <c r="G152" s="614"/>
      <c r="H152" s="245" t="s">
        <v>473</v>
      </c>
      <c r="I152" s="645" t="s">
        <v>474</v>
      </c>
      <c r="J152" s="646"/>
    </row>
    <row r="153" spans="1:10" ht="12.75" customHeight="1" x14ac:dyDescent="0.2">
      <c r="A153" s="636"/>
      <c r="B153" s="637"/>
      <c r="C153" s="641"/>
      <c r="D153" s="642"/>
      <c r="E153" s="615" t="s">
        <v>111</v>
      </c>
      <c r="F153" s="603" t="s">
        <v>107</v>
      </c>
      <c r="G153" s="631" t="s">
        <v>1173</v>
      </c>
      <c r="H153" s="603" t="s">
        <v>111</v>
      </c>
      <c r="I153" s="603" t="s">
        <v>107</v>
      </c>
      <c r="J153" s="609" t="s">
        <v>1180</v>
      </c>
    </row>
    <row r="154" spans="1:10" ht="12.75" customHeight="1" x14ac:dyDescent="0.2">
      <c r="A154" s="636"/>
      <c r="B154" s="637"/>
      <c r="C154" s="641"/>
      <c r="D154" s="642"/>
      <c r="E154" s="616"/>
      <c r="F154" s="604"/>
      <c r="G154" s="632"/>
      <c r="H154" s="604"/>
      <c r="I154" s="604"/>
      <c r="J154" s="629"/>
    </row>
    <row r="155" spans="1:10" ht="12.75" customHeight="1" x14ac:dyDescent="0.2">
      <c r="A155" s="636"/>
      <c r="B155" s="637"/>
      <c r="C155" s="641"/>
      <c r="D155" s="642"/>
      <c r="E155" s="616"/>
      <c r="F155" s="604"/>
      <c r="G155" s="632"/>
      <c r="H155" s="604"/>
      <c r="I155" s="604"/>
      <c r="J155" s="629"/>
    </row>
    <row r="156" spans="1:10" ht="28.5" customHeight="1" x14ac:dyDescent="0.2">
      <c r="A156" s="638"/>
      <c r="B156" s="639"/>
      <c r="C156" s="643"/>
      <c r="D156" s="644"/>
      <c r="E156" s="617"/>
      <c r="F156" s="605"/>
      <c r="G156" s="633"/>
      <c r="H156" s="605"/>
      <c r="I156" s="605"/>
      <c r="J156" s="630"/>
    </row>
    <row r="157" spans="1:10" x14ac:dyDescent="0.2">
      <c r="A157" s="401"/>
      <c r="B157" s="410"/>
      <c r="C157" s="411"/>
      <c r="D157" s="423"/>
      <c r="E157" s="402"/>
      <c r="F157" s="403"/>
      <c r="H157" s="402"/>
      <c r="I157" s="403"/>
    </row>
    <row r="158" spans="1:10" x14ac:dyDescent="0.2">
      <c r="B158" s="421"/>
      <c r="C158" s="422" t="s">
        <v>832</v>
      </c>
      <c r="D158" s="412"/>
    </row>
    <row r="159" spans="1:10" x14ac:dyDescent="0.2">
      <c r="A159" s="401"/>
      <c r="B159" s="419"/>
      <c r="C159" s="411"/>
      <c r="D159" s="412"/>
    </row>
    <row r="160" spans="1:10" x14ac:dyDescent="0.2">
      <c r="A160" s="401" t="s">
        <v>669</v>
      </c>
      <c r="B160" s="413">
        <v>454</v>
      </c>
      <c r="C160" s="411"/>
      <c r="D160" s="412" t="s">
        <v>457</v>
      </c>
      <c r="E160" s="398" t="s">
        <v>106</v>
      </c>
      <c r="F160" s="398" t="s">
        <v>106</v>
      </c>
      <c r="G160" s="294" t="s">
        <v>1111</v>
      </c>
      <c r="H160" s="398" t="s">
        <v>106</v>
      </c>
      <c r="I160" s="398" t="s">
        <v>106</v>
      </c>
      <c r="J160" s="294" t="s">
        <v>1111</v>
      </c>
    </row>
    <row r="161" spans="1:10" x14ac:dyDescent="0.2">
      <c r="A161" s="401" t="s">
        <v>670</v>
      </c>
      <c r="B161" s="413">
        <v>456</v>
      </c>
      <c r="C161" s="411"/>
      <c r="D161" s="412" t="s">
        <v>458</v>
      </c>
      <c r="E161" s="398">
        <v>363183</v>
      </c>
      <c r="F161" s="398">
        <v>622982</v>
      </c>
      <c r="G161" s="294">
        <v>294.93479900851401</v>
      </c>
      <c r="H161" s="398">
        <v>380999</v>
      </c>
      <c r="I161" s="398">
        <v>848411</v>
      </c>
      <c r="J161" s="294">
        <v>167.78029927627</v>
      </c>
    </row>
    <row r="162" spans="1:10" x14ac:dyDescent="0.2">
      <c r="A162" s="401" t="s">
        <v>671</v>
      </c>
      <c r="B162" s="413">
        <v>457</v>
      </c>
      <c r="C162" s="411"/>
      <c r="D162" s="412" t="s">
        <v>459</v>
      </c>
      <c r="E162" s="398" t="s">
        <v>106</v>
      </c>
      <c r="F162" s="398" t="s">
        <v>106</v>
      </c>
      <c r="G162" s="294" t="s">
        <v>1111</v>
      </c>
      <c r="H162" s="398" t="s">
        <v>106</v>
      </c>
      <c r="I162" s="398" t="s">
        <v>106</v>
      </c>
      <c r="J162" s="294" t="s">
        <v>1111</v>
      </c>
    </row>
    <row r="163" spans="1:10" x14ac:dyDescent="0.2">
      <c r="A163" s="401" t="s">
        <v>672</v>
      </c>
      <c r="B163" s="413">
        <v>459</v>
      </c>
      <c r="C163" s="411"/>
      <c r="D163" s="412" t="s">
        <v>460</v>
      </c>
      <c r="E163" s="398">
        <v>6</v>
      </c>
      <c r="F163" s="398">
        <v>1050</v>
      </c>
      <c r="G163" s="294" t="s">
        <v>719</v>
      </c>
      <c r="H163" s="398">
        <v>16</v>
      </c>
      <c r="I163" s="398">
        <v>3750</v>
      </c>
      <c r="J163" s="294">
        <v>518.81188118811895</v>
      </c>
    </row>
    <row r="164" spans="1:10" x14ac:dyDescent="0.2">
      <c r="A164" s="401" t="s">
        <v>673</v>
      </c>
      <c r="B164" s="413">
        <v>460</v>
      </c>
      <c r="C164" s="411"/>
      <c r="D164" s="412" t="s">
        <v>461</v>
      </c>
      <c r="E164" s="398" t="s">
        <v>106</v>
      </c>
      <c r="F164" s="398" t="s">
        <v>106</v>
      </c>
      <c r="G164" s="294">
        <v>-100</v>
      </c>
      <c r="H164" s="398" t="s">
        <v>106</v>
      </c>
      <c r="I164" s="398" t="s">
        <v>106</v>
      </c>
      <c r="J164" s="294">
        <v>-100</v>
      </c>
    </row>
    <row r="165" spans="1:10" x14ac:dyDescent="0.2">
      <c r="A165" s="401" t="s">
        <v>674</v>
      </c>
      <c r="B165" s="413">
        <v>463</v>
      </c>
      <c r="C165" s="411"/>
      <c r="D165" s="412" t="s">
        <v>462</v>
      </c>
      <c r="E165" s="398">
        <v>27</v>
      </c>
      <c r="F165" s="398">
        <v>4170</v>
      </c>
      <c r="G165" s="294">
        <v>-85.592371212383</v>
      </c>
      <c r="H165" s="398">
        <v>24027</v>
      </c>
      <c r="I165" s="398">
        <v>16768</v>
      </c>
      <c r="J165" s="294">
        <v>-72.559159493339493</v>
      </c>
    </row>
    <row r="166" spans="1:10" x14ac:dyDescent="0.2">
      <c r="A166" s="401" t="s">
        <v>675</v>
      </c>
      <c r="B166" s="413">
        <v>464</v>
      </c>
      <c r="C166" s="411"/>
      <c r="D166" s="412" t="s">
        <v>463</v>
      </c>
      <c r="E166" s="398">
        <v>8266</v>
      </c>
      <c r="F166" s="398">
        <v>121114</v>
      </c>
      <c r="G166" s="294">
        <v>0.42120624181218602</v>
      </c>
      <c r="H166" s="398">
        <v>14699</v>
      </c>
      <c r="I166" s="398">
        <v>285315</v>
      </c>
      <c r="J166" s="294">
        <v>24.752410310224999</v>
      </c>
    </row>
    <row r="167" spans="1:10" x14ac:dyDescent="0.2">
      <c r="A167" s="401" t="s">
        <v>727</v>
      </c>
      <c r="B167" s="413">
        <v>465</v>
      </c>
      <c r="C167" s="411"/>
      <c r="D167" s="412" t="s">
        <v>464</v>
      </c>
      <c r="E167" s="398" t="s">
        <v>106</v>
      </c>
      <c r="F167" s="398" t="s">
        <v>106</v>
      </c>
      <c r="G167" s="294">
        <v>-100</v>
      </c>
      <c r="H167" s="398" t="s">
        <v>106</v>
      </c>
      <c r="I167" s="398" t="s">
        <v>106</v>
      </c>
      <c r="J167" s="294">
        <v>-100</v>
      </c>
    </row>
    <row r="168" spans="1:10" x14ac:dyDescent="0.2">
      <c r="A168" s="401" t="s">
        <v>728</v>
      </c>
      <c r="B168" s="413">
        <v>467</v>
      </c>
      <c r="C168" s="411"/>
      <c r="D168" s="412" t="s">
        <v>465</v>
      </c>
      <c r="E168" s="398">
        <v>20000</v>
      </c>
      <c r="F168" s="398">
        <v>11000</v>
      </c>
      <c r="G168" s="294" t="s">
        <v>719</v>
      </c>
      <c r="H168" s="398">
        <v>25611</v>
      </c>
      <c r="I168" s="398">
        <v>32435</v>
      </c>
      <c r="J168" s="294">
        <v>224.35</v>
      </c>
    </row>
    <row r="169" spans="1:10" x14ac:dyDescent="0.2">
      <c r="A169" s="401" t="s">
        <v>729</v>
      </c>
      <c r="B169" s="413">
        <v>468</v>
      </c>
      <c r="C169" s="411"/>
      <c r="D169" s="412" t="s">
        <v>112</v>
      </c>
      <c r="E169" s="398">
        <v>180</v>
      </c>
      <c r="F169" s="398">
        <v>10710</v>
      </c>
      <c r="G169" s="294">
        <v>5.7673316215682497</v>
      </c>
      <c r="H169" s="398">
        <v>295</v>
      </c>
      <c r="I169" s="398">
        <v>16271</v>
      </c>
      <c r="J169" s="294">
        <v>-9.7359369799178896</v>
      </c>
    </row>
    <row r="170" spans="1:10" x14ac:dyDescent="0.2">
      <c r="A170" s="401" t="s">
        <v>730</v>
      </c>
      <c r="B170" s="413">
        <v>469</v>
      </c>
      <c r="C170" s="411"/>
      <c r="D170" s="412" t="s">
        <v>113</v>
      </c>
      <c r="E170" s="398">
        <v>33</v>
      </c>
      <c r="F170" s="398">
        <v>4050</v>
      </c>
      <c r="G170" s="294">
        <v>30.141388174807201</v>
      </c>
      <c r="H170" s="398">
        <v>1720</v>
      </c>
      <c r="I170" s="398">
        <v>8631</v>
      </c>
      <c r="J170" s="294">
        <v>36.869647954329203</v>
      </c>
    </row>
    <row r="171" spans="1:10" x14ac:dyDescent="0.2">
      <c r="A171" s="401" t="s">
        <v>731</v>
      </c>
      <c r="B171" s="413">
        <v>470</v>
      </c>
      <c r="C171" s="411"/>
      <c r="D171" s="412" t="s">
        <v>114</v>
      </c>
      <c r="E171" s="398" t="s">
        <v>106</v>
      </c>
      <c r="F171" s="398" t="s">
        <v>106</v>
      </c>
      <c r="G171" s="294" t="s">
        <v>1111</v>
      </c>
      <c r="H171" s="398" t="s">
        <v>106</v>
      </c>
      <c r="I171" s="398" t="s">
        <v>106</v>
      </c>
      <c r="J171" s="294" t="s">
        <v>1111</v>
      </c>
    </row>
    <row r="172" spans="1:10" x14ac:dyDescent="0.2">
      <c r="A172" s="401" t="s">
        <v>732</v>
      </c>
      <c r="B172" s="413">
        <v>472</v>
      </c>
      <c r="C172" s="411"/>
      <c r="D172" s="412" t="s">
        <v>115</v>
      </c>
      <c r="E172" s="398">
        <v>170</v>
      </c>
      <c r="F172" s="398">
        <v>14168</v>
      </c>
      <c r="G172" s="294">
        <v>-92.131686511462604</v>
      </c>
      <c r="H172" s="398">
        <v>200</v>
      </c>
      <c r="I172" s="398">
        <v>17741</v>
      </c>
      <c r="J172" s="294">
        <v>-96.105415669659493</v>
      </c>
    </row>
    <row r="173" spans="1:10" x14ac:dyDescent="0.2">
      <c r="A173" s="401" t="s">
        <v>733</v>
      </c>
      <c r="B173" s="413">
        <v>473</v>
      </c>
      <c r="C173" s="411"/>
      <c r="D173" s="412" t="s">
        <v>116</v>
      </c>
      <c r="E173" s="398">
        <v>188</v>
      </c>
      <c r="F173" s="398">
        <v>990</v>
      </c>
      <c r="G173" s="294" t="s">
        <v>719</v>
      </c>
      <c r="H173" s="398">
        <v>188</v>
      </c>
      <c r="I173" s="398">
        <v>990</v>
      </c>
      <c r="J173" s="294" t="s">
        <v>719</v>
      </c>
    </row>
    <row r="174" spans="1:10" x14ac:dyDescent="0.2">
      <c r="A174" s="401" t="s">
        <v>734</v>
      </c>
      <c r="B174" s="413">
        <v>474</v>
      </c>
      <c r="C174" s="411"/>
      <c r="D174" s="412" t="s">
        <v>117</v>
      </c>
      <c r="E174" s="398">
        <v>6</v>
      </c>
      <c r="F174" s="398">
        <v>4651</v>
      </c>
      <c r="G174" s="294">
        <v>-92.161456138872495</v>
      </c>
      <c r="H174" s="398">
        <v>96950</v>
      </c>
      <c r="I174" s="398">
        <v>56660</v>
      </c>
      <c r="J174" s="294">
        <v>-40.620415007336</v>
      </c>
    </row>
    <row r="175" spans="1:10" x14ac:dyDescent="0.2">
      <c r="A175" s="424" t="s">
        <v>1053</v>
      </c>
      <c r="B175" s="425">
        <v>475</v>
      </c>
      <c r="D175" s="426" t="s">
        <v>1054</v>
      </c>
      <c r="E175" s="398" t="s">
        <v>1111</v>
      </c>
      <c r="F175" s="398" t="s">
        <v>1111</v>
      </c>
      <c r="G175" s="294">
        <v>-100</v>
      </c>
      <c r="H175" s="398">
        <v>122</v>
      </c>
      <c r="I175" s="398">
        <v>3400</v>
      </c>
      <c r="J175" s="294">
        <v>-71.614626815828998</v>
      </c>
    </row>
    <row r="176" spans="1:10" x14ac:dyDescent="0.2">
      <c r="A176" s="424" t="s">
        <v>1055</v>
      </c>
      <c r="B176" s="425">
        <v>477</v>
      </c>
      <c r="D176" s="426" t="s">
        <v>1056</v>
      </c>
      <c r="E176" s="398">
        <v>118</v>
      </c>
      <c r="F176" s="398">
        <v>4369</v>
      </c>
      <c r="G176" s="294">
        <v>-50.854893138357703</v>
      </c>
      <c r="H176" s="398">
        <v>384</v>
      </c>
      <c r="I176" s="398">
        <v>10189</v>
      </c>
      <c r="J176" s="294">
        <v>-30.097420417123999</v>
      </c>
    </row>
    <row r="177" spans="1:10" x14ac:dyDescent="0.2">
      <c r="A177" s="424" t="s">
        <v>1057</v>
      </c>
      <c r="B177" s="425">
        <v>479</v>
      </c>
      <c r="D177" s="426" t="s">
        <v>1058</v>
      </c>
      <c r="E177" s="398" t="s">
        <v>106</v>
      </c>
      <c r="F177" s="398" t="s">
        <v>106</v>
      </c>
      <c r="G177" s="294">
        <v>-100</v>
      </c>
      <c r="H177" s="398" t="s">
        <v>106</v>
      </c>
      <c r="I177" s="398" t="s">
        <v>106</v>
      </c>
      <c r="J177" s="294">
        <v>-100</v>
      </c>
    </row>
    <row r="178" spans="1:10" x14ac:dyDescent="0.2">
      <c r="A178" s="401" t="s">
        <v>735</v>
      </c>
      <c r="B178" s="413">
        <v>480</v>
      </c>
      <c r="C178" s="411"/>
      <c r="D178" s="412" t="s">
        <v>118</v>
      </c>
      <c r="E178" s="398">
        <v>640881</v>
      </c>
      <c r="F178" s="398">
        <v>2088878</v>
      </c>
      <c r="G178" s="294">
        <v>16.125291442027901</v>
      </c>
      <c r="H178" s="398">
        <v>1087556</v>
      </c>
      <c r="I178" s="398">
        <v>4616279</v>
      </c>
      <c r="J178" s="294">
        <v>1.6262296063608499</v>
      </c>
    </row>
    <row r="179" spans="1:10" x14ac:dyDescent="0.2">
      <c r="A179" s="424" t="s">
        <v>1059</v>
      </c>
      <c r="B179" s="425">
        <v>481</v>
      </c>
      <c r="D179" s="426" t="s">
        <v>1060</v>
      </c>
      <c r="E179" s="398" t="s">
        <v>106</v>
      </c>
      <c r="F179" s="398" t="s">
        <v>106</v>
      </c>
      <c r="G179" s="294" t="s">
        <v>1111</v>
      </c>
      <c r="H179" s="398" t="s">
        <v>106</v>
      </c>
      <c r="I179" s="398" t="s">
        <v>106</v>
      </c>
      <c r="J179" s="294" t="s">
        <v>1111</v>
      </c>
    </row>
    <row r="180" spans="1:10" x14ac:dyDescent="0.2">
      <c r="A180" s="401" t="s">
        <v>736</v>
      </c>
      <c r="B180" s="413">
        <v>484</v>
      </c>
      <c r="C180" s="411"/>
      <c r="D180" s="412" t="s">
        <v>1061</v>
      </c>
      <c r="E180" s="398">
        <v>2358</v>
      </c>
      <c r="F180" s="398">
        <v>55244</v>
      </c>
      <c r="G180" s="294">
        <v>-45.770099145970399</v>
      </c>
      <c r="H180" s="398">
        <v>5525</v>
      </c>
      <c r="I180" s="398">
        <v>103419</v>
      </c>
      <c r="J180" s="294">
        <v>-67.217588938444393</v>
      </c>
    </row>
    <row r="181" spans="1:10" x14ac:dyDescent="0.2">
      <c r="A181" s="401" t="s">
        <v>737</v>
      </c>
      <c r="B181" s="413">
        <v>488</v>
      </c>
      <c r="C181" s="411"/>
      <c r="D181" s="412" t="s">
        <v>119</v>
      </c>
      <c r="E181" s="398">
        <v>747145</v>
      </c>
      <c r="F181" s="398">
        <v>384132</v>
      </c>
      <c r="G181" s="294">
        <v>631.70787458569896</v>
      </c>
      <c r="H181" s="398">
        <v>867090</v>
      </c>
      <c r="I181" s="398">
        <v>450209</v>
      </c>
      <c r="J181" s="294">
        <v>240.91762710324301</v>
      </c>
    </row>
    <row r="182" spans="1:10" x14ac:dyDescent="0.2">
      <c r="A182" s="401" t="s">
        <v>738</v>
      </c>
      <c r="B182" s="413">
        <v>492</v>
      </c>
      <c r="C182" s="411"/>
      <c r="D182" s="412" t="s">
        <v>120</v>
      </c>
      <c r="E182" s="398">
        <v>1394</v>
      </c>
      <c r="F182" s="398">
        <v>12313</v>
      </c>
      <c r="G182" s="294">
        <v>-79.158415003639206</v>
      </c>
      <c r="H182" s="398">
        <v>6894</v>
      </c>
      <c r="I182" s="398">
        <v>35088</v>
      </c>
      <c r="J182" s="294">
        <v>-47.912831779585503</v>
      </c>
    </row>
    <row r="183" spans="1:10" x14ac:dyDescent="0.2">
      <c r="A183" s="401" t="s">
        <v>739</v>
      </c>
      <c r="B183" s="413">
        <v>500</v>
      </c>
      <c r="C183" s="411"/>
      <c r="D183" s="412" t="s">
        <v>121</v>
      </c>
      <c r="E183" s="398">
        <v>185435</v>
      </c>
      <c r="F183" s="398">
        <v>721064</v>
      </c>
      <c r="G183" s="294">
        <v>567.25644062777599</v>
      </c>
      <c r="H183" s="398">
        <v>296329</v>
      </c>
      <c r="I183" s="398">
        <v>1449013</v>
      </c>
      <c r="J183" s="294">
        <v>417.95045020893002</v>
      </c>
    </row>
    <row r="184" spans="1:10" x14ac:dyDescent="0.2">
      <c r="A184" s="401" t="s">
        <v>740</v>
      </c>
      <c r="B184" s="413">
        <v>504</v>
      </c>
      <c r="C184" s="411"/>
      <c r="D184" s="412" t="s">
        <v>122</v>
      </c>
      <c r="E184" s="398">
        <v>169801</v>
      </c>
      <c r="F184" s="398">
        <v>886500</v>
      </c>
      <c r="G184" s="294">
        <v>-44.540890536292402</v>
      </c>
      <c r="H184" s="398">
        <v>279336</v>
      </c>
      <c r="I184" s="398">
        <v>1677828</v>
      </c>
      <c r="J184" s="294">
        <v>-34.864649774254502</v>
      </c>
    </row>
    <row r="185" spans="1:10" x14ac:dyDescent="0.2">
      <c r="A185" s="401" t="s">
        <v>741</v>
      </c>
      <c r="B185" s="413">
        <v>508</v>
      </c>
      <c r="C185" s="411"/>
      <c r="D185" s="412" t="s">
        <v>123</v>
      </c>
      <c r="E185" s="398">
        <v>2623192</v>
      </c>
      <c r="F185" s="398">
        <v>20980732</v>
      </c>
      <c r="G185" s="294">
        <v>-0.151224213692146</v>
      </c>
      <c r="H185" s="398">
        <v>4229800</v>
      </c>
      <c r="I185" s="398">
        <v>40626243</v>
      </c>
      <c r="J185" s="294">
        <v>-10.2918339824583</v>
      </c>
    </row>
    <row r="186" spans="1:10" x14ac:dyDescent="0.2">
      <c r="A186" s="401" t="s">
        <v>742</v>
      </c>
      <c r="B186" s="413">
        <v>512</v>
      </c>
      <c r="C186" s="411"/>
      <c r="D186" s="412" t="s">
        <v>124</v>
      </c>
      <c r="E186" s="398">
        <v>2859476</v>
      </c>
      <c r="F186" s="398">
        <v>20883970</v>
      </c>
      <c r="G186" s="294">
        <v>396.017532121599</v>
      </c>
      <c r="H186" s="398">
        <v>4848041</v>
      </c>
      <c r="I186" s="398">
        <v>35664011</v>
      </c>
      <c r="J186" s="294">
        <v>237.81083792387699</v>
      </c>
    </row>
    <row r="187" spans="1:10" x14ac:dyDescent="0.2">
      <c r="A187" s="401" t="s">
        <v>743</v>
      </c>
      <c r="B187" s="413">
        <v>516</v>
      </c>
      <c r="C187" s="411"/>
      <c r="D187" s="412" t="s">
        <v>1062</v>
      </c>
      <c r="E187" s="398">
        <v>46293</v>
      </c>
      <c r="F187" s="398">
        <v>99692</v>
      </c>
      <c r="G187" s="294">
        <v>-25.907648400978101</v>
      </c>
      <c r="H187" s="398">
        <v>78961</v>
      </c>
      <c r="I187" s="398">
        <v>170114</v>
      </c>
      <c r="J187" s="294">
        <v>-69.429908423065299</v>
      </c>
    </row>
    <row r="188" spans="1:10" x14ac:dyDescent="0.2">
      <c r="A188" s="401" t="s">
        <v>744</v>
      </c>
      <c r="B188" s="413">
        <v>520</v>
      </c>
      <c r="C188" s="411"/>
      <c r="D188" s="412" t="s">
        <v>125</v>
      </c>
      <c r="E188" s="398">
        <v>33562</v>
      </c>
      <c r="F188" s="398">
        <v>211006</v>
      </c>
      <c r="G188" s="294">
        <v>87.306152521459694</v>
      </c>
      <c r="H188" s="398">
        <v>75916</v>
      </c>
      <c r="I188" s="398">
        <v>456729</v>
      </c>
      <c r="J188" s="294">
        <v>83.015904182210903</v>
      </c>
    </row>
    <row r="189" spans="1:10" s="391" customFormat="1" x14ac:dyDescent="0.2">
      <c r="A189" s="401" t="s">
        <v>745</v>
      </c>
      <c r="B189" s="413">
        <v>524</v>
      </c>
      <c r="C189" s="411"/>
      <c r="D189" s="412" t="s">
        <v>126</v>
      </c>
      <c r="E189" s="398">
        <v>404140</v>
      </c>
      <c r="F189" s="398">
        <v>285257</v>
      </c>
      <c r="G189" s="294">
        <v>-35.922358448606602</v>
      </c>
      <c r="H189" s="398">
        <v>1076378</v>
      </c>
      <c r="I189" s="398">
        <v>767989</v>
      </c>
      <c r="J189" s="294">
        <v>8.1325882215454506</v>
      </c>
    </row>
    <row r="190" spans="1:10" s="391" customFormat="1" x14ac:dyDescent="0.2">
      <c r="A190" s="401" t="s">
        <v>746</v>
      </c>
      <c r="B190" s="413">
        <v>528</v>
      </c>
      <c r="C190" s="411"/>
      <c r="D190" s="412" t="s">
        <v>127</v>
      </c>
      <c r="E190" s="398">
        <v>409386</v>
      </c>
      <c r="F190" s="398">
        <v>7718173</v>
      </c>
      <c r="G190" s="294">
        <v>31.922448841457001</v>
      </c>
      <c r="H190" s="398">
        <v>1237060</v>
      </c>
      <c r="I190" s="398">
        <v>17244760</v>
      </c>
      <c r="J190" s="294">
        <v>36.554193645964602</v>
      </c>
    </row>
    <row r="191" spans="1:10" s="391" customFormat="1" x14ac:dyDescent="0.2">
      <c r="A191" s="401" t="s">
        <v>747</v>
      </c>
      <c r="B191" s="413">
        <v>529</v>
      </c>
      <c r="C191" s="411"/>
      <c r="D191" s="412" t="s">
        <v>970</v>
      </c>
      <c r="E191" s="398" t="s">
        <v>106</v>
      </c>
      <c r="F191" s="398" t="s">
        <v>106</v>
      </c>
      <c r="G191" s="294" t="s">
        <v>1111</v>
      </c>
      <c r="H191" s="398" t="s">
        <v>106</v>
      </c>
      <c r="I191" s="398" t="s">
        <v>106</v>
      </c>
      <c r="J191" s="294" t="s">
        <v>1111</v>
      </c>
    </row>
    <row r="192" spans="1:10" s="253" customFormat="1" ht="21" customHeight="1" x14ac:dyDescent="0.2">
      <c r="A192" s="414" t="s">
        <v>684</v>
      </c>
      <c r="B192" s="415" t="s">
        <v>684</v>
      </c>
      <c r="C192" s="255" t="s">
        <v>1063</v>
      </c>
      <c r="D192" s="251"/>
      <c r="E192" s="252">
        <v>76679013</v>
      </c>
      <c r="F192" s="252">
        <v>534638569</v>
      </c>
      <c r="G192" s="291">
        <v>6.6211251810264597</v>
      </c>
      <c r="H192" s="252">
        <v>156454664</v>
      </c>
      <c r="I192" s="252">
        <v>1078959545</v>
      </c>
      <c r="J192" s="291">
        <v>8.3402399478866904</v>
      </c>
    </row>
    <row r="193" spans="1:10" s="391" customFormat="1" ht="21" customHeight="1" x14ac:dyDescent="0.2">
      <c r="A193" s="401" t="s">
        <v>583</v>
      </c>
      <c r="B193" s="413">
        <v>76</v>
      </c>
      <c r="C193" s="411"/>
      <c r="D193" s="412" t="s">
        <v>382</v>
      </c>
      <c r="E193" s="398">
        <v>414430</v>
      </c>
      <c r="F193" s="398">
        <v>1075541</v>
      </c>
      <c r="G193" s="294">
        <v>25.578948843269899</v>
      </c>
      <c r="H193" s="398">
        <v>729298</v>
      </c>
      <c r="I193" s="398">
        <v>2096058</v>
      </c>
      <c r="J193" s="294">
        <v>14.340061717922801</v>
      </c>
    </row>
    <row r="194" spans="1:10" s="391" customFormat="1" x14ac:dyDescent="0.2">
      <c r="A194" s="401" t="s">
        <v>584</v>
      </c>
      <c r="B194" s="413">
        <v>77</v>
      </c>
      <c r="C194" s="411"/>
      <c r="D194" s="412" t="s">
        <v>383</v>
      </c>
      <c r="E194" s="398">
        <v>35795</v>
      </c>
      <c r="F194" s="398">
        <v>281352</v>
      </c>
      <c r="G194" s="294">
        <v>-6.4871871572439899</v>
      </c>
      <c r="H194" s="398">
        <v>57692</v>
      </c>
      <c r="I194" s="398">
        <v>481441</v>
      </c>
      <c r="J194" s="294">
        <v>-18.6833362328289</v>
      </c>
    </row>
    <row r="195" spans="1:10" s="391" customFormat="1" x14ac:dyDescent="0.2">
      <c r="A195" s="401" t="s">
        <v>585</v>
      </c>
      <c r="B195" s="413">
        <v>78</v>
      </c>
      <c r="C195" s="411"/>
      <c r="D195" s="412" t="s">
        <v>384</v>
      </c>
      <c r="E195" s="398">
        <v>194413</v>
      </c>
      <c r="F195" s="398">
        <v>1125602</v>
      </c>
      <c r="G195" s="294">
        <v>21.557129373446202</v>
      </c>
      <c r="H195" s="398">
        <v>318541</v>
      </c>
      <c r="I195" s="398">
        <v>2103322</v>
      </c>
      <c r="J195" s="294">
        <v>27.432123852574598</v>
      </c>
    </row>
    <row r="196" spans="1:10" x14ac:dyDescent="0.2">
      <c r="A196" s="401" t="s">
        <v>586</v>
      </c>
      <c r="B196" s="413">
        <v>79</v>
      </c>
      <c r="C196" s="411"/>
      <c r="D196" s="412" t="s">
        <v>385</v>
      </c>
      <c r="E196" s="398">
        <v>1238455</v>
      </c>
      <c r="F196" s="398">
        <v>5524055</v>
      </c>
      <c r="G196" s="294">
        <v>11.669170640276</v>
      </c>
      <c r="H196" s="398">
        <v>2560767</v>
      </c>
      <c r="I196" s="398">
        <v>16654511</v>
      </c>
      <c r="J196" s="294">
        <v>108.56747196153501</v>
      </c>
    </row>
    <row r="197" spans="1:10" x14ac:dyDescent="0.2">
      <c r="A197" s="401" t="s">
        <v>587</v>
      </c>
      <c r="B197" s="413">
        <v>80</v>
      </c>
      <c r="C197" s="411"/>
      <c r="D197" s="412" t="s">
        <v>386</v>
      </c>
      <c r="E197" s="398">
        <v>79049</v>
      </c>
      <c r="F197" s="398">
        <v>1188990</v>
      </c>
      <c r="G197" s="294">
        <v>-9.8202685391443207</v>
      </c>
      <c r="H197" s="398">
        <v>99550</v>
      </c>
      <c r="I197" s="398">
        <v>1381783</v>
      </c>
      <c r="J197" s="294">
        <v>-1.1333528426478401</v>
      </c>
    </row>
    <row r="198" spans="1:10" x14ac:dyDescent="0.2">
      <c r="A198" s="401" t="s">
        <v>588</v>
      </c>
      <c r="B198" s="413">
        <v>81</v>
      </c>
      <c r="C198" s="411"/>
      <c r="D198" s="412" t="s">
        <v>387</v>
      </c>
      <c r="E198" s="398">
        <v>70664</v>
      </c>
      <c r="F198" s="398">
        <v>798242</v>
      </c>
      <c r="G198" s="294">
        <v>-35.779308702483704</v>
      </c>
      <c r="H198" s="398">
        <v>113273</v>
      </c>
      <c r="I198" s="398">
        <v>3398338</v>
      </c>
      <c r="J198" s="294">
        <v>110.656889059701</v>
      </c>
    </row>
    <row r="199" spans="1:10" x14ac:dyDescent="0.2">
      <c r="A199" s="401" t="s">
        <v>589</v>
      </c>
      <c r="B199" s="413">
        <v>82</v>
      </c>
      <c r="C199" s="411"/>
      <c r="D199" s="412" t="s">
        <v>388</v>
      </c>
      <c r="E199" s="398" t="s">
        <v>1111</v>
      </c>
      <c r="F199" s="398" t="s">
        <v>1111</v>
      </c>
      <c r="G199" s="294">
        <v>-100</v>
      </c>
      <c r="H199" s="398">
        <v>3032</v>
      </c>
      <c r="I199" s="398">
        <v>22362</v>
      </c>
      <c r="J199" s="294">
        <v>-69.423250471736793</v>
      </c>
    </row>
    <row r="200" spans="1:10" x14ac:dyDescent="0.2">
      <c r="A200" s="401" t="s">
        <v>590</v>
      </c>
      <c r="B200" s="413">
        <v>83</v>
      </c>
      <c r="C200" s="411"/>
      <c r="D200" s="412" t="s">
        <v>969</v>
      </c>
      <c r="E200" s="398">
        <v>22568</v>
      </c>
      <c r="F200" s="398">
        <v>107345</v>
      </c>
      <c r="G200" s="294">
        <v>4.9982882574460801</v>
      </c>
      <c r="H200" s="398">
        <v>42385</v>
      </c>
      <c r="I200" s="398">
        <v>260297</v>
      </c>
      <c r="J200" s="294">
        <v>38.866541473720197</v>
      </c>
    </row>
    <row r="201" spans="1:10" x14ac:dyDescent="0.2">
      <c r="A201" s="401" t="s">
        <v>749</v>
      </c>
      <c r="B201" s="413">
        <v>604</v>
      </c>
      <c r="C201" s="411"/>
      <c r="D201" s="412" t="s">
        <v>129</v>
      </c>
      <c r="E201" s="398">
        <v>470198</v>
      </c>
      <c r="F201" s="398">
        <v>1770459</v>
      </c>
      <c r="G201" s="294">
        <v>-22.746214236843201</v>
      </c>
      <c r="H201" s="398">
        <v>1789362</v>
      </c>
      <c r="I201" s="398">
        <v>4257945</v>
      </c>
      <c r="J201" s="294">
        <v>-4.2825889623676003</v>
      </c>
    </row>
    <row r="202" spans="1:10" x14ac:dyDescent="0.2">
      <c r="A202" s="401" t="s">
        <v>750</v>
      </c>
      <c r="B202" s="413">
        <v>608</v>
      </c>
      <c r="C202" s="411"/>
      <c r="D202" s="412" t="s">
        <v>130</v>
      </c>
      <c r="E202" s="398">
        <v>817</v>
      </c>
      <c r="F202" s="398">
        <v>23176</v>
      </c>
      <c r="G202" s="294">
        <v>-91.132130339623799</v>
      </c>
      <c r="H202" s="398">
        <v>21738</v>
      </c>
      <c r="I202" s="398">
        <v>190601</v>
      </c>
      <c r="J202" s="294">
        <v>-31.813270942445801</v>
      </c>
    </row>
    <row r="203" spans="1:10" x14ac:dyDescent="0.2">
      <c r="A203" s="401" t="s">
        <v>751</v>
      </c>
      <c r="B203" s="413">
        <v>612</v>
      </c>
      <c r="C203" s="411"/>
      <c r="D203" s="412" t="s">
        <v>131</v>
      </c>
      <c r="E203" s="398">
        <v>649873</v>
      </c>
      <c r="F203" s="398">
        <v>876778</v>
      </c>
      <c r="G203" s="294">
        <v>-81.642958731841702</v>
      </c>
      <c r="H203" s="398">
        <v>1392081</v>
      </c>
      <c r="I203" s="398">
        <v>4373035</v>
      </c>
      <c r="J203" s="294">
        <v>-31.7812455930382</v>
      </c>
    </row>
    <row r="204" spans="1:10" x14ac:dyDescent="0.2">
      <c r="A204" s="401" t="s">
        <v>752</v>
      </c>
      <c r="B204" s="413">
        <v>616</v>
      </c>
      <c r="C204" s="411"/>
      <c r="D204" s="412" t="s">
        <v>132</v>
      </c>
      <c r="E204" s="398">
        <v>1014786</v>
      </c>
      <c r="F204" s="398">
        <v>7435432</v>
      </c>
      <c r="G204" s="294">
        <v>221.56709766119499</v>
      </c>
      <c r="H204" s="398">
        <v>1412850</v>
      </c>
      <c r="I204" s="398">
        <v>12298136</v>
      </c>
      <c r="J204" s="294">
        <v>193.30355652267701</v>
      </c>
    </row>
    <row r="205" spans="1:10" x14ac:dyDescent="0.2">
      <c r="A205" s="401" t="s">
        <v>753</v>
      </c>
      <c r="B205" s="413">
        <v>624</v>
      </c>
      <c r="C205" s="411"/>
      <c r="D205" s="412" t="s">
        <v>133</v>
      </c>
      <c r="E205" s="398">
        <v>2327397</v>
      </c>
      <c r="F205" s="398">
        <v>26344067</v>
      </c>
      <c r="G205" s="294">
        <v>-0.65062287420818199</v>
      </c>
      <c r="H205" s="398">
        <v>4784551</v>
      </c>
      <c r="I205" s="398">
        <v>52583121</v>
      </c>
      <c r="J205" s="294">
        <v>-4.2893012346930304</v>
      </c>
    </row>
    <row r="206" spans="1:10" x14ac:dyDescent="0.2">
      <c r="A206" s="401" t="s">
        <v>754</v>
      </c>
      <c r="B206" s="413">
        <v>625</v>
      </c>
      <c r="C206" s="411"/>
      <c r="D206" s="412" t="s">
        <v>487</v>
      </c>
      <c r="E206" s="398">
        <v>25896</v>
      </c>
      <c r="F206" s="398">
        <v>61972</v>
      </c>
      <c r="G206" s="294">
        <v>36.854890356204301</v>
      </c>
      <c r="H206" s="398">
        <v>54899</v>
      </c>
      <c r="I206" s="398">
        <v>100942</v>
      </c>
      <c r="J206" s="294">
        <v>30.662489968157001</v>
      </c>
    </row>
    <row r="207" spans="1:10" x14ac:dyDescent="0.2">
      <c r="A207" s="401" t="s">
        <v>968</v>
      </c>
      <c r="B207" s="413">
        <v>626</v>
      </c>
      <c r="C207" s="411"/>
      <c r="D207" s="412" t="s">
        <v>134</v>
      </c>
      <c r="E207" s="398" t="s">
        <v>106</v>
      </c>
      <c r="F207" s="398" t="s">
        <v>106</v>
      </c>
      <c r="G207" s="294" t="s">
        <v>1111</v>
      </c>
      <c r="H207" s="398" t="s">
        <v>106</v>
      </c>
      <c r="I207" s="398" t="s">
        <v>106</v>
      </c>
      <c r="J207" s="294" t="s">
        <v>1111</v>
      </c>
    </row>
    <row r="208" spans="1:10" x14ac:dyDescent="0.2">
      <c r="A208" s="401" t="s">
        <v>755</v>
      </c>
      <c r="B208" s="413">
        <v>628</v>
      </c>
      <c r="C208" s="411"/>
      <c r="D208" s="412" t="s">
        <v>135</v>
      </c>
      <c r="E208" s="398">
        <v>2144332</v>
      </c>
      <c r="F208" s="398">
        <v>3101691</v>
      </c>
      <c r="G208" s="294">
        <v>39.966805338762903</v>
      </c>
      <c r="H208" s="398">
        <v>3972531</v>
      </c>
      <c r="I208" s="398">
        <v>5472675</v>
      </c>
      <c r="J208" s="294">
        <v>8.0592119877224206</v>
      </c>
    </row>
    <row r="209" spans="1:10" x14ac:dyDescent="0.2">
      <c r="A209" s="401" t="s">
        <v>756</v>
      </c>
      <c r="B209" s="413">
        <v>632</v>
      </c>
      <c r="C209" s="411"/>
      <c r="D209" s="412" t="s">
        <v>136</v>
      </c>
      <c r="E209" s="398">
        <v>2165172</v>
      </c>
      <c r="F209" s="398">
        <v>10890642</v>
      </c>
      <c r="G209" s="294">
        <v>-36.541106847813197</v>
      </c>
      <c r="H209" s="398">
        <v>4964309</v>
      </c>
      <c r="I209" s="398">
        <v>19585124</v>
      </c>
      <c r="J209" s="294">
        <v>-51.4283677120848</v>
      </c>
    </row>
    <row r="210" spans="1:10" x14ac:dyDescent="0.2">
      <c r="A210" s="401" t="s">
        <v>757</v>
      </c>
      <c r="B210" s="413">
        <v>636</v>
      </c>
      <c r="C210" s="411"/>
      <c r="D210" s="412" t="s">
        <v>137</v>
      </c>
      <c r="E210" s="398">
        <v>424526</v>
      </c>
      <c r="F210" s="398">
        <v>4907251</v>
      </c>
      <c r="G210" s="294">
        <v>12.853797070412799</v>
      </c>
      <c r="H210" s="398">
        <v>2122220</v>
      </c>
      <c r="I210" s="398">
        <v>10282868</v>
      </c>
      <c r="J210" s="294">
        <v>34.222873134718</v>
      </c>
    </row>
    <row r="211" spans="1:10" x14ac:dyDescent="0.2">
      <c r="A211" s="401" t="s">
        <v>758</v>
      </c>
      <c r="B211" s="413">
        <v>640</v>
      </c>
      <c r="C211" s="411"/>
      <c r="D211" s="412" t="s">
        <v>138</v>
      </c>
      <c r="E211" s="398">
        <v>1379284</v>
      </c>
      <c r="F211" s="398">
        <v>1329507</v>
      </c>
      <c r="G211" s="294">
        <v>18.9289739690491</v>
      </c>
      <c r="H211" s="398">
        <v>2268827</v>
      </c>
      <c r="I211" s="398">
        <v>2010851</v>
      </c>
      <c r="J211" s="294">
        <v>-11.1454644595291</v>
      </c>
    </row>
    <row r="212" spans="1:10" x14ac:dyDescent="0.2">
      <c r="A212" s="401" t="s">
        <v>759</v>
      </c>
      <c r="B212" s="413">
        <v>644</v>
      </c>
      <c r="C212" s="411"/>
      <c r="D212" s="412" t="s">
        <v>139</v>
      </c>
      <c r="E212" s="398">
        <v>363931</v>
      </c>
      <c r="F212" s="398">
        <v>1362426</v>
      </c>
      <c r="G212" s="294">
        <v>-46.697177750800002</v>
      </c>
      <c r="H212" s="398">
        <v>852046</v>
      </c>
      <c r="I212" s="398">
        <v>3372040</v>
      </c>
      <c r="J212" s="294">
        <v>-32.011402270372898</v>
      </c>
    </row>
    <row r="213" spans="1:10" x14ac:dyDescent="0.2">
      <c r="A213" s="401" t="s">
        <v>760</v>
      </c>
      <c r="B213" s="413">
        <v>647</v>
      </c>
      <c r="C213" s="411"/>
      <c r="D213" s="412" t="s">
        <v>140</v>
      </c>
      <c r="E213" s="398">
        <v>3920382</v>
      </c>
      <c r="F213" s="398">
        <v>9054239</v>
      </c>
      <c r="G213" s="294">
        <v>-32.980030811791401</v>
      </c>
      <c r="H213" s="398">
        <v>8613238</v>
      </c>
      <c r="I213" s="398">
        <v>23618356</v>
      </c>
      <c r="J213" s="294">
        <v>-7.1511011871451897</v>
      </c>
    </row>
    <row r="214" spans="1:10" x14ac:dyDescent="0.2">
      <c r="A214" s="401" t="s">
        <v>761</v>
      </c>
      <c r="B214" s="413">
        <v>649</v>
      </c>
      <c r="C214" s="411"/>
      <c r="D214" s="412" t="s">
        <v>141</v>
      </c>
      <c r="E214" s="398">
        <v>153360</v>
      </c>
      <c r="F214" s="398">
        <v>579901</v>
      </c>
      <c r="G214" s="294">
        <v>-18.337029917689399</v>
      </c>
      <c r="H214" s="398">
        <v>328268</v>
      </c>
      <c r="I214" s="398">
        <v>980313</v>
      </c>
      <c r="J214" s="294">
        <v>-47.244513566746697</v>
      </c>
    </row>
    <row r="215" spans="1:10" x14ac:dyDescent="0.2">
      <c r="A215" s="401" t="s">
        <v>762</v>
      </c>
      <c r="B215" s="413">
        <v>653</v>
      </c>
      <c r="C215" s="411"/>
      <c r="D215" s="412" t="s">
        <v>142</v>
      </c>
      <c r="E215" s="398">
        <v>40536</v>
      </c>
      <c r="F215" s="398">
        <v>110626</v>
      </c>
      <c r="G215" s="294">
        <v>-25.874257074128401</v>
      </c>
      <c r="H215" s="398">
        <v>40541</v>
      </c>
      <c r="I215" s="398">
        <v>112426</v>
      </c>
      <c r="J215" s="294">
        <v>-28.763599267524601</v>
      </c>
    </row>
    <row r="216" spans="1:10" x14ac:dyDescent="0.2">
      <c r="A216" s="401" t="s">
        <v>763</v>
      </c>
      <c r="B216" s="413">
        <v>660</v>
      </c>
      <c r="C216" s="411"/>
      <c r="D216" s="412" t="s">
        <v>143</v>
      </c>
      <c r="E216" s="398">
        <v>6847</v>
      </c>
      <c r="F216" s="398">
        <v>12926</v>
      </c>
      <c r="G216" s="294">
        <v>-72.106171773845503</v>
      </c>
      <c r="H216" s="398">
        <v>19923</v>
      </c>
      <c r="I216" s="398">
        <v>24692</v>
      </c>
      <c r="J216" s="294">
        <v>-77.627573209625993</v>
      </c>
    </row>
    <row r="217" spans="1:10" x14ac:dyDescent="0.2">
      <c r="A217" s="401" t="s">
        <v>764</v>
      </c>
      <c r="B217" s="413">
        <v>662</v>
      </c>
      <c r="C217" s="411"/>
      <c r="D217" s="412" t="s">
        <v>144</v>
      </c>
      <c r="E217" s="398">
        <v>1382458</v>
      </c>
      <c r="F217" s="398">
        <v>2689240</v>
      </c>
      <c r="G217" s="294">
        <v>-30.8586948808634</v>
      </c>
      <c r="H217" s="398">
        <v>2796333</v>
      </c>
      <c r="I217" s="398">
        <v>7139758</v>
      </c>
      <c r="J217" s="294">
        <v>11.787498853121599</v>
      </c>
    </row>
    <row r="218" spans="1:10" x14ac:dyDescent="0.2">
      <c r="A218" s="401" t="s">
        <v>765</v>
      </c>
      <c r="B218" s="413">
        <v>664</v>
      </c>
      <c r="C218" s="411"/>
      <c r="D218" s="412" t="s">
        <v>145</v>
      </c>
      <c r="E218" s="398">
        <v>6555856</v>
      </c>
      <c r="F218" s="398">
        <v>25415266</v>
      </c>
      <c r="G218" s="294">
        <v>2.0263264106562699</v>
      </c>
      <c r="H218" s="398">
        <v>14157994</v>
      </c>
      <c r="I218" s="398">
        <v>53608555</v>
      </c>
      <c r="J218" s="294">
        <v>4.4656579817528801</v>
      </c>
    </row>
    <row r="219" spans="1:10" x14ac:dyDescent="0.2">
      <c r="A219" s="401" t="s">
        <v>766</v>
      </c>
      <c r="B219" s="413">
        <v>666</v>
      </c>
      <c r="C219" s="411"/>
      <c r="D219" s="412" t="s">
        <v>146</v>
      </c>
      <c r="E219" s="398">
        <v>12045</v>
      </c>
      <c r="F219" s="398">
        <v>481905</v>
      </c>
      <c r="G219" s="294">
        <v>-91.123495232542993</v>
      </c>
      <c r="H219" s="398">
        <v>287416</v>
      </c>
      <c r="I219" s="398">
        <v>6300012</v>
      </c>
      <c r="J219" s="294">
        <v>-36.770978295625802</v>
      </c>
    </row>
    <row r="220" spans="1:10" x14ac:dyDescent="0.2">
      <c r="A220" s="401" t="s">
        <v>767</v>
      </c>
      <c r="B220" s="413">
        <v>667</v>
      </c>
      <c r="C220" s="411"/>
      <c r="D220" s="412" t="s">
        <v>147</v>
      </c>
      <c r="E220" s="398">
        <v>3315</v>
      </c>
      <c r="F220" s="398">
        <v>75902</v>
      </c>
      <c r="G220" s="294">
        <v>79.999051413394099</v>
      </c>
      <c r="H220" s="398">
        <v>4154</v>
      </c>
      <c r="I220" s="398">
        <v>87029</v>
      </c>
      <c r="J220" s="294">
        <v>-17.198040055182901</v>
      </c>
    </row>
    <row r="221" spans="1:10" x14ac:dyDescent="0.2">
      <c r="A221" s="401" t="s">
        <v>768</v>
      </c>
      <c r="B221" s="413">
        <v>669</v>
      </c>
      <c r="C221" s="411"/>
      <c r="D221" s="412" t="s">
        <v>148</v>
      </c>
      <c r="E221" s="398">
        <v>150552</v>
      </c>
      <c r="F221" s="398">
        <v>324903</v>
      </c>
      <c r="G221" s="294">
        <v>116.49519570345301</v>
      </c>
      <c r="H221" s="398">
        <v>175830</v>
      </c>
      <c r="I221" s="398">
        <v>499858</v>
      </c>
      <c r="J221" s="294">
        <v>-4.67165311983889</v>
      </c>
    </row>
    <row r="222" spans="1:10" x14ac:dyDescent="0.2">
      <c r="A222" s="401" t="s">
        <v>769</v>
      </c>
      <c r="B222" s="413">
        <v>672</v>
      </c>
      <c r="C222" s="411"/>
      <c r="D222" s="412" t="s">
        <v>149</v>
      </c>
      <c r="E222" s="398">
        <v>129</v>
      </c>
      <c r="F222" s="398">
        <v>17822</v>
      </c>
      <c r="G222" s="294">
        <v>-20.377071884912699</v>
      </c>
      <c r="H222" s="398">
        <v>4815</v>
      </c>
      <c r="I222" s="398">
        <v>161400</v>
      </c>
      <c r="J222" s="294">
        <v>44.098136723597598</v>
      </c>
    </row>
    <row r="223" spans="1:10" x14ac:dyDescent="0.2">
      <c r="A223" s="401" t="s">
        <v>770</v>
      </c>
      <c r="B223" s="413">
        <v>675</v>
      </c>
      <c r="C223" s="411"/>
      <c r="D223" s="412" t="s">
        <v>150</v>
      </c>
      <c r="E223" s="398" t="s">
        <v>1111</v>
      </c>
      <c r="F223" s="398" t="s">
        <v>1111</v>
      </c>
      <c r="G223" s="294">
        <v>-100</v>
      </c>
      <c r="H223" s="398">
        <v>13</v>
      </c>
      <c r="I223" s="398">
        <v>2500</v>
      </c>
      <c r="J223" s="294">
        <v>-27.1137026239067</v>
      </c>
    </row>
    <row r="224" spans="1:10" ht="14.25" x14ac:dyDescent="0.2">
      <c r="A224" s="628" t="s">
        <v>1070</v>
      </c>
      <c r="B224" s="628"/>
      <c r="C224" s="628"/>
      <c r="D224" s="628"/>
      <c r="E224" s="628"/>
      <c r="F224" s="628"/>
      <c r="G224" s="628"/>
      <c r="H224" s="628"/>
      <c r="I224" s="628"/>
      <c r="J224" s="628"/>
    </row>
    <row r="225" spans="1:10" x14ac:dyDescent="0.2">
      <c r="D225" s="401"/>
      <c r="E225" s="402"/>
      <c r="F225" s="403"/>
      <c r="H225" s="416"/>
      <c r="I225" s="417"/>
      <c r="J225" s="418"/>
    </row>
    <row r="226" spans="1:10" ht="17.25" customHeight="1" x14ac:dyDescent="0.2">
      <c r="A226" s="634" t="s">
        <v>1042</v>
      </c>
      <c r="B226" s="635"/>
      <c r="C226" s="640" t="s">
        <v>1043</v>
      </c>
      <c r="D226" s="582"/>
      <c r="E226" s="618" t="s">
        <v>1155</v>
      </c>
      <c r="F226" s="612"/>
      <c r="G226" s="612"/>
      <c r="H226" s="591" t="s">
        <v>1172</v>
      </c>
      <c r="I226" s="612"/>
      <c r="J226" s="612"/>
    </row>
    <row r="227" spans="1:10" ht="16.5" customHeight="1" x14ac:dyDescent="0.2">
      <c r="A227" s="636"/>
      <c r="B227" s="637"/>
      <c r="C227" s="641"/>
      <c r="D227" s="642"/>
      <c r="E227" s="409" t="s">
        <v>473</v>
      </c>
      <c r="F227" s="613" t="s">
        <v>474</v>
      </c>
      <c r="G227" s="614"/>
      <c r="H227" s="245" t="s">
        <v>473</v>
      </c>
      <c r="I227" s="645" t="s">
        <v>474</v>
      </c>
      <c r="J227" s="646"/>
    </row>
    <row r="228" spans="1:10" ht="12.75" customHeight="1" x14ac:dyDescent="0.2">
      <c r="A228" s="636"/>
      <c r="B228" s="637"/>
      <c r="C228" s="641"/>
      <c r="D228" s="642"/>
      <c r="E228" s="615" t="s">
        <v>111</v>
      </c>
      <c r="F228" s="603" t="s">
        <v>107</v>
      </c>
      <c r="G228" s="631" t="s">
        <v>1173</v>
      </c>
      <c r="H228" s="603" t="s">
        <v>111</v>
      </c>
      <c r="I228" s="603" t="s">
        <v>107</v>
      </c>
      <c r="J228" s="609" t="s">
        <v>1180</v>
      </c>
    </row>
    <row r="229" spans="1:10" ht="12.75" customHeight="1" x14ac:dyDescent="0.2">
      <c r="A229" s="636"/>
      <c r="B229" s="637"/>
      <c r="C229" s="641"/>
      <c r="D229" s="642"/>
      <c r="E229" s="616"/>
      <c r="F229" s="604"/>
      <c r="G229" s="632"/>
      <c r="H229" s="604"/>
      <c r="I229" s="604"/>
      <c r="J229" s="629"/>
    </row>
    <row r="230" spans="1:10" ht="12.75" customHeight="1" x14ac:dyDescent="0.2">
      <c r="A230" s="636"/>
      <c r="B230" s="637"/>
      <c r="C230" s="641"/>
      <c r="D230" s="642"/>
      <c r="E230" s="616"/>
      <c r="F230" s="604"/>
      <c r="G230" s="632"/>
      <c r="H230" s="604"/>
      <c r="I230" s="604"/>
      <c r="J230" s="629"/>
    </row>
    <row r="231" spans="1:10" ht="28.5" customHeight="1" x14ac:dyDescent="0.2">
      <c r="A231" s="638"/>
      <c r="B231" s="639"/>
      <c r="C231" s="643"/>
      <c r="D231" s="644"/>
      <c r="E231" s="617"/>
      <c r="F231" s="605"/>
      <c r="G231" s="633"/>
      <c r="H231" s="605"/>
      <c r="I231" s="605"/>
      <c r="J231" s="630"/>
    </row>
    <row r="232" spans="1:10" x14ac:dyDescent="0.2">
      <c r="A232" s="401"/>
      <c r="B232" s="410"/>
      <c r="C232" s="411"/>
      <c r="D232" s="408"/>
      <c r="E232" s="402"/>
      <c r="F232" s="403"/>
      <c r="H232" s="402"/>
      <c r="I232" s="403"/>
    </row>
    <row r="233" spans="1:10" x14ac:dyDescent="0.2">
      <c r="B233" s="421"/>
      <c r="C233" s="422" t="s">
        <v>833</v>
      </c>
      <c r="D233" s="408"/>
    </row>
    <row r="234" spans="1:10" x14ac:dyDescent="0.2">
      <c r="A234" s="401"/>
      <c r="B234" s="419"/>
      <c r="C234" s="411"/>
      <c r="D234" s="408"/>
    </row>
    <row r="235" spans="1:10" ht="12.75" customHeight="1" x14ac:dyDescent="0.2">
      <c r="A235" s="401" t="s">
        <v>771</v>
      </c>
      <c r="B235" s="413">
        <v>676</v>
      </c>
      <c r="C235" s="411"/>
      <c r="D235" s="412" t="s">
        <v>151</v>
      </c>
      <c r="E235" s="398">
        <v>7732</v>
      </c>
      <c r="F235" s="398">
        <v>324972</v>
      </c>
      <c r="G235" s="294">
        <v>-36.847751100401297</v>
      </c>
      <c r="H235" s="398">
        <v>17705</v>
      </c>
      <c r="I235" s="398">
        <v>654331</v>
      </c>
      <c r="J235" s="294">
        <v>-8.2358072356066891</v>
      </c>
    </row>
    <row r="236" spans="1:10" ht="12.75" customHeight="1" x14ac:dyDescent="0.2">
      <c r="A236" s="401" t="s">
        <v>772</v>
      </c>
      <c r="B236" s="413">
        <v>680</v>
      </c>
      <c r="C236" s="411"/>
      <c r="D236" s="412" t="s">
        <v>152</v>
      </c>
      <c r="E236" s="398">
        <v>968260</v>
      </c>
      <c r="F236" s="398">
        <v>11849202</v>
      </c>
      <c r="G236" s="294">
        <v>-59.421944651914401</v>
      </c>
      <c r="H236" s="398">
        <v>2451950</v>
      </c>
      <c r="I236" s="398">
        <v>24500770</v>
      </c>
      <c r="J236" s="294">
        <v>-50.9531161558861</v>
      </c>
    </row>
    <row r="237" spans="1:10" x14ac:dyDescent="0.2">
      <c r="A237" s="264" t="s">
        <v>773</v>
      </c>
      <c r="B237" s="427">
        <v>684</v>
      </c>
      <c r="C237" s="278"/>
      <c r="D237" s="258" t="s">
        <v>153</v>
      </c>
      <c r="E237" s="259">
        <v>302</v>
      </c>
      <c r="F237" s="259">
        <v>6647</v>
      </c>
      <c r="G237" s="292">
        <v>-94.880109684426202</v>
      </c>
      <c r="H237" s="259">
        <v>302</v>
      </c>
      <c r="I237" s="259">
        <v>6647</v>
      </c>
      <c r="J237" s="292">
        <v>-94.880109684426202</v>
      </c>
    </row>
    <row r="238" spans="1:10" x14ac:dyDescent="0.2">
      <c r="A238" s="264" t="s">
        <v>774</v>
      </c>
      <c r="B238" s="427">
        <v>690</v>
      </c>
      <c r="C238" s="278"/>
      <c r="D238" s="258" t="s">
        <v>154</v>
      </c>
      <c r="E238" s="259">
        <v>2863154</v>
      </c>
      <c r="F238" s="259">
        <v>11117735</v>
      </c>
      <c r="G238" s="292">
        <v>18.443743367477001</v>
      </c>
      <c r="H238" s="259">
        <v>5162820</v>
      </c>
      <c r="I238" s="259">
        <v>19954513</v>
      </c>
      <c r="J238" s="292">
        <v>2.4423141490380802</v>
      </c>
    </row>
    <row r="239" spans="1:10" x14ac:dyDescent="0.2">
      <c r="A239" s="264" t="s">
        <v>775</v>
      </c>
      <c r="B239" s="427">
        <v>696</v>
      </c>
      <c r="C239" s="278"/>
      <c r="D239" s="258" t="s">
        <v>155</v>
      </c>
      <c r="E239" s="259">
        <v>4997</v>
      </c>
      <c r="F239" s="259">
        <v>17736</v>
      </c>
      <c r="G239" s="292">
        <v>-30.002367984844899</v>
      </c>
      <c r="H239" s="259">
        <v>11844</v>
      </c>
      <c r="I239" s="259">
        <v>597680</v>
      </c>
      <c r="J239" s="292">
        <v>-25.3706929382605</v>
      </c>
    </row>
    <row r="240" spans="1:10" x14ac:dyDescent="0.2">
      <c r="A240" s="264" t="s">
        <v>776</v>
      </c>
      <c r="B240" s="427">
        <v>700</v>
      </c>
      <c r="C240" s="278"/>
      <c r="D240" s="258" t="s">
        <v>156</v>
      </c>
      <c r="E240" s="259">
        <v>225522</v>
      </c>
      <c r="F240" s="259">
        <v>5497345</v>
      </c>
      <c r="G240" s="292">
        <v>20.322501850578298</v>
      </c>
      <c r="H240" s="259">
        <v>788427</v>
      </c>
      <c r="I240" s="259">
        <v>13536332</v>
      </c>
      <c r="J240" s="292">
        <v>41.445977968991699</v>
      </c>
    </row>
    <row r="241" spans="1:10" x14ac:dyDescent="0.2">
      <c r="A241" s="264" t="s">
        <v>777</v>
      </c>
      <c r="B241" s="427">
        <v>701</v>
      </c>
      <c r="C241" s="278"/>
      <c r="D241" s="258" t="s">
        <v>157</v>
      </c>
      <c r="E241" s="259">
        <v>2111221</v>
      </c>
      <c r="F241" s="259">
        <v>11932698</v>
      </c>
      <c r="G241" s="292">
        <v>-32.502855535768497</v>
      </c>
      <c r="H241" s="259">
        <v>3813060</v>
      </c>
      <c r="I241" s="259">
        <v>22194443</v>
      </c>
      <c r="J241" s="292">
        <v>-23.055340909796101</v>
      </c>
    </row>
    <row r="242" spans="1:10" x14ac:dyDescent="0.2">
      <c r="A242" s="264" t="s">
        <v>778</v>
      </c>
      <c r="B242" s="427">
        <v>703</v>
      </c>
      <c r="C242" s="278"/>
      <c r="D242" s="258" t="s">
        <v>158</v>
      </c>
      <c r="E242" s="259">
        <v>9389</v>
      </c>
      <c r="F242" s="259">
        <v>97325</v>
      </c>
      <c r="G242" s="292">
        <v>-25.724817412407599</v>
      </c>
      <c r="H242" s="259">
        <v>11251</v>
      </c>
      <c r="I242" s="259">
        <v>138727</v>
      </c>
      <c r="J242" s="292">
        <v>-77.207800742614893</v>
      </c>
    </row>
    <row r="243" spans="1:10" x14ac:dyDescent="0.2">
      <c r="A243" s="264" t="s">
        <v>779</v>
      </c>
      <c r="B243" s="427">
        <v>706</v>
      </c>
      <c r="C243" s="278"/>
      <c r="D243" s="258" t="s">
        <v>159</v>
      </c>
      <c r="E243" s="259">
        <v>1194411</v>
      </c>
      <c r="F243" s="259">
        <v>18688318</v>
      </c>
      <c r="G243" s="292">
        <v>15.3777002679362</v>
      </c>
      <c r="H243" s="259">
        <v>2161362</v>
      </c>
      <c r="I243" s="259">
        <v>35637256</v>
      </c>
      <c r="J243" s="292">
        <v>5.9963989977155698</v>
      </c>
    </row>
    <row r="244" spans="1:10" x14ac:dyDescent="0.2">
      <c r="A244" s="264" t="s">
        <v>780</v>
      </c>
      <c r="B244" s="427">
        <v>708</v>
      </c>
      <c r="C244" s="278"/>
      <c r="D244" s="258" t="s">
        <v>160</v>
      </c>
      <c r="E244" s="259">
        <v>119659</v>
      </c>
      <c r="F244" s="259">
        <v>10188256</v>
      </c>
      <c r="G244" s="292">
        <v>-12.5676547411933</v>
      </c>
      <c r="H244" s="259">
        <v>1063345</v>
      </c>
      <c r="I244" s="259">
        <v>27936899</v>
      </c>
      <c r="J244" s="292">
        <v>48.825569856376397</v>
      </c>
    </row>
    <row r="245" spans="1:10" x14ac:dyDescent="0.2">
      <c r="A245" s="264" t="s">
        <v>781</v>
      </c>
      <c r="B245" s="427">
        <v>716</v>
      </c>
      <c r="C245" s="278"/>
      <c r="D245" s="258" t="s">
        <v>161</v>
      </c>
      <c r="E245" s="259">
        <v>122579</v>
      </c>
      <c r="F245" s="259">
        <v>291736</v>
      </c>
      <c r="G245" s="292">
        <v>60.946249372458801</v>
      </c>
      <c r="H245" s="259">
        <v>166350</v>
      </c>
      <c r="I245" s="259">
        <v>394467</v>
      </c>
      <c r="J245" s="292">
        <v>-42.613549572511602</v>
      </c>
    </row>
    <row r="246" spans="1:10" x14ac:dyDescent="0.2">
      <c r="A246" s="264" t="s">
        <v>782</v>
      </c>
      <c r="B246" s="427">
        <v>720</v>
      </c>
      <c r="C246" s="278"/>
      <c r="D246" s="258" t="s">
        <v>162</v>
      </c>
      <c r="E246" s="259">
        <v>33923638</v>
      </c>
      <c r="F246" s="259">
        <v>210749836</v>
      </c>
      <c r="G246" s="292">
        <v>14.1339394313268</v>
      </c>
      <c r="H246" s="259">
        <v>67178431</v>
      </c>
      <c r="I246" s="259">
        <v>424694098</v>
      </c>
      <c r="J246" s="292">
        <v>9.4366146430359006</v>
      </c>
    </row>
    <row r="247" spans="1:10" x14ac:dyDescent="0.2">
      <c r="A247" s="264" t="s">
        <v>783</v>
      </c>
      <c r="B247" s="427">
        <v>724</v>
      </c>
      <c r="C247" s="278"/>
      <c r="D247" s="258" t="s">
        <v>163</v>
      </c>
      <c r="E247" s="259">
        <v>79</v>
      </c>
      <c r="F247" s="259">
        <v>125</v>
      </c>
      <c r="G247" s="292">
        <v>150</v>
      </c>
      <c r="H247" s="259">
        <v>79</v>
      </c>
      <c r="I247" s="259">
        <v>125</v>
      </c>
      <c r="J247" s="292">
        <v>-98.869801084990996</v>
      </c>
    </row>
    <row r="248" spans="1:10" x14ac:dyDescent="0.2">
      <c r="A248" s="264" t="s">
        <v>784</v>
      </c>
      <c r="B248" s="427">
        <v>728</v>
      </c>
      <c r="C248" s="278"/>
      <c r="D248" s="258" t="s">
        <v>164</v>
      </c>
      <c r="E248" s="259">
        <v>4192490</v>
      </c>
      <c r="F248" s="259">
        <v>43052242</v>
      </c>
      <c r="G248" s="292">
        <v>29.0804446204471</v>
      </c>
      <c r="H248" s="259">
        <v>9344715</v>
      </c>
      <c r="I248" s="259">
        <v>78116051</v>
      </c>
      <c r="J248" s="292">
        <v>22.7168705000263</v>
      </c>
    </row>
    <row r="249" spans="1:10" x14ac:dyDescent="0.2">
      <c r="A249" s="264" t="s">
        <v>785</v>
      </c>
      <c r="B249" s="427">
        <v>732</v>
      </c>
      <c r="C249" s="278"/>
      <c r="D249" s="258" t="s">
        <v>165</v>
      </c>
      <c r="E249" s="259">
        <v>3174503</v>
      </c>
      <c r="F249" s="259">
        <v>49361778</v>
      </c>
      <c r="G249" s="292">
        <v>46.509476604546698</v>
      </c>
      <c r="H249" s="259">
        <v>6281693</v>
      </c>
      <c r="I249" s="259">
        <v>100788857</v>
      </c>
      <c r="J249" s="292">
        <v>36.935870868892501</v>
      </c>
    </row>
    <row r="250" spans="1:10" x14ac:dyDescent="0.2">
      <c r="A250" s="264" t="s">
        <v>786</v>
      </c>
      <c r="B250" s="427">
        <v>736</v>
      </c>
      <c r="C250" s="278"/>
      <c r="D250" s="258" t="s">
        <v>166</v>
      </c>
      <c r="E250" s="259">
        <v>1835600</v>
      </c>
      <c r="F250" s="259">
        <v>28360834</v>
      </c>
      <c r="G250" s="292">
        <v>138.47755896301999</v>
      </c>
      <c r="H250" s="259">
        <v>2346670</v>
      </c>
      <c r="I250" s="259">
        <v>45059543</v>
      </c>
      <c r="J250" s="292">
        <v>110.50913266648099</v>
      </c>
    </row>
    <row r="251" spans="1:10" s="391" customFormat="1" x14ac:dyDescent="0.2">
      <c r="A251" s="401" t="s">
        <v>787</v>
      </c>
      <c r="B251" s="419">
        <v>740</v>
      </c>
      <c r="C251" s="411"/>
      <c r="D251" s="412" t="s">
        <v>167</v>
      </c>
      <c r="E251" s="398">
        <v>669620</v>
      </c>
      <c r="F251" s="398">
        <v>26079860</v>
      </c>
      <c r="G251" s="294">
        <v>0.445436305658646</v>
      </c>
      <c r="H251" s="398">
        <v>1643509</v>
      </c>
      <c r="I251" s="398">
        <v>51168186</v>
      </c>
      <c r="J251" s="294">
        <v>16.549770338473699</v>
      </c>
    </row>
    <row r="252" spans="1:10" s="391" customFormat="1" x14ac:dyDescent="0.2">
      <c r="A252" s="401" t="s">
        <v>788</v>
      </c>
      <c r="B252" s="419">
        <v>743</v>
      </c>
      <c r="C252" s="411"/>
      <c r="D252" s="412" t="s">
        <v>168</v>
      </c>
      <c r="E252" s="398">
        <v>8791</v>
      </c>
      <c r="F252" s="398">
        <v>54666</v>
      </c>
      <c r="G252" s="294">
        <v>133.57545718680601</v>
      </c>
      <c r="H252" s="398">
        <v>22674</v>
      </c>
      <c r="I252" s="398">
        <v>120271</v>
      </c>
      <c r="J252" s="294">
        <v>-15.2370481566837</v>
      </c>
    </row>
    <row r="253" spans="1:10" s="253" customFormat="1" ht="33.75" customHeight="1" x14ac:dyDescent="0.2">
      <c r="A253" s="414" t="s">
        <v>684</v>
      </c>
      <c r="B253" s="249" t="s">
        <v>684</v>
      </c>
      <c r="C253" s="647" t="s">
        <v>1064</v>
      </c>
      <c r="D253" s="648"/>
      <c r="E253" s="252">
        <v>3843340</v>
      </c>
      <c r="F253" s="252">
        <v>19308184</v>
      </c>
      <c r="G253" s="291">
        <v>35.459487279361298</v>
      </c>
      <c r="H253" s="252">
        <v>7844852</v>
      </c>
      <c r="I253" s="252">
        <v>38944574</v>
      </c>
      <c r="J253" s="291">
        <v>47.778350464413101</v>
      </c>
    </row>
    <row r="254" spans="1:10" s="253" customFormat="1" ht="21" customHeight="1" x14ac:dyDescent="0.2">
      <c r="A254" s="401" t="s">
        <v>789</v>
      </c>
      <c r="B254" s="419">
        <v>800</v>
      </c>
      <c r="C254" s="411"/>
      <c r="D254" s="412" t="s">
        <v>169</v>
      </c>
      <c r="E254" s="398">
        <v>3261491</v>
      </c>
      <c r="F254" s="398">
        <v>15472570</v>
      </c>
      <c r="G254" s="294">
        <v>26.453834527130599</v>
      </c>
      <c r="H254" s="398">
        <v>6657780</v>
      </c>
      <c r="I254" s="398">
        <v>33016547</v>
      </c>
      <c r="J254" s="294">
        <v>41.563368624115697</v>
      </c>
    </row>
    <row r="255" spans="1:10" s="391" customFormat="1" x14ac:dyDescent="0.2">
      <c r="A255" s="401" t="s">
        <v>790</v>
      </c>
      <c r="B255" s="419">
        <v>801</v>
      </c>
      <c r="C255" s="411"/>
      <c r="D255" s="412" t="s">
        <v>170</v>
      </c>
      <c r="E255" s="398" t="s">
        <v>1111</v>
      </c>
      <c r="F255" s="398" t="s">
        <v>1111</v>
      </c>
      <c r="G255" s="294" t="s">
        <v>1111</v>
      </c>
      <c r="H255" s="398">
        <v>96</v>
      </c>
      <c r="I255" s="398">
        <v>1500</v>
      </c>
      <c r="J255" s="294">
        <v>5.8574453069865902</v>
      </c>
    </row>
    <row r="256" spans="1:10" s="391" customFormat="1" x14ac:dyDescent="0.2">
      <c r="A256" s="401" t="s">
        <v>791</v>
      </c>
      <c r="B256" s="419">
        <v>803</v>
      </c>
      <c r="C256" s="411"/>
      <c r="D256" s="412" t="s">
        <v>171</v>
      </c>
      <c r="E256" s="398" t="s">
        <v>106</v>
      </c>
      <c r="F256" s="398" t="s">
        <v>106</v>
      </c>
      <c r="G256" s="294" t="s">
        <v>1111</v>
      </c>
      <c r="H256" s="398" t="s">
        <v>106</v>
      </c>
      <c r="I256" s="398" t="s">
        <v>106</v>
      </c>
      <c r="J256" s="294" t="s">
        <v>1111</v>
      </c>
    </row>
    <row r="257" spans="1:10" x14ac:dyDescent="0.2">
      <c r="A257" s="264" t="s">
        <v>792</v>
      </c>
      <c r="B257" s="427">
        <v>804</v>
      </c>
      <c r="C257" s="278"/>
      <c r="D257" s="258" t="s">
        <v>172</v>
      </c>
      <c r="E257" s="259">
        <v>458159</v>
      </c>
      <c r="F257" s="259">
        <v>3600282</v>
      </c>
      <c r="G257" s="292">
        <v>129.108354672681</v>
      </c>
      <c r="H257" s="259">
        <v>759326</v>
      </c>
      <c r="I257" s="259">
        <v>5152994</v>
      </c>
      <c r="J257" s="292">
        <v>116.61392484879499</v>
      </c>
    </row>
    <row r="258" spans="1:10" x14ac:dyDescent="0.2">
      <c r="A258" s="401" t="s">
        <v>793</v>
      </c>
      <c r="B258" s="419">
        <v>806</v>
      </c>
      <c r="C258" s="411"/>
      <c r="D258" s="412" t="s">
        <v>173</v>
      </c>
      <c r="E258" s="398" t="s">
        <v>106</v>
      </c>
      <c r="F258" s="398" t="s">
        <v>106</v>
      </c>
      <c r="G258" s="294" t="s">
        <v>1111</v>
      </c>
      <c r="H258" s="398" t="s">
        <v>106</v>
      </c>
      <c r="I258" s="398" t="s">
        <v>106</v>
      </c>
      <c r="J258" s="294">
        <v>-100</v>
      </c>
    </row>
    <row r="259" spans="1:10" x14ac:dyDescent="0.2">
      <c r="A259" s="401" t="s">
        <v>794</v>
      </c>
      <c r="B259" s="419">
        <v>807</v>
      </c>
      <c r="C259" s="411"/>
      <c r="D259" s="412" t="s">
        <v>174</v>
      </c>
      <c r="E259" s="398" t="s">
        <v>106</v>
      </c>
      <c r="F259" s="398" t="s">
        <v>106</v>
      </c>
      <c r="G259" s="294" t="s">
        <v>1111</v>
      </c>
      <c r="H259" s="398" t="s">
        <v>106</v>
      </c>
      <c r="I259" s="398" t="s">
        <v>106</v>
      </c>
      <c r="J259" s="294" t="s">
        <v>1111</v>
      </c>
    </row>
    <row r="260" spans="1:10" x14ac:dyDescent="0.2">
      <c r="A260" s="401" t="s">
        <v>795</v>
      </c>
      <c r="B260" s="419">
        <v>809</v>
      </c>
      <c r="C260" s="411"/>
      <c r="D260" s="412" t="s">
        <v>175</v>
      </c>
      <c r="E260" s="398">
        <v>14780</v>
      </c>
      <c r="F260" s="398">
        <v>91535</v>
      </c>
      <c r="G260" s="294">
        <v>-37.072479908704103</v>
      </c>
      <c r="H260" s="398">
        <v>95796</v>
      </c>
      <c r="I260" s="398">
        <v>335049</v>
      </c>
      <c r="J260" s="294">
        <v>124.201524347401</v>
      </c>
    </row>
    <row r="261" spans="1:10" x14ac:dyDescent="0.2">
      <c r="A261" s="401" t="s">
        <v>796</v>
      </c>
      <c r="B261" s="419">
        <v>811</v>
      </c>
      <c r="C261" s="411"/>
      <c r="D261" s="412" t="s">
        <v>176</v>
      </c>
      <c r="E261" s="398" t="s">
        <v>106</v>
      </c>
      <c r="F261" s="398" t="s">
        <v>106</v>
      </c>
      <c r="G261" s="294" t="s">
        <v>1111</v>
      </c>
      <c r="H261" s="398" t="s">
        <v>106</v>
      </c>
      <c r="I261" s="398" t="s">
        <v>106</v>
      </c>
      <c r="J261" s="294" t="s">
        <v>1111</v>
      </c>
    </row>
    <row r="262" spans="1:10" x14ac:dyDescent="0.2">
      <c r="A262" s="401" t="s">
        <v>797</v>
      </c>
      <c r="B262" s="419">
        <v>812</v>
      </c>
      <c r="C262" s="411"/>
      <c r="D262" s="412" t="s">
        <v>177</v>
      </c>
      <c r="E262" s="398" t="s">
        <v>106</v>
      </c>
      <c r="F262" s="398" t="s">
        <v>106</v>
      </c>
      <c r="G262" s="294" t="s">
        <v>1111</v>
      </c>
      <c r="H262" s="398" t="s">
        <v>106</v>
      </c>
      <c r="I262" s="398" t="s">
        <v>106</v>
      </c>
      <c r="J262" s="294" t="s">
        <v>1111</v>
      </c>
    </row>
    <row r="263" spans="1:10" x14ac:dyDescent="0.2">
      <c r="A263" s="401" t="s">
        <v>798</v>
      </c>
      <c r="B263" s="419">
        <v>813</v>
      </c>
      <c r="C263" s="411"/>
      <c r="D263" s="412" t="s">
        <v>178</v>
      </c>
      <c r="E263" s="398" t="s">
        <v>106</v>
      </c>
      <c r="F263" s="398" t="s">
        <v>106</v>
      </c>
      <c r="G263" s="294" t="s">
        <v>1111</v>
      </c>
      <c r="H263" s="398" t="s">
        <v>106</v>
      </c>
      <c r="I263" s="398" t="s">
        <v>106</v>
      </c>
      <c r="J263" s="294" t="s">
        <v>1111</v>
      </c>
    </row>
    <row r="264" spans="1:10" x14ac:dyDescent="0.2">
      <c r="A264" s="401" t="s">
        <v>799</v>
      </c>
      <c r="B264" s="419">
        <v>815</v>
      </c>
      <c r="C264" s="411"/>
      <c r="D264" s="412" t="s">
        <v>179</v>
      </c>
      <c r="E264" s="398">
        <v>402</v>
      </c>
      <c r="F264" s="398">
        <v>9077</v>
      </c>
      <c r="G264" s="294">
        <v>-57.698760369093101</v>
      </c>
      <c r="H264" s="398">
        <v>471</v>
      </c>
      <c r="I264" s="398">
        <v>38112</v>
      </c>
      <c r="J264" s="294">
        <v>77.6120794109423</v>
      </c>
    </row>
    <row r="265" spans="1:10" x14ac:dyDescent="0.2">
      <c r="A265" s="401" t="s">
        <v>800</v>
      </c>
      <c r="B265" s="419">
        <v>816</v>
      </c>
      <c r="C265" s="411"/>
      <c r="D265" s="412" t="s">
        <v>180</v>
      </c>
      <c r="E265" s="398" t="s">
        <v>106</v>
      </c>
      <c r="F265" s="398" t="s">
        <v>106</v>
      </c>
      <c r="G265" s="294" t="s">
        <v>1111</v>
      </c>
      <c r="H265" s="398" t="s">
        <v>106</v>
      </c>
      <c r="I265" s="398" t="s">
        <v>106</v>
      </c>
      <c r="J265" s="294" t="s">
        <v>1111</v>
      </c>
    </row>
    <row r="266" spans="1:10" x14ac:dyDescent="0.2">
      <c r="A266" s="401" t="s">
        <v>801</v>
      </c>
      <c r="B266" s="419">
        <v>817</v>
      </c>
      <c r="C266" s="411"/>
      <c r="D266" s="412" t="s">
        <v>181</v>
      </c>
      <c r="E266" s="398" t="s">
        <v>106</v>
      </c>
      <c r="F266" s="398" t="s">
        <v>106</v>
      </c>
      <c r="G266" s="294" t="s">
        <v>1111</v>
      </c>
      <c r="H266" s="398" t="s">
        <v>106</v>
      </c>
      <c r="I266" s="398" t="s">
        <v>106</v>
      </c>
      <c r="J266" s="294" t="s">
        <v>1111</v>
      </c>
    </row>
    <row r="267" spans="1:10" x14ac:dyDescent="0.2">
      <c r="A267" s="401" t="s">
        <v>802</v>
      </c>
      <c r="B267" s="419">
        <v>819</v>
      </c>
      <c r="C267" s="411"/>
      <c r="D267" s="412" t="s">
        <v>182</v>
      </c>
      <c r="E267" s="398" t="s">
        <v>106</v>
      </c>
      <c r="F267" s="398" t="s">
        <v>106</v>
      </c>
      <c r="G267" s="294" t="s">
        <v>1111</v>
      </c>
      <c r="H267" s="398" t="s">
        <v>106</v>
      </c>
      <c r="I267" s="398" t="s">
        <v>106</v>
      </c>
      <c r="J267" s="294" t="s">
        <v>1111</v>
      </c>
    </row>
    <row r="268" spans="1:10" x14ac:dyDescent="0.2">
      <c r="A268" s="401" t="s">
        <v>803</v>
      </c>
      <c r="B268" s="419">
        <v>820</v>
      </c>
      <c r="C268" s="411"/>
      <c r="D268" s="412" t="s">
        <v>486</v>
      </c>
      <c r="E268" s="398" t="s">
        <v>106</v>
      </c>
      <c r="F268" s="398" t="s">
        <v>106</v>
      </c>
      <c r="G268" s="294" t="s">
        <v>1111</v>
      </c>
      <c r="H268" s="398" t="s">
        <v>106</v>
      </c>
      <c r="I268" s="398" t="s">
        <v>106</v>
      </c>
      <c r="J268" s="294" t="s">
        <v>1111</v>
      </c>
    </row>
    <row r="269" spans="1:10" x14ac:dyDescent="0.2">
      <c r="A269" s="401" t="s">
        <v>804</v>
      </c>
      <c r="B269" s="419">
        <v>822</v>
      </c>
      <c r="C269" s="411"/>
      <c r="D269" s="412" t="s">
        <v>485</v>
      </c>
      <c r="E269" s="398">
        <v>2188</v>
      </c>
      <c r="F269" s="398">
        <v>67207</v>
      </c>
      <c r="G269" s="294" t="s">
        <v>719</v>
      </c>
      <c r="H269" s="398">
        <v>5358</v>
      </c>
      <c r="I269" s="398">
        <v>185003</v>
      </c>
      <c r="J269" s="294">
        <v>67.932646484818207</v>
      </c>
    </row>
    <row r="270" spans="1:10" x14ac:dyDescent="0.2">
      <c r="A270" s="401" t="s">
        <v>805</v>
      </c>
      <c r="B270" s="419">
        <v>823</v>
      </c>
      <c r="C270" s="411"/>
      <c r="D270" s="412" t="s">
        <v>848</v>
      </c>
      <c r="E270" s="398" t="s">
        <v>106</v>
      </c>
      <c r="F270" s="398" t="s">
        <v>106</v>
      </c>
      <c r="G270" s="294" t="s">
        <v>1111</v>
      </c>
      <c r="H270" s="398" t="s">
        <v>106</v>
      </c>
      <c r="I270" s="398" t="s">
        <v>106</v>
      </c>
      <c r="J270" s="294" t="s">
        <v>1111</v>
      </c>
    </row>
    <row r="271" spans="1:10" x14ac:dyDescent="0.2">
      <c r="A271" s="401" t="s">
        <v>806</v>
      </c>
      <c r="B271" s="419">
        <v>824</v>
      </c>
      <c r="C271" s="411"/>
      <c r="D271" s="412" t="s">
        <v>183</v>
      </c>
      <c r="E271" s="398" t="s">
        <v>106</v>
      </c>
      <c r="F271" s="398" t="s">
        <v>106</v>
      </c>
      <c r="G271" s="294" t="s">
        <v>1111</v>
      </c>
      <c r="H271" s="398" t="s">
        <v>106</v>
      </c>
      <c r="I271" s="398" t="s">
        <v>106</v>
      </c>
      <c r="J271" s="294" t="s">
        <v>1111</v>
      </c>
    </row>
    <row r="272" spans="1:10" x14ac:dyDescent="0.2">
      <c r="A272" s="401" t="s">
        <v>807</v>
      </c>
      <c r="B272" s="419">
        <v>825</v>
      </c>
      <c r="C272" s="411"/>
      <c r="D272" s="412" t="s">
        <v>184</v>
      </c>
      <c r="E272" s="398" t="s">
        <v>106</v>
      </c>
      <c r="F272" s="398" t="s">
        <v>106</v>
      </c>
      <c r="G272" s="294" t="s">
        <v>1111</v>
      </c>
      <c r="H272" s="398" t="s">
        <v>106</v>
      </c>
      <c r="I272" s="398" t="s">
        <v>106</v>
      </c>
      <c r="J272" s="294" t="s">
        <v>1111</v>
      </c>
    </row>
    <row r="273" spans="1:10" x14ac:dyDescent="0.2">
      <c r="A273" s="401" t="s">
        <v>808</v>
      </c>
      <c r="B273" s="419">
        <v>830</v>
      </c>
      <c r="C273" s="411"/>
      <c r="D273" s="412" t="s">
        <v>185</v>
      </c>
      <c r="E273" s="398" t="s">
        <v>106</v>
      </c>
      <c r="F273" s="398" t="s">
        <v>106</v>
      </c>
      <c r="G273" s="294" t="s">
        <v>1111</v>
      </c>
      <c r="H273" s="398" t="s">
        <v>106</v>
      </c>
      <c r="I273" s="398" t="s">
        <v>106</v>
      </c>
      <c r="J273" s="294" t="s">
        <v>1111</v>
      </c>
    </row>
    <row r="274" spans="1:10" x14ac:dyDescent="0.2">
      <c r="A274" s="401" t="s">
        <v>809</v>
      </c>
      <c r="B274" s="419">
        <v>831</v>
      </c>
      <c r="C274" s="411"/>
      <c r="D274" s="412" t="s">
        <v>186</v>
      </c>
      <c r="E274" s="398" t="s">
        <v>1111</v>
      </c>
      <c r="F274" s="398" t="s">
        <v>1111</v>
      </c>
      <c r="G274" s="294" t="s">
        <v>1111</v>
      </c>
      <c r="H274" s="398">
        <v>500</v>
      </c>
      <c r="I274" s="398">
        <v>19756</v>
      </c>
      <c r="J274" s="294" t="s">
        <v>719</v>
      </c>
    </row>
    <row r="275" spans="1:10" x14ac:dyDescent="0.2">
      <c r="A275" s="401" t="s">
        <v>810</v>
      </c>
      <c r="B275" s="419">
        <v>832</v>
      </c>
      <c r="C275" s="411"/>
      <c r="D275" s="412" t="s">
        <v>539</v>
      </c>
      <c r="E275" s="398" t="s">
        <v>106</v>
      </c>
      <c r="F275" s="398" t="s">
        <v>106</v>
      </c>
      <c r="G275" s="294" t="s">
        <v>1111</v>
      </c>
      <c r="H275" s="398" t="s">
        <v>106</v>
      </c>
      <c r="I275" s="398" t="s">
        <v>106</v>
      </c>
      <c r="J275" s="294" t="s">
        <v>1111</v>
      </c>
    </row>
    <row r="276" spans="1:10" x14ac:dyDescent="0.2">
      <c r="A276" s="401" t="s">
        <v>811</v>
      </c>
      <c r="B276" s="419">
        <v>833</v>
      </c>
      <c r="C276" s="411"/>
      <c r="D276" s="412" t="s">
        <v>187</v>
      </c>
      <c r="E276" s="398" t="s">
        <v>106</v>
      </c>
      <c r="F276" s="398" t="s">
        <v>106</v>
      </c>
      <c r="G276" s="294" t="s">
        <v>1111</v>
      </c>
      <c r="H276" s="398" t="s">
        <v>106</v>
      </c>
      <c r="I276" s="398" t="s">
        <v>106</v>
      </c>
      <c r="J276" s="294" t="s">
        <v>1111</v>
      </c>
    </row>
    <row r="277" spans="1:10" x14ac:dyDescent="0.2">
      <c r="A277" s="401" t="s">
        <v>812</v>
      </c>
      <c r="B277" s="419">
        <v>834</v>
      </c>
      <c r="C277" s="411"/>
      <c r="D277" s="412" t="s">
        <v>188</v>
      </c>
      <c r="E277" s="398" t="s">
        <v>106</v>
      </c>
      <c r="F277" s="398" t="s">
        <v>106</v>
      </c>
      <c r="G277" s="294" t="s">
        <v>1111</v>
      </c>
      <c r="H277" s="398" t="s">
        <v>106</v>
      </c>
      <c r="I277" s="398" t="s">
        <v>106</v>
      </c>
      <c r="J277" s="294" t="s">
        <v>1111</v>
      </c>
    </row>
    <row r="278" spans="1:10" x14ac:dyDescent="0.2">
      <c r="A278" s="401" t="s">
        <v>813</v>
      </c>
      <c r="B278" s="419">
        <v>835</v>
      </c>
      <c r="C278" s="411"/>
      <c r="D278" s="412" t="s">
        <v>189</v>
      </c>
      <c r="E278" s="398" t="s">
        <v>106</v>
      </c>
      <c r="F278" s="398" t="s">
        <v>106</v>
      </c>
      <c r="G278" s="294" t="s">
        <v>1111</v>
      </c>
      <c r="H278" s="398" t="s">
        <v>106</v>
      </c>
      <c r="I278" s="398" t="s">
        <v>106</v>
      </c>
      <c r="J278" s="294" t="s">
        <v>1111</v>
      </c>
    </row>
    <row r="279" spans="1:10" x14ac:dyDescent="0.2">
      <c r="A279" s="401" t="s">
        <v>814</v>
      </c>
      <c r="B279" s="419">
        <v>836</v>
      </c>
      <c r="C279" s="411"/>
      <c r="D279" s="412" t="s">
        <v>190</v>
      </c>
      <c r="E279" s="398" t="s">
        <v>106</v>
      </c>
      <c r="F279" s="398" t="s">
        <v>106</v>
      </c>
      <c r="G279" s="294" t="s">
        <v>1111</v>
      </c>
      <c r="H279" s="398" t="s">
        <v>106</v>
      </c>
      <c r="I279" s="398" t="s">
        <v>106</v>
      </c>
      <c r="J279" s="294" t="s">
        <v>1111</v>
      </c>
    </row>
    <row r="280" spans="1:10" x14ac:dyDescent="0.2">
      <c r="A280" s="401" t="s">
        <v>815</v>
      </c>
      <c r="B280" s="419">
        <v>837</v>
      </c>
      <c r="C280" s="411"/>
      <c r="D280" s="412" t="s">
        <v>191</v>
      </c>
      <c r="E280" s="398" t="s">
        <v>106</v>
      </c>
      <c r="F280" s="398" t="s">
        <v>106</v>
      </c>
      <c r="G280" s="294" t="s">
        <v>1111</v>
      </c>
      <c r="H280" s="398" t="s">
        <v>106</v>
      </c>
      <c r="I280" s="398" t="s">
        <v>106</v>
      </c>
      <c r="J280" s="294" t="s">
        <v>1111</v>
      </c>
    </row>
    <row r="281" spans="1:10" x14ac:dyDescent="0.2">
      <c r="A281" s="401" t="s">
        <v>816</v>
      </c>
      <c r="B281" s="419">
        <v>838</v>
      </c>
      <c r="C281" s="411"/>
      <c r="D281" s="412" t="s">
        <v>192</v>
      </c>
      <c r="E281" s="398" t="s">
        <v>106</v>
      </c>
      <c r="F281" s="398" t="s">
        <v>106</v>
      </c>
      <c r="G281" s="294" t="s">
        <v>1111</v>
      </c>
      <c r="H281" s="398" t="s">
        <v>106</v>
      </c>
      <c r="I281" s="398" t="s">
        <v>106</v>
      </c>
      <c r="J281" s="294" t="s">
        <v>1111</v>
      </c>
    </row>
    <row r="282" spans="1:10" x14ac:dyDescent="0.2">
      <c r="A282" s="401" t="s">
        <v>817</v>
      </c>
      <c r="B282" s="419">
        <v>839</v>
      </c>
      <c r="C282" s="411"/>
      <c r="D282" s="412" t="s">
        <v>193</v>
      </c>
      <c r="E282" s="398">
        <v>3405</v>
      </c>
      <c r="F282" s="398">
        <v>3113</v>
      </c>
      <c r="G282" s="294" t="s">
        <v>719</v>
      </c>
      <c r="H282" s="398">
        <v>3405</v>
      </c>
      <c r="I282" s="398">
        <v>3113</v>
      </c>
      <c r="J282" s="294" t="s">
        <v>719</v>
      </c>
    </row>
    <row r="283" spans="1:10" x14ac:dyDescent="0.2">
      <c r="A283" s="401" t="s">
        <v>818</v>
      </c>
      <c r="B283" s="419">
        <v>891</v>
      </c>
      <c r="C283" s="411"/>
      <c r="D283" s="412" t="s">
        <v>194</v>
      </c>
      <c r="E283" s="398" t="s">
        <v>106</v>
      </c>
      <c r="F283" s="398" t="s">
        <v>106</v>
      </c>
      <c r="G283" s="294" t="s">
        <v>1111</v>
      </c>
      <c r="H283" s="398" t="s">
        <v>106</v>
      </c>
      <c r="I283" s="398" t="s">
        <v>106</v>
      </c>
      <c r="J283" s="294" t="s">
        <v>1111</v>
      </c>
    </row>
    <row r="284" spans="1:10" x14ac:dyDescent="0.2">
      <c r="A284" s="401" t="s">
        <v>819</v>
      </c>
      <c r="B284" s="419">
        <v>892</v>
      </c>
      <c r="C284" s="411"/>
      <c r="D284" s="412" t="s">
        <v>195</v>
      </c>
      <c r="E284" s="398" t="s">
        <v>106</v>
      </c>
      <c r="F284" s="398" t="s">
        <v>106</v>
      </c>
      <c r="G284" s="294" t="s">
        <v>1111</v>
      </c>
      <c r="H284" s="398" t="s">
        <v>106</v>
      </c>
      <c r="I284" s="398" t="s">
        <v>106</v>
      </c>
      <c r="J284" s="294" t="s">
        <v>1111</v>
      </c>
    </row>
    <row r="285" spans="1:10" s="391" customFormat="1" x14ac:dyDescent="0.2">
      <c r="A285" s="401" t="s">
        <v>820</v>
      </c>
      <c r="B285" s="419">
        <v>893</v>
      </c>
      <c r="C285" s="411"/>
      <c r="D285" s="412" t="s">
        <v>484</v>
      </c>
      <c r="E285" s="398" t="s">
        <v>106</v>
      </c>
      <c r="F285" s="398" t="s">
        <v>106</v>
      </c>
      <c r="G285" s="294" t="s">
        <v>1111</v>
      </c>
      <c r="H285" s="398" t="s">
        <v>106</v>
      </c>
      <c r="I285" s="398" t="s">
        <v>106</v>
      </c>
      <c r="J285" s="294" t="s">
        <v>1111</v>
      </c>
    </row>
    <row r="286" spans="1:10" s="391" customFormat="1" x14ac:dyDescent="0.2">
      <c r="A286" s="401" t="s">
        <v>821</v>
      </c>
      <c r="B286" s="419">
        <v>894</v>
      </c>
      <c r="C286" s="411"/>
      <c r="D286" s="412" t="s">
        <v>1065</v>
      </c>
      <c r="E286" s="398">
        <v>102915</v>
      </c>
      <c r="F286" s="398">
        <v>64400</v>
      </c>
      <c r="G286" s="294">
        <v>-76.776054814280599</v>
      </c>
      <c r="H286" s="398">
        <v>322120</v>
      </c>
      <c r="I286" s="398">
        <v>192500</v>
      </c>
      <c r="J286" s="294">
        <v>-46.183953033268097</v>
      </c>
    </row>
    <row r="287" spans="1:10" s="253" customFormat="1" ht="24" customHeight="1" x14ac:dyDescent="0.2">
      <c r="A287" s="428" t="s">
        <v>684</v>
      </c>
      <c r="B287" s="415" t="s">
        <v>684</v>
      </c>
      <c r="C287" s="255" t="s">
        <v>1066</v>
      </c>
      <c r="D287" s="251"/>
      <c r="E287" s="252">
        <v>47455</v>
      </c>
      <c r="F287" s="252">
        <v>283566</v>
      </c>
      <c r="G287" s="291">
        <v>124.532036866943</v>
      </c>
      <c r="H287" s="252">
        <v>69173</v>
      </c>
      <c r="I287" s="252">
        <v>404413</v>
      </c>
      <c r="J287" s="291">
        <v>157.995432275186</v>
      </c>
    </row>
    <row r="288" spans="1:10" s="253" customFormat="1" ht="24" customHeight="1" x14ac:dyDescent="0.2">
      <c r="A288" s="401" t="s">
        <v>822</v>
      </c>
      <c r="B288" s="419">
        <v>950</v>
      </c>
      <c r="C288" s="411"/>
      <c r="D288" s="412" t="s">
        <v>196</v>
      </c>
      <c r="E288" s="398">
        <v>47455</v>
      </c>
      <c r="F288" s="398">
        <v>283566</v>
      </c>
      <c r="G288" s="294">
        <v>124.532036866943</v>
      </c>
      <c r="H288" s="398">
        <v>69173</v>
      </c>
      <c r="I288" s="398">
        <v>404413</v>
      </c>
      <c r="J288" s="294">
        <v>157.995432275186</v>
      </c>
    </row>
    <row r="289" spans="1:11" s="253" customFormat="1" ht="12.75" customHeight="1" x14ac:dyDescent="0.2">
      <c r="A289" s="401" t="s">
        <v>1067</v>
      </c>
      <c r="B289" s="419">
        <v>953</v>
      </c>
      <c r="C289" s="411"/>
      <c r="D289" s="412" t="s">
        <v>1068</v>
      </c>
      <c r="E289" s="398" t="s">
        <v>106</v>
      </c>
      <c r="F289" s="398" t="s">
        <v>106</v>
      </c>
      <c r="G289" s="294" t="s">
        <v>1111</v>
      </c>
      <c r="H289" s="398" t="s">
        <v>106</v>
      </c>
      <c r="I289" s="398" t="s">
        <v>106</v>
      </c>
      <c r="J289" s="294" t="s">
        <v>1111</v>
      </c>
    </row>
    <row r="290" spans="1:11" s="253" customFormat="1" ht="12.75" customHeight="1" x14ac:dyDescent="0.2">
      <c r="A290" s="401" t="s">
        <v>971</v>
      </c>
      <c r="B290" s="419">
        <v>958</v>
      </c>
      <c r="C290" s="411"/>
      <c r="D290" s="412" t="s">
        <v>1023</v>
      </c>
      <c r="E290" s="398" t="s">
        <v>106</v>
      </c>
      <c r="F290" s="398" t="s">
        <v>106</v>
      </c>
      <c r="G290" s="294" t="s">
        <v>1111</v>
      </c>
      <c r="H290" s="398" t="s">
        <v>106</v>
      </c>
      <c r="I290" s="398" t="s">
        <v>106</v>
      </c>
      <c r="J290" s="294" t="s">
        <v>1111</v>
      </c>
    </row>
    <row r="291" spans="1:11" s="253" customFormat="1" ht="30" customHeight="1" x14ac:dyDescent="0.2">
      <c r="A291" s="414"/>
      <c r="B291" s="419"/>
      <c r="C291" s="414" t="s">
        <v>1069</v>
      </c>
      <c r="D291" s="251"/>
      <c r="E291" s="252">
        <v>1227193234</v>
      </c>
      <c r="F291" s="252">
        <v>3824025519</v>
      </c>
      <c r="G291" s="291">
        <v>6.3585765279499604</v>
      </c>
      <c r="H291" s="252">
        <v>2438570429</v>
      </c>
      <c r="I291" s="252">
        <v>7624531813</v>
      </c>
      <c r="J291" s="291">
        <v>8.1395186213092803</v>
      </c>
    </row>
    <row r="292" spans="1:11" x14ac:dyDescent="0.2">
      <c r="A292" s="401"/>
      <c r="B292" s="429"/>
      <c r="C292" s="401"/>
      <c r="E292" s="398"/>
      <c r="F292" s="398"/>
      <c r="G292" s="420"/>
      <c r="H292" s="398"/>
      <c r="I292" s="398"/>
      <c r="J292" s="420"/>
      <c r="K292" s="281"/>
    </row>
    <row r="293" spans="1:11" x14ac:dyDescent="0.2">
      <c r="G293" s="398"/>
      <c r="H293" s="398"/>
      <c r="I293" s="420"/>
      <c r="J293" s="398"/>
      <c r="K293" s="281"/>
    </row>
    <row r="294" spans="1:11" x14ac:dyDescent="0.2">
      <c r="G294" s="398"/>
      <c r="H294" s="398"/>
      <c r="I294" s="420"/>
      <c r="J294" s="398"/>
      <c r="K294" s="281"/>
    </row>
    <row r="295" spans="1:11" x14ac:dyDescent="0.2">
      <c r="G295" s="398"/>
      <c r="H295" s="398"/>
      <c r="I295" s="420"/>
      <c r="J295" s="398"/>
      <c r="K295" s="281"/>
    </row>
    <row r="296" spans="1:11" x14ac:dyDescent="0.2">
      <c r="G296" s="398"/>
      <c r="H296" s="398"/>
      <c r="I296" s="420"/>
      <c r="J296" s="398"/>
      <c r="K296" s="281"/>
    </row>
    <row r="297" spans="1:11" x14ac:dyDescent="0.2">
      <c r="G297" s="398"/>
      <c r="H297" s="398"/>
      <c r="I297" s="420"/>
      <c r="J297" s="398"/>
      <c r="K297" s="281"/>
    </row>
    <row r="298" spans="1:11" x14ac:dyDescent="0.2">
      <c r="G298" s="398"/>
      <c r="H298" s="398"/>
      <c r="I298" s="420"/>
      <c r="J298" s="398"/>
      <c r="K298" s="281"/>
    </row>
    <row r="299" spans="1:11" x14ac:dyDescent="0.2">
      <c r="G299" s="398"/>
      <c r="H299" s="398"/>
      <c r="I299" s="420"/>
      <c r="J299" s="398"/>
      <c r="K299" s="281"/>
    </row>
    <row r="300" spans="1:11" x14ac:dyDescent="0.2">
      <c r="G300" s="398"/>
      <c r="H300" s="398"/>
      <c r="I300" s="420"/>
      <c r="J300" s="398"/>
      <c r="K300" s="281"/>
    </row>
    <row r="301" spans="1:11" x14ac:dyDescent="0.2">
      <c r="G301" s="398"/>
      <c r="H301" s="398"/>
      <c r="I301" s="420"/>
      <c r="J301" s="398"/>
      <c r="K301" s="281"/>
    </row>
    <row r="302" spans="1:11" x14ac:dyDescent="0.2">
      <c r="G302" s="398"/>
      <c r="H302" s="398"/>
      <c r="I302" s="420"/>
      <c r="J302" s="398"/>
      <c r="K302" s="281"/>
    </row>
    <row r="303" spans="1:11" x14ac:dyDescent="0.2">
      <c r="G303" s="398"/>
      <c r="H303" s="398"/>
      <c r="I303" s="420"/>
      <c r="J303" s="398"/>
      <c r="K303" s="281"/>
    </row>
    <row r="304" spans="1:11" x14ac:dyDescent="0.2">
      <c r="G304" s="398"/>
      <c r="H304" s="398"/>
      <c r="I304" s="420"/>
      <c r="J304" s="398"/>
      <c r="K304" s="281"/>
    </row>
    <row r="305" spans="7:11" x14ac:dyDescent="0.2">
      <c r="G305" s="398"/>
      <c r="H305" s="398"/>
      <c r="I305" s="420"/>
      <c r="J305" s="398"/>
      <c r="K305" s="281"/>
    </row>
    <row r="306" spans="7:11" x14ac:dyDescent="0.2">
      <c r="G306" s="398"/>
      <c r="H306" s="398"/>
      <c r="I306" s="420"/>
      <c r="J306" s="398"/>
      <c r="K306" s="281"/>
    </row>
    <row r="307" spans="7:11" x14ac:dyDescent="0.2">
      <c r="G307" s="398"/>
      <c r="H307" s="398"/>
      <c r="I307" s="420"/>
      <c r="J307" s="398"/>
      <c r="K307" s="281"/>
    </row>
    <row r="308" spans="7:11" x14ac:dyDescent="0.2">
      <c r="G308" s="398"/>
      <c r="H308" s="398"/>
      <c r="I308" s="420"/>
      <c r="J308" s="398"/>
      <c r="K308" s="281"/>
    </row>
    <row r="309" spans="7:11" x14ac:dyDescent="0.2">
      <c r="G309" s="398"/>
      <c r="H309" s="398"/>
      <c r="I309" s="420"/>
      <c r="J309" s="398"/>
      <c r="K309" s="281"/>
    </row>
    <row r="310" spans="7:11" x14ac:dyDescent="0.2">
      <c r="G310" s="398"/>
      <c r="H310" s="398"/>
      <c r="I310" s="420"/>
      <c r="J310" s="398"/>
      <c r="K310" s="281"/>
    </row>
    <row r="311" spans="7:11" x14ac:dyDescent="0.2">
      <c r="G311" s="398"/>
      <c r="H311" s="398"/>
      <c r="I311" s="420"/>
      <c r="J311" s="398"/>
      <c r="K311" s="281"/>
    </row>
    <row r="312" spans="7:11" x14ac:dyDescent="0.2">
      <c r="G312" s="398"/>
      <c r="H312" s="398"/>
      <c r="I312" s="420"/>
      <c r="J312" s="398"/>
      <c r="K312" s="281"/>
    </row>
    <row r="313" spans="7:11" x14ac:dyDescent="0.2">
      <c r="G313" s="398"/>
      <c r="H313" s="398"/>
      <c r="I313" s="420"/>
      <c r="J313" s="398"/>
      <c r="K313" s="281"/>
    </row>
    <row r="314" spans="7:11" x14ac:dyDescent="0.2">
      <c r="G314" s="398"/>
      <c r="H314" s="398"/>
      <c r="I314" s="420"/>
      <c r="J314" s="398"/>
      <c r="K314" s="281"/>
    </row>
    <row r="315" spans="7:11" x14ac:dyDescent="0.2">
      <c r="G315" s="398"/>
      <c r="H315" s="398"/>
      <c r="I315" s="420"/>
      <c r="J315" s="398"/>
      <c r="K315" s="281"/>
    </row>
    <row r="316" spans="7:11" x14ac:dyDescent="0.2">
      <c r="G316" s="398"/>
      <c r="H316" s="398"/>
      <c r="I316" s="420"/>
      <c r="J316" s="398"/>
      <c r="K316" s="281"/>
    </row>
    <row r="317" spans="7:11" x14ac:dyDescent="0.2">
      <c r="G317" s="398"/>
      <c r="H317" s="398"/>
      <c r="I317" s="420"/>
      <c r="J317" s="398"/>
      <c r="K317" s="281"/>
    </row>
    <row r="318" spans="7:11" x14ac:dyDescent="0.2">
      <c r="G318" s="398"/>
      <c r="H318" s="398"/>
      <c r="I318" s="420"/>
      <c r="J318" s="398"/>
      <c r="K318" s="281"/>
    </row>
    <row r="319" spans="7:11" x14ac:dyDescent="0.2">
      <c r="G319" s="398"/>
      <c r="H319" s="398"/>
      <c r="I319" s="420"/>
      <c r="J319" s="398"/>
      <c r="K319" s="281"/>
    </row>
    <row r="320" spans="7:11" x14ac:dyDescent="0.2">
      <c r="G320" s="398"/>
      <c r="H320" s="398"/>
      <c r="I320" s="420"/>
      <c r="J320" s="398"/>
      <c r="K320" s="281"/>
    </row>
    <row r="321" spans="7:11" x14ac:dyDescent="0.2">
      <c r="G321" s="398"/>
      <c r="H321" s="398"/>
      <c r="I321" s="420"/>
      <c r="J321" s="398"/>
      <c r="K321" s="281"/>
    </row>
    <row r="322" spans="7:11" x14ac:dyDescent="0.2">
      <c r="G322" s="398"/>
      <c r="H322" s="398"/>
      <c r="I322" s="420"/>
      <c r="J322" s="398"/>
      <c r="K322" s="281"/>
    </row>
    <row r="323" spans="7:11" x14ac:dyDescent="0.2">
      <c r="G323" s="398"/>
      <c r="H323" s="398"/>
      <c r="I323" s="420"/>
      <c r="J323" s="398"/>
      <c r="K323" s="281"/>
    </row>
    <row r="324" spans="7:11" x14ac:dyDescent="0.2">
      <c r="G324" s="398"/>
      <c r="H324" s="398"/>
      <c r="I324" s="420"/>
      <c r="J324" s="398"/>
      <c r="K324" s="281"/>
    </row>
    <row r="325" spans="7:11" x14ac:dyDescent="0.2">
      <c r="G325" s="398"/>
      <c r="H325" s="398"/>
      <c r="I325" s="420"/>
      <c r="J325" s="398"/>
      <c r="K325" s="281"/>
    </row>
    <row r="326" spans="7:11" x14ac:dyDescent="0.2">
      <c r="G326" s="398"/>
      <c r="H326" s="398"/>
      <c r="I326" s="420"/>
      <c r="J326" s="398"/>
      <c r="K326" s="281"/>
    </row>
    <row r="327" spans="7:11" x14ac:dyDescent="0.2">
      <c r="G327" s="398"/>
      <c r="H327" s="398"/>
      <c r="I327" s="420"/>
      <c r="J327" s="398"/>
      <c r="K327" s="281"/>
    </row>
    <row r="328" spans="7:11" x14ac:dyDescent="0.2">
      <c r="G328" s="398"/>
      <c r="H328" s="398"/>
      <c r="I328" s="420"/>
      <c r="J328" s="398"/>
      <c r="K328" s="281"/>
    </row>
    <row r="329" spans="7:11" x14ac:dyDescent="0.2">
      <c r="G329" s="398"/>
      <c r="H329" s="398"/>
      <c r="I329" s="420"/>
      <c r="J329" s="398"/>
      <c r="K329" s="281"/>
    </row>
    <row r="330" spans="7:11" x14ac:dyDescent="0.2">
      <c r="G330" s="398"/>
      <c r="H330" s="398"/>
      <c r="I330" s="420"/>
      <c r="J330" s="398"/>
      <c r="K330" s="281"/>
    </row>
    <row r="331" spans="7:11" x14ac:dyDescent="0.2">
      <c r="G331" s="398"/>
      <c r="H331" s="398"/>
      <c r="I331" s="420"/>
      <c r="J331" s="398"/>
      <c r="K331" s="281"/>
    </row>
    <row r="332" spans="7:11" x14ac:dyDescent="0.2">
      <c r="G332" s="398"/>
      <c r="H332" s="398"/>
      <c r="I332" s="420"/>
      <c r="J332" s="398"/>
      <c r="K332" s="281"/>
    </row>
    <row r="333" spans="7:11" x14ac:dyDescent="0.2">
      <c r="G333" s="398"/>
      <c r="H333" s="398"/>
      <c r="I333" s="420"/>
      <c r="J333" s="398"/>
      <c r="K333" s="281"/>
    </row>
    <row r="334" spans="7:11" x14ac:dyDescent="0.2">
      <c r="G334" s="398"/>
      <c r="H334" s="398"/>
      <c r="I334" s="420"/>
      <c r="J334" s="398"/>
      <c r="K334" s="281"/>
    </row>
    <row r="335" spans="7:11" x14ac:dyDescent="0.2">
      <c r="G335" s="398"/>
      <c r="H335" s="398"/>
      <c r="I335" s="420"/>
      <c r="J335" s="398"/>
      <c r="K335" s="281"/>
    </row>
    <row r="336" spans="7:11" x14ac:dyDescent="0.2">
      <c r="G336" s="398"/>
      <c r="H336" s="398"/>
      <c r="I336" s="420"/>
      <c r="J336" s="398"/>
      <c r="K336" s="281"/>
    </row>
    <row r="337" spans="7:11" x14ac:dyDescent="0.2">
      <c r="G337" s="398"/>
      <c r="H337" s="398"/>
      <c r="I337" s="420"/>
      <c r="J337" s="398"/>
      <c r="K337" s="281"/>
    </row>
    <row r="338" spans="7:11" x14ac:dyDescent="0.2">
      <c r="G338" s="398"/>
      <c r="H338" s="398"/>
      <c r="I338" s="420"/>
      <c r="J338" s="398"/>
      <c r="K338" s="281"/>
    </row>
    <row r="339" spans="7:11" x14ac:dyDescent="0.2">
      <c r="G339" s="398"/>
      <c r="H339" s="398"/>
      <c r="I339" s="420"/>
      <c r="J339" s="398"/>
      <c r="K339" s="281"/>
    </row>
    <row r="340" spans="7:11" x14ac:dyDescent="0.2">
      <c r="K340" s="281"/>
    </row>
    <row r="341" spans="7:11" x14ac:dyDescent="0.2">
      <c r="K341" s="281"/>
    </row>
    <row r="342" spans="7:11" x14ac:dyDescent="0.2">
      <c r="K342" s="281"/>
    </row>
    <row r="343" spans="7:11" x14ac:dyDescent="0.2">
      <c r="K343" s="281"/>
    </row>
    <row r="344" spans="7:11" x14ac:dyDescent="0.2">
      <c r="K344" s="281"/>
    </row>
    <row r="345" spans="7:11" x14ac:dyDescent="0.2">
      <c r="K345" s="281"/>
    </row>
    <row r="346" spans="7:11" x14ac:dyDescent="0.2">
      <c r="K346" s="281"/>
    </row>
    <row r="347" spans="7:11" x14ac:dyDescent="0.2">
      <c r="K347" s="281"/>
    </row>
    <row r="348" spans="7:11" x14ac:dyDescent="0.2">
      <c r="K348" s="281"/>
    </row>
    <row r="349" spans="7:11" x14ac:dyDescent="0.2">
      <c r="K349" s="281"/>
    </row>
  </sheetData>
  <mergeCells count="53">
    <mergeCell ref="C253:D253"/>
    <mergeCell ref="I153:I156"/>
    <mergeCell ref="J153:J156"/>
    <mergeCell ref="A224:J224"/>
    <mergeCell ref="A226:B231"/>
    <mergeCell ref="C226:D231"/>
    <mergeCell ref="E226:G226"/>
    <mergeCell ref="H226:J226"/>
    <mergeCell ref="F227:G227"/>
    <mergeCell ref="I227:J227"/>
    <mergeCell ref="E228:E231"/>
    <mergeCell ref="F228:F231"/>
    <mergeCell ref="G228:G231"/>
    <mergeCell ref="H228:H231"/>
    <mergeCell ref="I228:I231"/>
    <mergeCell ref="J228:J231"/>
    <mergeCell ref="I79:I82"/>
    <mergeCell ref="J79:J82"/>
    <mergeCell ref="A149:J149"/>
    <mergeCell ref="A151:B156"/>
    <mergeCell ref="C151:D156"/>
    <mergeCell ref="E151:G151"/>
    <mergeCell ref="H151:J151"/>
    <mergeCell ref="F152:G152"/>
    <mergeCell ref="I152:J152"/>
    <mergeCell ref="E153:E156"/>
    <mergeCell ref="A77:B82"/>
    <mergeCell ref="C77:D82"/>
    <mergeCell ref="E77:G77"/>
    <mergeCell ref="H77:J77"/>
    <mergeCell ref="F78:G78"/>
    <mergeCell ref="I78:J78"/>
    <mergeCell ref="F79:F82"/>
    <mergeCell ref="G79:G82"/>
    <mergeCell ref="H79:H82"/>
    <mergeCell ref="E5:E8"/>
    <mergeCell ref="F5:F8"/>
    <mergeCell ref="A1:J1"/>
    <mergeCell ref="A75:J75"/>
    <mergeCell ref="J5:J8"/>
    <mergeCell ref="F153:F156"/>
    <mergeCell ref="G153:G156"/>
    <mergeCell ref="H153:H156"/>
    <mergeCell ref="I5:I8"/>
    <mergeCell ref="A3:B8"/>
    <mergeCell ref="C3:D8"/>
    <mergeCell ref="G5:G8"/>
    <mergeCell ref="E3:G3"/>
    <mergeCell ref="H3:J3"/>
    <mergeCell ref="F4:G4"/>
    <mergeCell ref="I4:J4"/>
    <mergeCell ref="H5:H8"/>
    <mergeCell ref="E79:E82"/>
  </mergeCells>
  <phoneticPr fontId="2" type="noConversion"/>
  <printOptions horizontalCentered="1"/>
  <pageMargins left="0.59055118110236227" right="0.59055118110236227" top="0.98425196850393704" bottom="0.19685039370078741" header="0.51181102362204722" footer="0.11811023622047245"/>
  <pageSetup paperSize="9" scale="74" firstPageNumber="30" fitToHeight="4" orientation="portrait" useFirstPageNumber="1" r:id="rId1"/>
  <headerFooter alignWithMargins="0">
    <oddHeader>&amp;C&amp;12- &amp;P -</oddHeader>
  </headerFooter>
  <rowBreaks count="3" manualBreakCount="3">
    <brk id="74" max="16383" man="1"/>
    <brk id="148" max="16383" man="1"/>
    <brk id="2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42" t="s">
        <v>1243</v>
      </c>
      <c r="B1" s="721"/>
    </row>
    <row r="5" spans="1:2" ht="14.25" x14ac:dyDescent="0.2">
      <c r="A5" s="60" t="s">
        <v>106</v>
      </c>
      <c r="B5" s="24" t="s">
        <v>1244</v>
      </c>
    </row>
    <row r="6" spans="1:2" ht="14.25" x14ac:dyDescent="0.2">
      <c r="A6" s="60">
        <v>0</v>
      </c>
      <c r="B6" s="24" t="s">
        <v>1245</v>
      </c>
    </row>
    <row r="7" spans="1:2" ht="14.25" x14ac:dyDescent="0.2">
      <c r="A7" s="16"/>
      <c r="B7" s="24" t="s">
        <v>1246</v>
      </c>
    </row>
    <row r="8" spans="1:2" ht="14.25" x14ac:dyDescent="0.2">
      <c r="A8" s="60" t="s">
        <v>1247</v>
      </c>
      <c r="B8" s="24" t="s">
        <v>1248</v>
      </c>
    </row>
    <row r="9" spans="1:2" ht="14.25" x14ac:dyDescent="0.2">
      <c r="A9" s="60" t="s">
        <v>1249</v>
      </c>
      <c r="B9" s="24" t="s">
        <v>1250</v>
      </c>
    </row>
    <row r="10" spans="1:2" ht="14.25" x14ac:dyDescent="0.2">
      <c r="A10" s="60" t="s">
        <v>719</v>
      </c>
      <c r="B10" s="24" t="s">
        <v>1251</v>
      </c>
    </row>
    <row r="11" spans="1:2" ht="14.25" x14ac:dyDescent="0.2">
      <c r="A11" s="60" t="s">
        <v>1252</v>
      </c>
      <c r="B11" s="24" t="s">
        <v>1253</v>
      </c>
    </row>
    <row r="12" spans="1:2" ht="14.25" x14ac:dyDescent="0.2">
      <c r="A12" s="60" t="s">
        <v>1254</v>
      </c>
      <c r="B12" s="24" t="s">
        <v>1255</v>
      </c>
    </row>
    <row r="13" spans="1:2" ht="14.25" x14ac:dyDescent="0.2">
      <c r="A13" s="60" t="s">
        <v>1256</v>
      </c>
      <c r="B13" s="24" t="s">
        <v>1257</v>
      </c>
    </row>
    <row r="14" spans="1:2" ht="14.25" x14ac:dyDescent="0.2">
      <c r="A14" s="60" t="s">
        <v>1258</v>
      </c>
      <c r="B14" s="24" t="s">
        <v>1259</v>
      </c>
    </row>
    <row r="15" spans="1:2" ht="14.25" x14ac:dyDescent="0.2">
      <c r="A15" s="24"/>
    </row>
    <row r="16" spans="1:2" ht="42.75" x14ac:dyDescent="0.2">
      <c r="A16" s="722" t="s">
        <v>1260</v>
      </c>
      <c r="B16" s="723" t="s">
        <v>1261</v>
      </c>
    </row>
    <row r="17" spans="1:2" ht="14.25" x14ac:dyDescent="0.2">
      <c r="A17" s="24" t="s">
        <v>1262</v>
      </c>
      <c r="B17" s="24"/>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M349"/>
  <sheetViews>
    <sheetView zoomScaleNormal="100" workbookViewId="0">
      <selection activeCell="A2" sqref="A2"/>
    </sheetView>
  </sheetViews>
  <sheetFormatPr baseColWidth="10" defaultColWidth="11.42578125" defaultRowHeight="12.75" x14ac:dyDescent="0.2"/>
  <cols>
    <col min="1" max="1" width="4" style="170" customWidth="1"/>
    <col min="2" max="2" width="3.85546875" style="183" customWidth="1"/>
    <col min="3" max="3" width="1.28515625" style="170" customWidth="1"/>
    <col min="4" max="4" width="35.28515625" style="170" customWidth="1"/>
    <col min="5" max="5" width="13.28515625" style="170" customWidth="1"/>
    <col min="6" max="6" width="13.85546875" style="170" customWidth="1"/>
    <col min="7" max="7" width="11.140625" style="186" customWidth="1"/>
    <col min="8" max="8" width="13.28515625" style="170" customWidth="1"/>
    <col min="9" max="9" width="13.42578125" style="170" customWidth="1"/>
    <col min="10" max="10" width="11.85546875" style="186" customWidth="1"/>
  </cols>
  <sheetData>
    <row r="1" spans="1:13" ht="15" x14ac:dyDescent="0.25">
      <c r="A1" s="668" t="s">
        <v>521</v>
      </c>
      <c r="B1" s="668"/>
      <c r="C1" s="668"/>
      <c r="D1" s="668"/>
      <c r="E1" s="668"/>
      <c r="F1" s="668"/>
      <c r="G1" s="668"/>
      <c r="H1" s="668"/>
      <c r="I1" s="668"/>
      <c r="J1" s="669"/>
      <c r="K1" s="42"/>
      <c r="L1" s="42"/>
      <c r="M1" s="42"/>
    </row>
    <row r="2" spans="1:13" x14ac:dyDescent="0.2">
      <c r="D2" s="181"/>
      <c r="E2" s="184"/>
      <c r="F2" s="185"/>
      <c r="H2" s="187"/>
      <c r="I2" s="188"/>
      <c r="J2" s="189"/>
    </row>
    <row r="3" spans="1:13" ht="17.25" customHeight="1" x14ac:dyDescent="0.2">
      <c r="A3" s="649" t="s">
        <v>1042</v>
      </c>
      <c r="B3" s="650"/>
      <c r="C3" s="654" t="s">
        <v>1043</v>
      </c>
      <c r="D3" s="538"/>
      <c r="E3" s="671" t="s">
        <v>1155</v>
      </c>
      <c r="F3" s="672"/>
      <c r="G3" s="672"/>
      <c r="H3" s="546" t="s">
        <v>1172</v>
      </c>
      <c r="I3" s="672"/>
      <c r="J3" s="672"/>
    </row>
    <row r="4" spans="1:13" ht="16.5" customHeight="1" x14ac:dyDescent="0.2">
      <c r="A4" s="528"/>
      <c r="B4" s="651"/>
      <c r="C4" s="655"/>
      <c r="D4" s="656"/>
      <c r="E4" s="61" t="s">
        <v>473</v>
      </c>
      <c r="F4" s="673" t="s">
        <v>474</v>
      </c>
      <c r="G4" s="674"/>
      <c r="H4" s="111" t="s">
        <v>473</v>
      </c>
      <c r="I4" s="675" t="s">
        <v>474</v>
      </c>
      <c r="J4" s="676"/>
    </row>
    <row r="5" spans="1:13" ht="12.75" customHeight="1" x14ac:dyDescent="0.2">
      <c r="A5" s="528"/>
      <c r="B5" s="651"/>
      <c r="C5" s="655"/>
      <c r="D5" s="656"/>
      <c r="E5" s="665" t="s">
        <v>111</v>
      </c>
      <c r="F5" s="659" t="s">
        <v>107</v>
      </c>
      <c r="G5" s="662" t="s">
        <v>1173</v>
      </c>
      <c r="H5" s="659" t="s">
        <v>111</v>
      </c>
      <c r="I5" s="659" t="s">
        <v>107</v>
      </c>
      <c r="J5" s="677" t="s">
        <v>1180</v>
      </c>
    </row>
    <row r="6" spans="1:13" ht="12.75" customHeight="1" x14ac:dyDescent="0.2">
      <c r="A6" s="528"/>
      <c r="B6" s="651"/>
      <c r="C6" s="655"/>
      <c r="D6" s="656"/>
      <c r="E6" s="666"/>
      <c r="F6" s="660"/>
      <c r="G6" s="663"/>
      <c r="H6" s="660"/>
      <c r="I6" s="660"/>
      <c r="J6" s="678"/>
    </row>
    <row r="7" spans="1:13" ht="12.75" customHeight="1" x14ac:dyDescent="0.2">
      <c r="A7" s="528"/>
      <c r="B7" s="651"/>
      <c r="C7" s="655"/>
      <c r="D7" s="656"/>
      <c r="E7" s="666"/>
      <c r="F7" s="660"/>
      <c r="G7" s="663"/>
      <c r="H7" s="660"/>
      <c r="I7" s="660"/>
      <c r="J7" s="678"/>
    </row>
    <row r="8" spans="1:13" ht="28.5" customHeight="1" x14ac:dyDescent="0.2">
      <c r="A8" s="652"/>
      <c r="B8" s="653"/>
      <c r="C8" s="657"/>
      <c r="D8" s="658"/>
      <c r="E8" s="667"/>
      <c r="F8" s="661"/>
      <c r="G8" s="664"/>
      <c r="H8" s="661"/>
      <c r="I8" s="661"/>
      <c r="J8" s="679"/>
    </row>
    <row r="9" spans="1:13" ht="9" customHeight="1" x14ac:dyDescent="0.2">
      <c r="A9" s="181"/>
      <c r="B9" s="191"/>
      <c r="C9" s="175"/>
      <c r="D9" s="133"/>
      <c r="E9" s="184"/>
      <c r="F9" s="185"/>
      <c r="H9" s="184"/>
      <c r="I9" s="184"/>
    </row>
    <row r="10" spans="1:13" s="9" customFormat="1" x14ac:dyDescent="0.2">
      <c r="B10" s="112"/>
      <c r="C10" s="48" t="s">
        <v>1044</v>
      </c>
      <c r="D10" s="32"/>
      <c r="E10" s="90">
        <v>957118303</v>
      </c>
      <c r="F10" s="90">
        <v>1923101830</v>
      </c>
      <c r="G10" s="288">
        <v>2.7977259426331398</v>
      </c>
      <c r="H10" s="90">
        <v>1947458258</v>
      </c>
      <c r="I10" s="90">
        <v>3901609842</v>
      </c>
      <c r="J10" s="288">
        <v>5.9902603905758003</v>
      </c>
    </row>
    <row r="11" spans="1:13" ht="24" customHeight="1" x14ac:dyDescent="0.2">
      <c r="A11" s="181" t="s">
        <v>542</v>
      </c>
      <c r="B11" s="192">
        <v>1</v>
      </c>
      <c r="C11" s="175"/>
      <c r="D11" s="133" t="s">
        <v>349</v>
      </c>
      <c r="E11" s="193">
        <v>77190071</v>
      </c>
      <c r="F11" s="193">
        <v>142546626</v>
      </c>
      <c r="G11" s="289">
        <v>10.9614761982311</v>
      </c>
      <c r="H11" s="193">
        <v>155011796</v>
      </c>
      <c r="I11" s="193">
        <v>283279045</v>
      </c>
      <c r="J11" s="289">
        <v>9.4720961649911199</v>
      </c>
    </row>
    <row r="12" spans="1:13" x14ac:dyDescent="0.2">
      <c r="A12" s="181" t="s">
        <v>543</v>
      </c>
      <c r="B12" s="192">
        <v>3</v>
      </c>
      <c r="C12" s="175"/>
      <c r="D12" s="133" t="s">
        <v>350</v>
      </c>
      <c r="E12" s="193">
        <v>71384735</v>
      </c>
      <c r="F12" s="193">
        <v>178091508</v>
      </c>
      <c r="G12" s="289">
        <v>-2.53628601794574</v>
      </c>
      <c r="H12" s="193">
        <v>156141389</v>
      </c>
      <c r="I12" s="193">
        <v>375497051</v>
      </c>
      <c r="J12" s="289">
        <v>-2.9851925795351399</v>
      </c>
    </row>
    <row r="13" spans="1:13" x14ac:dyDescent="0.2">
      <c r="A13" s="181" t="s">
        <v>544</v>
      </c>
      <c r="B13" s="192">
        <v>5</v>
      </c>
      <c r="C13" s="175"/>
      <c r="D13" s="133" t="s">
        <v>351</v>
      </c>
      <c r="E13" s="193">
        <v>75651116</v>
      </c>
      <c r="F13" s="193">
        <v>185206633</v>
      </c>
      <c r="G13" s="289">
        <v>2.7234682327404198</v>
      </c>
      <c r="H13" s="193">
        <v>151853456</v>
      </c>
      <c r="I13" s="193">
        <v>365642016</v>
      </c>
      <c r="J13" s="289">
        <v>3.2699855036729302</v>
      </c>
    </row>
    <row r="14" spans="1:13" x14ac:dyDescent="0.2">
      <c r="A14" s="181" t="s">
        <v>545</v>
      </c>
      <c r="B14" s="192">
        <v>6</v>
      </c>
      <c r="C14" s="175"/>
      <c r="D14" s="133" t="s">
        <v>495</v>
      </c>
      <c r="E14" s="193">
        <v>26046031</v>
      </c>
      <c r="F14" s="193">
        <v>226911341</v>
      </c>
      <c r="G14" s="289">
        <v>2.4408705769301502</v>
      </c>
      <c r="H14" s="193">
        <v>53336260</v>
      </c>
      <c r="I14" s="193">
        <v>431912430</v>
      </c>
      <c r="J14" s="289">
        <v>12.1997151902979</v>
      </c>
    </row>
    <row r="15" spans="1:13" x14ac:dyDescent="0.2">
      <c r="A15" s="181" t="s">
        <v>546</v>
      </c>
      <c r="B15" s="192">
        <v>7</v>
      </c>
      <c r="C15" s="175"/>
      <c r="D15" s="133" t="s">
        <v>352</v>
      </c>
      <c r="E15" s="193">
        <v>1570188</v>
      </c>
      <c r="F15" s="193">
        <v>15768226</v>
      </c>
      <c r="G15" s="289">
        <v>17.3901989671329</v>
      </c>
      <c r="H15" s="193">
        <v>3142303</v>
      </c>
      <c r="I15" s="193">
        <v>30571512</v>
      </c>
      <c r="J15" s="289">
        <v>-2.1047525968095901</v>
      </c>
    </row>
    <row r="16" spans="1:13" x14ac:dyDescent="0.2">
      <c r="A16" s="181" t="s">
        <v>547</v>
      </c>
      <c r="B16" s="192">
        <v>8</v>
      </c>
      <c r="C16" s="175"/>
      <c r="D16" s="133" t="s">
        <v>494</v>
      </c>
      <c r="E16" s="193">
        <v>7373586</v>
      </c>
      <c r="F16" s="193">
        <v>33539394</v>
      </c>
      <c r="G16" s="289">
        <v>16.2753160793918</v>
      </c>
      <c r="H16" s="193">
        <v>14000483</v>
      </c>
      <c r="I16" s="193">
        <v>62438365</v>
      </c>
      <c r="J16" s="289">
        <v>8.33335372010845</v>
      </c>
    </row>
    <row r="17" spans="1:10" x14ac:dyDescent="0.2">
      <c r="A17" s="181" t="s">
        <v>548</v>
      </c>
      <c r="B17" s="192">
        <v>9</v>
      </c>
      <c r="C17" s="175"/>
      <c r="D17" s="133" t="s">
        <v>353</v>
      </c>
      <c r="E17" s="193">
        <v>1857715</v>
      </c>
      <c r="F17" s="193">
        <v>4559773</v>
      </c>
      <c r="G17" s="289">
        <v>47.684572801106903</v>
      </c>
      <c r="H17" s="193">
        <v>4127206</v>
      </c>
      <c r="I17" s="193">
        <v>9203246</v>
      </c>
      <c r="J17" s="289">
        <v>55.916555784717197</v>
      </c>
    </row>
    <row r="18" spans="1:10" x14ac:dyDescent="0.2">
      <c r="A18" s="181" t="s">
        <v>549</v>
      </c>
      <c r="B18" s="192">
        <v>10</v>
      </c>
      <c r="C18" s="175"/>
      <c r="D18" s="133" t="s">
        <v>354</v>
      </c>
      <c r="E18" s="193">
        <v>10303221</v>
      </c>
      <c r="F18" s="193">
        <v>14524810</v>
      </c>
      <c r="G18" s="289">
        <v>-11.6985428457953</v>
      </c>
      <c r="H18" s="193">
        <v>18877163</v>
      </c>
      <c r="I18" s="193">
        <v>28236106</v>
      </c>
      <c r="J18" s="289">
        <v>2.4406141624814701</v>
      </c>
    </row>
    <row r="19" spans="1:10" x14ac:dyDescent="0.2">
      <c r="A19" s="181" t="s">
        <v>550</v>
      </c>
      <c r="B19" s="192">
        <v>11</v>
      </c>
      <c r="C19" s="175"/>
      <c r="D19" s="133" t="s">
        <v>355</v>
      </c>
      <c r="E19" s="193">
        <v>26869960</v>
      </c>
      <c r="F19" s="193">
        <v>76294290</v>
      </c>
      <c r="G19" s="289">
        <v>-2.0830521325873099</v>
      </c>
      <c r="H19" s="193">
        <v>58622090</v>
      </c>
      <c r="I19" s="193">
        <v>157548759</v>
      </c>
      <c r="J19" s="289">
        <v>-3.3535710075556402</v>
      </c>
    </row>
    <row r="20" spans="1:10" x14ac:dyDescent="0.2">
      <c r="A20" s="181" t="s">
        <v>551</v>
      </c>
      <c r="B20" s="192">
        <v>13</v>
      </c>
      <c r="C20" s="175"/>
      <c r="D20" s="133" t="s">
        <v>356</v>
      </c>
      <c r="E20" s="193">
        <v>21342107</v>
      </c>
      <c r="F20" s="193">
        <v>31816381</v>
      </c>
      <c r="G20" s="289">
        <v>13.2696859972348</v>
      </c>
      <c r="H20" s="193">
        <v>43045504</v>
      </c>
      <c r="I20" s="193">
        <v>64643474</v>
      </c>
      <c r="J20" s="289">
        <v>14.875875148434099</v>
      </c>
    </row>
    <row r="21" spans="1:10" x14ac:dyDescent="0.2">
      <c r="A21" s="181" t="s">
        <v>552</v>
      </c>
      <c r="B21" s="192">
        <v>14</v>
      </c>
      <c r="C21" s="175"/>
      <c r="D21" s="133" t="s">
        <v>357</v>
      </c>
      <c r="E21" s="193">
        <v>9783641</v>
      </c>
      <c r="F21" s="193">
        <v>13525973</v>
      </c>
      <c r="G21" s="289">
        <v>-18.6432498784398</v>
      </c>
      <c r="H21" s="193">
        <v>27104196</v>
      </c>
      <c r="I21" s="193">
        <v>33763099</v>
      </c>
      <c r="J21" s="289">
        <v>13.8496938918029</v>
      </c>
    </row>
    <row r="22" spans="1:10" x14ac:dyDescent="0.2">
      <c r="A22" s="181" t="s">
        <v>553</v>
      </c>
      <c r="B22" s="192">
        <v>15</v>
      </c>
      <c r="C22" s="175"/>
      <c r="D22" s="133" t="s">
        <v>479</v>
      </c>
      <c r="E22" s="193">
        <v>75021561</v>
      </c>
      <c r="F22" s="193">
        <v>154195152</v>
      </c>
      <c r="G22" s="289">
        <v>0.57373051317813395</v>
      </c>
      <c r="H22" s="193">
        <v>153125946</v>
      </c>
      <c r="I22" s="193">
        <v>322118487</v>
      </c>
      <c r="J22" s="289">
        <v>5.0811677541165903</v>
      </c>
    </row>
    <row r="23" spans="1:10" x14ac:dyDescent="0.2">
      <c r="A23" s="181" t="s">
        <v>554</v>
      </c>
      <c r="B23" s="192">
        <v>17</v>
      </c>
      <c r="C23" s="175"/>
      <c r="D23" s="133" t="s">
        <v>358</v>
      </c>
      <c r="E23" s="193">
        <v>56252443</v>
      </c>
      <c r="F23" s="193">
        <v>102876564</v>
      </c>
      <c r="G23" s="289">
        <v>-14.572693003281501</v>
      </c>
      <c r="H23" s="193">
        <v>120096014</v>
      </c>
      <c r="I23" s="193">
        <v>218458192</v>
      </c>
      <c r="J23" s="289">
        <v>-10.8058045299521</v>
      </c>
    </row>
    <row r="24" spans="1:10" x14ac:dyDescent="0.2">
      <c r="A24" s="181" t="s">
        <v>555</v>
      </c>
      <c r="B24" s="192">
        <v>18</v>
      </c>
      <c r="C24" s="175"/>
      <c r="D24" s="18" t="s">
        <v>359</v>
      </c>
      <c r="E24" s="193">
        <v>11084366</v>
      </c>
      <c r="F24" s="193">
        <v>21832202</v>
      </c>
      <c r="G24" s="289">
        <v>-32.222484032911197</v>
      </c>
      <c r="H24" s="193">
        <v>25869643</v>
      </c>
      <c r="I24" s="193">
        <v>50199833</v>
      </c>
      <c r="J24" s="289">
        <v>-22.338147791151101</v>
      </c>
    </row>
    <row r="25" spans="1:10" x14ac:dyDescent="0.2">
      <c r="A25" s="181" t="s">
        <v>558</v>
      </c>
      <c r="B25" s="192">
        <v>24</v>
      </c>
      <c r="C25" s="175"/>
      <c r="D25" s="133" t="s">
        <v>362</v>
      </c>
      <c r="E25" s="193">
        <v>3261786</v>
      </c>
      <c r="F25" s="193">
        <v>6553467</v>
      </c>
      <c r="G25" s="289">
        <v>-5.3226875056523504</v>
      </c>
      <c r="H25" s="193">
        <v>7422095</v>
      </c>
      <c r="I25" s="193">
        <v>14484436</v>
      </c>
      <c r="J25" s="289">
        <v>-3.4310159252688899</v>
      </c>
    </row>
    <row r="26" spans="1:10" x14ac:dyDescent="0.2">
      <c r="A26" s="181" t="s">
        <v>559</v>
      </c>
      <c r="B26" s="192">
        <v>28</v>
      </c>
      <c r="C26" s="175"/>
      <c r="D26" s="133" t="s">
        <v>363</v>
      </c>
      <c r="E26" s="193">
        <v>9474322</v>
      </c>
      <c r="F26" s="193">
        <v>18486401</v>
      </c>
      <c r="G26" s="289">
        <v>47.192737247792799</v>
      </c>
      <c r="H26" s="193">
        <v>17496212</v>
      </c>
      <c r="I26" s="193">
        <v>35157876</v>
      </c>
      <c r="J26" s="289">
        <v>28.776112390098302</v>
      </c>
    </row>
    <row r="27" spans="1:10" x14ac:dyDescent="0.2">
      <c r="A27" s="181" t="s">
        <v>560</v>
      </c>
      <c r="B27" s="192">
        <v>37</v>
      </c>
      <c r="C27" s="175"/>
      <c r="D27" s="133" t="s">
        <v>364</v>
      </c>
      <c r="E27" s="193">
        <v>147373</v>
      </c>
      <c r="F27" s="193">
        <v>2644558</v>
      </c>
      <c r="G27" s="289">
        <v>1.81758400584596</v>
      </c>
      <c r="H27" s="193">
        <v>255818</v>
      </c>
      <c r="I27" s="193">
        <v>5561137</v>
      </c>
      <c r="J27" s="289">
        <v>13.6056178340696</v>
      </c>
    </row>
    <row r="28" spans="1:10" x14ac:dyDescent="0.2">
      <c r="A28" s="181" t="s">
        <v>561</v>
      </c>
      <c r="B28" s="192">
        <v>39</v>
      </c>
      <c r="C28" s="175"/>
      <c r="D28" s="133" t="s">
        <v>365</v>
      </c>
      <c r="E28" s="193">
        <v>13631645</v>
      </c>
      <c r="F28" s="193">
        <v>35059492</v>
      </c>
      <c r="G28" s="289">
        <v>-14.422005023349801</v>
      </c>
      <c r="H28" s="193">
        <v>27982992</v>
      </c>
      <c r="I28" s="193">
        <v>114317900</v>
      </c>
      <c r="J28" s="289">
        <v>45.582048089491501</v>
      </c>
    </row>
    <row r="29" spans="1:10" x14ac:dyDescent="0.2">
      <c r="A29" s="181" t="s">
        <v>562</v>
      </c>
      <c r="B29" s="192">
        <v>41</v>
      </c>
      <c r="C29" s="175"/>
      <c r="D29" s="133" t="s">
        <v>493</v>
      </c>
      <c r="E29" s="193">
        <v>21</v>
      </c>
      <c r="F29" s="193">
        <v>8822</v>
      </c>
      <c r="G29" s="289">
        <v>69.263238679969305</v>
      </c>
      <c r="H29" s="193">
        <v>126</v>
      </c>
      <c r="I29" s="193">
        <v>17622</v>
      </c>
      <c r="J29" s="289">
        <v>28.731097961867199</v>
      </c>
    </row>
    <row r="30" spans="1:10" x14ac:dyDescent="0.2">
      <c r="A30" s="181" t="s">
        <v>563</v>
      </c>
      <c r="B30" s="192">
        <v>43</v>
      </c>
      <c r="C30" s="175"/>
      <c r="D30" s="133" t="s">
        <v>366</v>
      </c>
      <c r="E30" s="193">
        <v>5</v>
      </c>
      <c r="F30" s="193">
        <v>2392</v>
      </c>
      <c r="G30" s="289" t="s">
        <v>719</v>
      </c>
      <c r="H30" s="193">
        <v>10</v>
      </c>
      <c r="I30" s="193">
        <v>3212</v>
      </c>
      <c r="J30" s="289" t="s">
        <v>719</v>
      </c>
    </row>
    <row r="31" spans="1:10" x14ac:dyDescent="0.2">
      <c r="A31" s="181" t="s">
        <v>564</v>
      </c>
      <c r="B31" s="192">
        <v>44</v>
      </c>
      <c r="C31" s="175"/>
      <c r="D31" s="133" t="s">
        <v>367</v>
      </c>
      <c r="E31" s="193" t="s">
        <v>106</v>
      </c>
      <c r="F31" s="193" t="s">
        <v>106</v>
      </c>
      <c r="G31" s="289" t="s">
        <v>1111</v>
      </c>
      <c r="H31" s="193" t="s">
        <v>106</v>
      </c>
      <c r="I31" s="193" t="s">
        <v>106</v>
      </c>
      <c r="J31" s="289" t="s">
        <v>1111</v>
      </c>
    </row>
    <row r="32" spans="1:10" x14ac:dyDescent="0.2">
      <c r="A32" s="181" t="s">
        <v>565</v>
      </c>
      <c r="B32" s="192">
        <v>45</v>
      </c>
      <c r="C32" s="175"/>
      <c r="D32" s="133" t="s">
        <v>885</v>
      </c>
      <c r="E32" s="193">
        <v>0</v>
      </c>
      <c r="F32" s="193">
        <v>3361</v>
      </c>
      <c r="G32" s="289">
        <v>-36.332638757340398</v>
      </c>
      <c r="H32" s="193">
        <v>7</v>
      </c>
      <c r="I32" s="193">
        <v>5493</v>
      </c>
      <c r="J32" s="289">
        <v>-39.196369271640499</v>
      </c>
    </row>
    <row r="33" spans="1:10" x14ac:dyDescent="0.2">
      <c r="A33" s="181" t="s">
        <v>566</v>
      </c>
      <c r="B33" s="192">
        <v>46</v>
      </c>
      <c r="C33" s="175"/>
      <c r="D33" s="133" t="s">
        <v>368</v>
      </c>
      <c r="E33" s="193">
        <v>6817</v>
      </c>
      <c r="F33" s="193">
        <v>150616</v>
      </c>
      <c r="G33" s="289">
        <v>-13.9612466867745</v>
      </c>
      <c r="H33" s="193">
        <v>12392</v>
      </c>
      <c r="I33" s="193">
        <v>273146</v>
      </c>
      <c r="J33" s="289">
        <v>0.65556976345686702</v>
      </c>
    </row>
    <row r="34" spans="1:10" x14ac:dyDescent="0.2">
      <c r="A34" s="181" t="s">
        <v>567</v>
      </c>
      <c r="B34" s="192">
        <v>47</v>
      </c>
      <c r="C34" s="175"/>
      <c r="D34" s="133" t="s">
        <v>369</v>
      </c>
      <c r="E34" s="193">
        <v>5678</v>
      </c>
      <c r="F34" s="193">
        <v>47159</v>
      </c>
      <c r="G34" s="289">
        <v>139.689961880559</v>
      </c>
      <c r="H34" s="193">
        <v>9850</v>
      </c>
      <c r="I34" s="193">
        <v>85295</v>
      </c>
      <c r="J34" s="289">
        <v>55.350150259539198</v>
      </c>
    </row>
    <row r="35" spans="1:10" x14ac:dyDescent="0.2">
      <c r="A35" s="181" t="s">
        <v>568</v>
      </c>
      <c r="B35" s="192">
        <v>52</v>
      </c>
      <c r="C35" s="175"/>
      <c r="D35" s="133" t="s">
        <v>538</v>
      </c>
      <c r="E35" s="193">
        <v>8476257</v>
      </c>
      <c r="F35" s="193">
        <v>33210195</v>
      </c>
      <c r="G35" s="289">
        <v>-8.8391045170411395</v>
      </c>
      <c r="H35" s="193">
        <v>17001386</v>
      </c>
      <c r="I35" s="193">
        <v>69668487</v>
      </c>
      <c r="J35" s="289">
        <v>-1.7528673181804399</v>
      </c>
    </row>
    <row r="36" spans="1:10" x14ac:dyDescent="0.2">
      <c r="A36" s="181" t="s">
        <v>569</v>
      </c>
      <c r="B36" s="192">
        <v>53</v>
      </c>
      <c r="C36" s="175"/>
      <c r="D36" s="133" t="s">
        <v>370</v>
      </c>
      <c r="E36" s="193">
        <v>1169909</v>
      </c>
      <c r="F36" s="193">
        <v>4495864</v>
      </c>
      <c r="G36" s="289">
        <v>-7.5507951365641102</v>
      </c>
      <c r="H36" s="193">
        <v>2438021</v>
      </c>
      <c r="I36" s="193">
        <v>9125123</v>
      </c>
      <c r="J36" s="289">
        <v>-9.4031510400378107</v>
      </c>
    </row>
    <row r="37" spans="1:10" x14ac:dyDescent="0.2">
      <c r="A37" s="181" t="s">
        <v>570</v>
      </c>
      <c r="B37" s="192">
        <v>54</v>
      </c>
      <c r="C37" s="175"/>
      <c r="D37" s="133" t="s">
        <v>371</v>
      </c>
      <c r="E37" s="193">
        <v>7186736</v>
      </c>
      <c r="F37" s="193">
        <v>6015297</v>
      </c>
      <c r="G37" s="289">
        <v>-25.187479129083499</v>
      </c>
      <c r="H37" s="193">
        <v>15266160</v>
      </c>
      <c r="I37" s="193">
        <v>12532433</v>
      </c>
      <c r="J37" s="289">
        <v>-16.673932734144799</v>
      </c>
    </row>
    <row r="38" spans="1:10" x14ac:dyDescent="0.2">
      <c r="A38" s="181" t="s">
        <v>571</v>
      </c>
      <c r="B38" s="192">
        <v>55</v>
      </c>
      <c r="C38" s="175"/>
      <c r="D38" s="133" t="s">
        <v>372</v>
      </c>
      <c r="E38" s="193">
        <v>8685712</v>
      </c>
      <c r="F38" s="193">
        <v>4468390</v>
      </c>
      <c r="G38" s="289">
        <v>-4.0741938953319297</v>
      </c>
      <c r="H38" s="193">
        <v>18973149</v>
      </c>
      <c r="I38" s="193">
        <v>8623976</v>
      </c>
      <c r="J38" s="289">
        <v>1.38057355184607</v>
      </c>
    </row>
    <row r="39" spans="1:10" x14ac:dyDescent="0.2">
      <c r="A39" s="181" t="s">
        <v>572</v>
      </c>
      <c r="B39" s="192">
        <v>60</v>
      </c>
      <c r="C39" s="175"/>
      <c r="D39" s="133" t="s">
        <v>373</v>
      </c>
      <c r="E39" s="193">
        <v>115350936</v>
      </c>
      <c r="F39" s="193">
        <v>222073051</v>
      </c>
      <c r="G39" s="289">
        <v>9.9464629423549695</v>
      </c>
      <c r="H39" s="193">
        <v>225690678</v>
      </c>
      <c r="I39" s="193">
        <v>444490473</v>
      </c>
      <c r="J39" s="289">
        <v>12.429070754066601</v>
      </c>
    </row>
    <row r="40" spans="1:10" x14ac:dyDescent="0.2">
      <c r="A40" s="181" t="s">
        <v>573</v>
      </c>
      <c r="B40" s="192">
        <v>61</v>
      </c>
      <c r="C40" s="175"/>
      <c r="D40" s="133" t="s">
        <v>374</v>
      </c>
      <c r="E40" s="193">
        <v>223628317</v>
      </c>
      <c r="F40" s="193">
        <v>181588889</v>
      </c>
      <c r="G40" s="289">
        <v>21.5818684578039</v>
      </c>
      <c r="H40" s="193">
        <v>431908159</v>
      </c>
      <c r="I40" s="193">
        <v>336477887</v>
      </c>
      <c r="J40" s="289">
        <v>17.973118291615101</v>
      </c>
    </row>
    <row r="41" spans="1:10" x14ac:dyDescent="0.2">
      <c r="A41" s="181" t="s">
        <v>574</v>
      </c>
      <c r="B41" s="192">
        <v>63</v>
      </c>
      <c r="C41" s="175"/>
      <c r="D41" s="133" t="s">
        <v>375</v>
      </c>
      <c r="E41" s="193">
        <v>26300355</v>
      </c>
      <c r="F41" s="193">
        <v>45790066</v>
      </c>
      <c r="G41" s="289">
        <v>14.206613857843999</v>
      </c>
      <c r="H41" s="193">
        <v>58697754</v>
      </c>
      <c r="I41" s="193">
        <v>89969265</v>
      </c>
      <c r="J41" s="289">
        <v>11.450503673802601</v>
      </c>
    </row>
    <row r="42" spans="1:10" x14ac:dyDescent="0.2">
      <c r="A42" s="181" t="s">
        <v>575</v>
      </c>
      <c r="B42" s="192">
        <v>64</v>
      </c>
      <c r="C42" s="175"/>
      <c r="D42" s="133" t="s">
        <v>376</v>
      </c>
      <c r="E42" s="193">
        <v>14876336</v>
      </c>
      <c r="F42" s="193">
        <v>38946121</v>
      </c>
      <c r="G42" s="289">
        <v>-9.29266801951769E-2</v>
      </c>
      <c r="H42" s="193">
        <v>30261523</v>
      </c>
      <c r="I42" s="193">
        <v>77433729</v>
      </c>
      <c r="J42" s="289">
        <v>-0.78244325132845904</v>
      </c>
    </row>
    <row r="43" spans="1:10" x14ac:dyDescent="0.2">
      <c r="A43" s="181" t="s">
        <v>576</v>
      </c>
      <c r="B43" s="192">
        <v>66</v>
      </c>
      <c r="C43" s="175"/>
      <c r="D43" s="133" t="s">
        <v>492</v>
      </c>
      <c r="E43" s="193">
        <v>10940285</v>
      </c>
      <c r="F43" s="193">
        <v>43696612</v>
      </c>
      <c r="G43" s="289">
        <v>-13.594691099316</v>
      </c>
      <c r="H43" s="193">
        <v>23660587</v>
      </c>
      <c r="I43" s="193">
        <v>91496270</v>
      </c>
      <c r="J43" s="289">
        <v>-8.6345242468144807</v>
      </c>
    </row>
    <row r="44" spans="1:10" x14ac:dyDescent="0.2">
      <c r="A44" s="181" t="s">
        <v>577</v>
      </c>
      <c r="B44" s="192">
        <v>68</v>
      </c>
      <c r="C44" s="175"/>
      <c r="D44" s="133" t="s">
        <v>377</v>
      </c>
      <c r="E44" s="193">
        <v>3718812</v>
      </c>
      <c r="F44" s="193">
        <v>11133309</v>
      </c>
      <c r="G44" s="289">
        <v>46.397444683999097</v>
      </c>
      <c r="H44" s="193">
        <v>8397615</v>
      </c>
      <c r="I44" s="193">
        <v>21486873</v>
      </c>
      <c r="J44" s="289">
        <v>31.484327742855399</v>
      </c>
    </row>
    <row r="45" spans="1:10" x14ac:dyDescent="0.2">
      <c r="A45" s="181" t="s">
        <v>578</v>
      </c>
      <c r="B45" s="192">
        <v>70</v>
      </c>
      <c r="C45" s="175"/>
      <c r="D45" s="133" t="s">
        <v>378</v>
      </c>
      <c r="E45" s="193">
        <v>9566</v>
      </c>
      <c r="F45" s="193">
        <v>36890</v>
      </c>
      <c r="G45" s="289">
        <v>273.04075235109701</v>
      </c>
      <c r="H45" s="193">
        <v>14837</v>
      </c>
      <c r="I45" s="193">
        <v>72807</v>
      </c>
      <c r="J45" s="289">
        <v>315.39909853369102</v>
      </c>
    </row>
    <row r="46" spans="1:10" x14ac:dyDescent="0.2">
      <c r="A46" s="181" t="s">
        <v>579</v>
      </c>
      <c r="B46" s="192">
        <v>72</v>
      </c>
      <c r="C46" s="175"/>
      <c r="D46" s="133" t="s">
        <v>379</v>
      </c>
      <c r="E46" s="193">
        <v>4245666</v>
      </c>
      <c r="F46" s="193">
        <v>8891691</v>
      </c>
      <c r="G46" s="289">
        <v>13.6461830580014</v>
      </c>
      <c r="H46" s="193">
        <v>9296307</v>
      </c>
      <c r="I46" s="193">
        <v>17805749</v>
      </c>
      <c r="J46" s="289">
        <v>3.3066663850825102</v>
      </c>
    </row>
    <row r="47" spans="1:10" x14ac:dyDescent="0.2">
      <c r="A47" s="181" t="s">
        <v>580</v>
      </c>
      <c r="B47" s="192">
        <v>73</v>
      </c>
      <c r="C47" s="175"/>
      <c r="D47" s="133" t="s">
        <v>380</v>
      </c>
      <c r="E47" s="193">
        <v>7533389</v>
      </c>
      <c r="F47" s="193">
        <v>7585538</v>
      </c>
      <c r="G47" s="289">
        <v>4.3410788308685699</v>
      </c>
      <c r="H47" s="193">
        <v>14621584</v>
      </c>
      <c r="I47" s="193">
        <v>15178625</v>
      </c>
      <c r="J47" s="289">
        <v>5.7881316430231804</v>
      </c>
    </row>
    <row r="48" spans="1:10" x14ac:dyDescent="0.2">
      <c r="A48" s="181" t="s">
        <v>581</v>
      </c>
      <c r="B48" s="192">
        <v>74</v>
      </c>
      <c r="C48" s="175"/>
      <c r="D48" s="133" t="s">
        <v>381</v>
      </c>
      <c r="E48" s="193">
        <v>268219</v>
      </c>
      <c r="F48" s="193">
        <v>258808</v>
      </c>
      <c r="G48" s="289">
        <v>437.63762516099598</v>
      </c>
      <c r="H48" s="193">
        <v>758359</v>
      </c>
      <c r="I48" s="193">
        <v>865907</v>
      </c>
      <c r="J48" s="289" t="s">
        <v>719</v>
      </c>
    </row>
    <row r="49" spans="1:10" x14ac:dyDescent="0.2">
      <c r="A49" s="181" t="s">
        <v>582</v>
      </c>
      <c r="B49" s="192">
        <v>75</v>
      </c>
      <c r="C49" s="175"/>
      <c r="D49" s="133" t="s">
        <v>478</v>
      </c>
      <c r="E49" s="193">
        <v>11844101</v>
      </c>
      <c r="F49" s="193">
        <v>16363498</v>
      </c>
      <c r="G49" s="289">
        <v>13.0869155309367</v>
      </c>
      <c r="H49" s="193">
        <v>23896450</v>
      </c>
      <c r="I49" s="193">
        <v>32718072</v>
      </c>
      <c r="J49" s="289">
        <v>12.562552532429899</v>
      </c>
    </row>
    <row r="50" spans="1:10" x14ac:dyDescent="0.2">
      <c r="A50" s="181" t="s">
        <v>591</v>
      </c>
      <c r="B50" s="192">
        <v>91</v>
      </c>
      <c r="C50" s="175"/>
      <c r="D50" s="133" t="s">
        <v>389</v>
      </c>
      <c r="E50" s="193">
        <v>7498469</v>
      </c>
      <c r="F50" s="193">
        <v>24055550</v>
      </c>
      <c r="G50" s="289">
        <v>7.4279252361607497</v>
      </c>
      <c r="H50" s="193">
        <v>14982748</v>
      </c>
      <c r="I50" s="193">
        <v>48577502</v>
      </c>
      <c r="J50" s="289">
        <v>12.0504689454079</v>
      </c>
    </row>
    <row r="51" spans="1:10" x14ac:dyDescent="0.2">
      <c r="A51" s="181" t="s">
        <v>592</v>
      </c>
      <c r="B51" s="192">
        <v>92</v>
      </c>
      <c r="C51" s="175"/>
      <c r="D51" s="133" t="s">
        <v>390</v>
      </c>
      <c r="E51" s="193">
        <v>1309829</v>
      </c>
      <c r="F51" s="193">
        <v>3429596</v>
      </c>
      <c r="G51" s="289">
        <v>-10.5434019943607</v>
      </c>
      <c r="H51" s="193">
        <v>2886609</v>
      </c>
      <c r="I51" s="193">
        <v>7218300</v>
      </c>
      <c r="J51" s="289">
        <v>-0.956353040114308</v>
      </c>
    </row>
    <row r="52" spans="1:10" x14ac:dyDescent="0.2">
      <c r="A52" s="181" t="s">
        <v>593</v>
      </c>
      <c r="B52" s="192">
        <v>93</v>
      </c>
      <c r="C52" s="175"/>
      <c r="D52" s="133" t="s">
        <v>391</v>
      </c>
      <c r="E52" s="193">
        <v>4890983</v>
      </c>
      <c r="F52" s="193">
        <v>2703460</v>
      </c>
      <c r="G52" s="289">
        <v>30.519018111682701</v>
      </c>
      <c r="H52" s="193">
        <v>9112180</v>
      </c>
      <c r="I52" s="193">
        <v>5345763</v>
      </c>
      <c r="J52" s="289">
        <v>18.670656569076101</v>
      </c>
    </row>
    <row r="53" spans="1:10" x14ac:dyDescent="0.2">
      <c r="A53" s="181" t="s">
        <v>943</v>
      </c>
      <c r="B53" s="192">
        <v>95</v>
      </c>
      <c r="C53" s="175"/>
      <c r="D53" s="133" t="s">
        <v>845</v>
      </c>
      <c r="E53" s="193">
        <v>123037</v>
      </c>
      <c r="F53" s="193">
        <v>203890</v>
      </c>
      <c r="G53" s="289">
        <v>32.366020709578997</v>
      </c>
      <c r="H53" s="193">
        <v>294298</v>
      </c>
      <c r="I53" s="193">
        <v>522997</v>
      </c>
      <c r="J53" s="289">
        <v>120.521242684387</v>
      </c>
    </row>
    <row r="54" spans="1:10" x14ac:dyDescent="0.2">
      <c r="A54" s="181" t="s">
        <v>594</v>
      </c>
      <c r="B54" s="192">
        <v>96</v>
      </c>
      <c r="C54" s="175"/>
      <c r="D54" s="133" t="s">
        <v>834</v>
      </c>
      <c r="E54" s="193">
        <v>85692</v>
      </c>
      <c r="F54" s="193">
        <v>633810</v>
      </c>
      <c r="G54" s="289">
        <v>59.470319313015302</v>
      </c>
      <c r="H54" s="193">
        <v>155531</v>
      </c>
      <c r="I54" s="193">
        <v>2057008</v>
      </c>
      <c r="J54" s="289">
        <v>196.94610095550701</v>
      </c>
    </row>
    <row r="55" spans="1:10" s="170" customFormat="1" x14ac:dyDescent="0.2">
      <c r="A55" s="181" t="s">
        <v>872</v>
      </c>
      <c r="B55" s="192">
        <v>97</v>
      </c>
      <c r="C55" s="175"/>
      <c r="D55" s="133" t="s">
        <v>846</v>
      </c>
      <c r="E55" s="193">
        <v>18</v>
      </c>
      <c r="F55" s="193">
        <v>3818</v>
      </c>
      <c r="G55" s="289" t="s">
        <v>719</v>
      </c>
      <c r="H55" s="193">
        <v>38</v>
      </c>
      <c r="I55" s="193">
        <v>7677</v>
      </c>
      <c r="J55" s="289" t="s">
        <v>719</v>
      </c>
    </row>
    <row r="56" spans="1:10" s="170" customFormat="1" x14ac:dyDescent="0.2">
      <c r="A56" s="181" t="s">
        <v>944</v>
      </c>
      <c r="B56" s="192">
        <v>98</v>
      </c>
      <c r="C56" s="175"/>
      <c r="D56" s="133" t="s">
        <v>847</v>
      </c>
      <c r="E56" s="193">
        <v>653832</v>
      </c>
      <c r="F56" s="193">
        <v>2818401</v>
      </c>
      <c r="G56" s="289">
        <v>-4.8157782043609698</v>
      </c>
      <c r="H56" s="193">
        <v>1486292</v>
      </c>
      <c r="I56" s="193">
        <v>6372659</v>
      </c>
      <c r="J56" s="289">
        <v>17.164733826200401</v>
      </c>
    </row>
    <row r="57" spans="1:10" s="170" customFormat="1" x14ac:dyDescent="0.2">
      <c r="A57" s="181" t="s">
        <v>748</v>
      </c>
      <c r="B57" s="192">
        <v>600</v>
      </c>
      <c r="C57" s="175"/>
      <c r="D57" s="133" t="s">
        <v>128</v>
      </c>
      <c r="E57" s="193">
        <v>63459</v>
      </c>
      <c r="F57" s="193">
        <v>53945</v>
      </c>
      <c r="G57" s="289">
        <v>-49.093602846115402</v>
      </c>
      <c r="H57" s="193">
        <v>125042</v>
      </c>
      <c r="I57" s="193">
        <v>144528</v>
      </c>
      <c r="J57" s="289">
        <v>-36.343896584377497</v>
      </c>
    </row>
    <row r="58" spans="1:10" s="9" customFormat="1" ht="21" customHeight="1" x14ac:dyDescent="0.2">
      <c r="A58" s="86" t="s">
        <v>684</v>
      </c>
      <c r="B58" s="194" t="s">
        <v>684</v>
      </c>
      <c r="C58" s="48" t="s">
        <v>1045</v>
      </c>
      <c r="D58" s="32"/>
      <c r="E58" s="90">
        <v>5834306</v>
      </c>
      <c r="F58" s="90">
        <v>27222886</v>
      </c>
      <c r="G58" s="288">
        <v>9.6965543580879103</v>
      </c>
      <c r="H58" s="90">
        <v>10328051</v>
      </c>
      <c r="I58" s="90">
        <v>51735912</v>
      </c>
      <c r="J58" s="288">
        <v>4.2668104670786597</v>
      </c>
    </row>
    <row r="59" spans="1:10" s="170" customFormat="1" ht="21" customHeight="1" x14ac:dyDescent="0.2">
      <c r="A59" s="181" t="s">
        <v>556</v>
      </c>
      <c r="B59" s="192">
        <v>20</v>
      </c>
      <c r="C59" s="175"/>
      <c r="D59" s="133" t="s">
        <v>360</v>
      </c>
      <c r="E59" s="193" t="s">
        <v>106</v>
      </c>
      <c r="F59" s="193" t="s">
        <v>106</v>
      </c>
      <c r="G59" s="289" t="s">
        <v>1111</v>
      </c>
      <c r="H59" s="193" t="s">
        <v>106</v>
      </c>
      <c r="I59" s="193" t="s">
        <v>106</v>
      </c>
      <c r="J59" s="289" t="s">
        <v>1111</v>
      </c>
    </row>
    <row r="60" spans="1:10" s="170" customFormat="1" x14ac:dyDescent="0.2">
      <c r="A60" s="181" t="s">
        <v>557</v>
      </c>
      <c r="B60" s="192">
        <v>23</v>
      </c>
      <c r="C60" s="175"/>
      <c r="D60" s="133" t="s">
        <v>361</v>
      </c>
      <c r="E60" s="193" t="s">
        <v>106</v>
      </c>
      <c r="F60" s="193" t="s">
        <v>106</v>
      </c>
      <c r="G60" s="289" t="s">
        <v>1111</v>
      </c>
      <c r="H60" s="193" t="s">
        <v>106</v>
      </c>
      <c r="I60" s="193" t="s">
        <v>106</v>
      </c>
      <c r="J60" s="289" t="s">
        <v>1111</v>
      </c>
    </row>
    <row r="61" spans="1:10" s="170" customFormat="1" x14ac:dyDescent="0.2">
      <c r="A61" s="181" t="s">
        <v>595</v>
      </c>
      <c r="B61" s="192">
        <v>204</v>
      </c>
      <c r="C61" s="175"/>
      <c r="D61" s="133" t="s">
        <v>392</v>
      </c>
      <c r="E61" s="193">
        <v>182097</v>
      </c>
      <c r="F61" s="193">
        <v>475522</v>
      </c>
      <c r="G61" s="289">
        <v>77.594610038206298</v>
      </c>
      <c r="H61" s="193">
        <v>374903</v>
      </c>
      <c r="I61" s="193">
        <v>937457</v>
      </c>
      <c r="J61" s="289">
        <v>30.851347446851001</v>
      </c>
    </row>
    <row r="62" spans="1:10" x14ac:dyDescent="0.2">
      <c r="A62" s="181" t="s">
        <v>1046</v>
      </c>
      <c r="B62" s="192">
        <v>206</v>
      </c>
      <c r="C62" s="9"/>
      <c r="D62" s="133" t="s">
        <v>1047</v>
      </c>
      <c r="E62" s="193" t="s">
        <v>106</v>
      </c>
      <c r="F62" s="193" t="s">
        <v>106</v>
      </c>
      <c r="G62" s="289" t="s">
        <v>1111</v>
      </c>
      <c r="H62" s="193" t="s">
        <v>106</v>
      </c>
      <c r="I62" s="193" t="s">
        <v>106</v>
      </c>
      <c r="J62" s="289" t="s">
        <v>1111</v>
      </c>
    </row>
    <row r="63" spans="1:10" x14ac:dyDescent="0.2">
      <c r="A63" s="181" t="s">
        <v>596</v>
      </c>
      <c r="B63" s="192">
        <v>208</v>
      </c>
      <c r="C63" s="175"/>
      <c r="D63" s="133" t="s">
        <v>393</v>
      </c>
      <c r="E63" s="193">
        <v>12765</v>
      </c>
      <c r="F63" s="193">
        <v>38530</v>
      </c>
      <c r="G63" s="289" t="s">
        <v>719</v>
      </c>
      <c r="H63" s="193">
        <v>12765</v>
      </c>
      <c r="I63" s="193">
        <v>38530</v>
      </c>
      <c r="J63" s="289">
        <v>-73.123604910714306</v>
      </c>
    </row>
    <row r="64" spans="1:10" x14ac:dyDescent="0.2">
      <c r="A64" s="181" t="s">
        <v>597</v>
      </c>
      <c r="B64" s="192">
        <v>212</v>
      </c>
      <c r="C64" s="175"/>
      <c r="D64" s="133" t="s">
        <v>394</v>
      </c>
      <c r="E64" s="193">
        <v>321351</v>
      </c>
      <c r="F64" s="193">
        <v>4866126</v>
      </c>
      <c r="G64" s="289">
        <v>3.06551607354697</v>
      </c>
      <c r="H64" s="193">
        <v>610145</v>
      </c>
      <c r="I64" s="193">
        <v>9436301</v>
      </c>
      <c r="J64" s="289">
        <v>-0.33433826688674601</v>
      </c>
    </row>
    <row r="65" spans="1:10" x14ac:dyDescent="0.2">
      <c r="A65" s="181" t="s">
        <v>598</v>
      </c>
      <c r="B65" s="192">
        <v>216</v>
      </c>
      <c r="C65" s="175"/>
      <c r="D65" s="133" t="s">
        <v>1048</v>
      </c>
      <c r="E65" s="193" t="s">
        <v>1111</v>
      </c>
      <c r="F65" s="193" t="s">
        <v>1111</v>
      </c>
      <c r="G65" s="289">
        <v>-100</v>
      </c>
      <c r="H65" s="193">
        <v>12</v>
      </c>
      <c r="I65" s="193">
        <v>10050</v>
      </c>
      <c r="J65" s="289">
        <v>347.661469933185</v>
      </c>
    </row>
    <row r="66" spans="1:10" s="9" customFormat="1" x14ac:dyDescent="0.2">
      <c r="A66" s="181" t="s">
        <v>599</v>
      </c>
      <c r="B66" s="192">
        <v>220</v>
      </c>
      <c r="C66" s="175"/>
      <c r="D66" s="133" t="s">
        <v>491</v>
      </c>
      <c r="E66" s="193">
        <v>1540953</v>
      </c>
      <c r="F66" s="193">
        <v>4179890</v>
      </c>
      <c r="G66" s="289">
        <v>30.149242763682899</v>
      </c>
      <c r="H66" s="193">
        <v>2580917</v>
      </c>
      <c r="I66" s="193">
        <v>7004961</v>
      </c>
      <c r="J66" s="289">
        <v>5.3126902272737198</v>
      </c>
    </row>
    <row r="67" spans="1:10" x14ac:dyDescent="0.2">
      <c r="A67" s="181" t="s">
        <v>600</v>
      </c>
      <c r="B67" s="192">
        <v>224</v>
      </c>
      <c r="C67" s="175"/>
      <c r="D67" s="133" t="s">
        <v>395</v>
      </c>
      <c r="E67" s="193">
        <v>15990</v>
      </c>
      <c r="F67" s="193">
        <v>36375</v>
      </c>
      <c r="G67" s="289" t="s">
        <v>719</v>
      </c>
      <c r="H67" s="193">
        <v>15990</v>
      </c>
      <c r="I67" s="193">
        <v>36375</v>
      </c>
      <c r="J67" s="289">
        <v>70.774647887323894</v>
      </c>
    </row>
    <row r="68" spans="1:10" x14ac:dyDescent="0.2">
      <c r="A68" s="181" t="s">
        <v>1049</v>
      </c>
      <c r="B68" s="192">
        <v>225</v>
      </c>
      <c r="C68" s="9"/>
      <c r="D68" s="133" t="s">
        <v>1050</v>
      </c>
      <c r="E68" s="193" t="s">
        <v>106</v>
      </c>
      <c r="F68" s="193" t="s">
        <v>106</v>
      </c>
      <c r="G68" s="289" t="s">
        <v>1111</v>
      </c>
      <c r="H68" s="193" t="s">
        <v>106</v>
      </c>
      <c r="I68" s="193" t="s">
        <v>106</v>
      </c>
      <c r="J68" s="289" t="s">
        <v>1111</v>
      </c>
    </row>
    <row r="69" spans="1:10" x14ac:dyDescent="0.2">
      <c r="A69" s="181" t="s">
        <v>601</v>
      </c>
      <c r="B69" s="192">
        <v>228</v>
      </c>
      <c r="C69" s="175"/>
      <c r="D69" s="133" t="s">
        <v>396</v>
      </c>
      <c r="E69" s="193" t="s">
        <v>106</v>
      </c>
      <c r="F69" s="193" t="s">
        <v>106</v>
      </c>
      <c r="G69" s="289" t="s">
        <v>1111</v>
      </c>
      <c r="H69" s="193" t="s">
        <v>106</v>
      </c>
      <c r="I69" s="193" t="s">
        <v>106</v>
      </c>
      <c r="J69" s="289">
        <v>-100</v>
      </c>
    </row>
    <row r="70" spans="1:10" x14ac:dyDescent="0.2">
      <c r="A70" s="181" t="s">
        <v>602</v>
      </c>
      <c r="B70" s="192">
        <v>232</v>
      </c>
      <c r="C70" s="175"/>
      <c r="D70" s="133" t="s">
        <v>397</v>
      </c>
      <c r="E70" s="193">
        <v>216</v>
      </c>
      <c r="F70" s="193">
        <v>19079</v>
      </c>
      <c r="G70" s="289">
        <v>-57.807558769543803</v>
      </c>
      <c r="H70" s="193">
        <v>216</v>
      </c>
      <c r="I70" s="193">
        <v>19079</v>
      </c>
      <c r="J70" s="289">
        <v>-57.807558769543803</v>
      </c>
    </row>
    <row r="71" spans="1:10" x14ac:dyDescent="0.2">
      <c r="A71" s="181" t="s">
        <v>603</v>
      </c>
      <c r="B71" s="192">
        <v>236</v>
      </c>
      <c r="C71" s="175"/>
      <c r="D71" s="133" t="s">
        <v>398</v>
      </c>
      <c r="E71" s="193">
        <v>670</v>
      </c>
      <c r="F71" s="193">
        <v>2791</v>
      </c>
      <c r="G71" s="289" t="s">
        <v>719</v>
      </c>
      <c r="H71" s="193">
        <v>1636</v>
      </c>
      <c r="I71" s="193">
        <v>9933</v>
      </c>
      <c r="J71" s="289" t="s">
        <v>719</v>
      </c>
    </row>
    <row r="72" spans="1:10" x14ac:dyDescent="0.2">
      <c r="A72" s="181" t="s">
        <v>604</v>
      </c>
      <c r="B72" s="192">
        <v>240</v>
      </c>
      <c r="C72" s="175"/>
      <c r="D72" s="133" t="s">
        <v>399</v>
      </c>
      <c r="E72" s="193">
        <v>905</v>
      </c>
      <c r="F72" s="193">
        <v>2145</v>
      </c>
      <c r="G72" s="289" t="s">
        <v>719</v>
      </c>
      <c r="H72" s="193">
        <v>1099</v>
      </c>
      <c r="I72" s="193">
        <v>2654</v>
      </c>
      <c r="J72" s="289" t="s">
        <v>719</v>
      </c>
    </row>
    <row r="73" spans="1:10" x14ac:dyDescent="0.2">
      <c r="A73" s="181" t="s">
        <v>605</v>
      </c>
      <c r="B73" s="192">
        <v>244</v>
      </c>
      <c r="C73" s="175"/>
      <c r="D73" s="133" t="s">
        <v>400</v>
      </c>
      <c r="E73" s="193" t="s">
        <v>106</v>
      </c>
      <c r="F73" s="193" t="s">
        <v>106</v>
      </c>
      <c r="G73" s="289" t="s">
        <v>1111</v>
      </c>
      <c r="H73" s="193" t="s">
        <v>106</v>
      </c>
      <c r="I73" s="193" t="s">
        <v>106</v>
      </c>
      <c r="J73" s="289" t="s">
        <v>1111</v>
      </c>
    </row>
    <row r="74" spans="1:10" x14ac:dyDescent="0.2">
      <c r="A74" s="181" t="s">
        <v>606</v>
      </c>
      <c r="B74" s="192">
        <v>247</v>
      </c>
      <c r="C74" s="175"/>
      <c r="D74" s="133" t="s">
        <v>401</v>
      </c>
      <c r="E74" s="193" t="s">
        <v>106</v>
      </c>
      <c r="F74" s="193" t="s">
        <v>106</v>
      </c>
      <c r="G74" s="289" t="s">
        <v>1111</v>
      </c>
      <c r="H74" s="193" t="s">
        <v>106</v>
      </c>
      <c r="I74" s="193" t="s">
        <v>106</v>
      </c>
      <c r="J74" s="289" t="s">
        <v>1111</v>
      </c>
    </row>
    <row r="75" spans="1:10" ht="14.25" x14ac:dyDescent="0.2">
      <c r="A75" s="670" t="s">
        <v>721</v>
      </c>
      <c r="B75" s="670"/>
      <c r="C75" s="670"/>
      <c r="D75" s="670"/>
      <c r="E75" s="670"/>
      <c r="F75" s="670"/>
      <c r="G75" s="670"/>
      <c r="H75" s="670"/>
      <c r="I75" s="670"/>
      <c r="J75" s="670"/>
    </row>
    <row r="76" spans="1:10" x14ac:dyDescent="0.2">
      <c r="D76" s="181"/>
      <c r="E76" s="184"/>
      <c r="F76" s="185"/>
      <c r="H76" s="195"/>
      <c r="I76" s="196"/>
      <c r="J76" s="197"/>
    </row>
    <row r="77" spans="1:10" ht="17.25" customHeight="1" x14ac:dyDescent="0.2">
      <c r="A77" s="649" t="s">
        <v>1042</v>
      </c>
      <c r="B77" s="650"/>
      <c r="C77" s="654" t="s">
        <v>1043</v>
      </c>
      <c r="D77" s="538"/>
      <c r="E77" s="671" t="s">
        <v>1155</v>
      </c>
      <c r="F77" s="672"/>
      <c r="G77" s="672"/>
      <c r="H77" s="546" t="s">
        <v>1172</v>
      </c>
      <c r="I77" s="672"/>
      <c r="J77" s="672"/>
    </row>
    <row r="78" spans="1:10" ht="16.5" customHeight="1" x14ac:dyDescent="0.2">
      <c r="A78" s="528"/>
      <c r="B78" s="651"/>
      <c r="C78" s="655"/>
      <c r="D78" s="656"/>
      <c r="E78" s="61" t="s">
        <v>473</v>
      </c>
      <c r="F78" s="673" t="s">
        <v>474</v>
      </c>
      <c r="G78" s="674"/>
      <c r="H78" s="111" t="s">
        <v>473</v>
      </c>
      <c r="I78" s="675" t="s">
        <v>474</v>
      </c>
      <c r="J78" s="676"/>
    </row>
    <row r="79" spans="1:10" ht="12.75" customHeight="1" x14ac:dyDescent="0.2">
      <c r="A79" s="528"/>
      <c r="B79" s="651"/>
      <c r="C79" s="655"/>
      <c r="D79" s="656"/>
      <c r="E79" s="665" t="s">
        <v>111</v>
      </c>
      <c r="F79" s="659" t="s">
        <v>107</v>
      </c>
      <c r="G79" s="662" t="s">
        <v>1173</v>
      </c>
      <c r="H79" s="659" t="s">
        <v>111</v>
      </c>
      <c r="I79" s="659" t="s">
        <v>107</v>
      </c>
      <c r="J79" s="677" t="s">
        <v>1180</v>
      </c>
    </row>
    <row r="80" spans="1:10" ht="12.75" customHeight="1" x14ac:dyDescent="0.2">
      <c r="A80" s="528"/>
      <c r="B80" s="651"/>
      <c r="C80" s="655"/>
      <c r="D80" s="656"/>
      <c r="E80" s="666"/>
      <c r="F80" s="660"/>
      <c r="G80" s="663"/>
      <c r="H80" s="660"/>
      <c r="I80" s="660"/>
      <c r="J80" s="678"/>
    </row>
    <row r="81" spans="1:10" ht="12.75" customHeight="1" x14ac:dyDescent="0.2">
      <c r="A81" s="528"/>
      <c r="B81" s="651"/>
      <c r="C81" s="655"/>
      <c r="D81" s="656"/>
      <c r="E81" s="666"/>
      <c r="F81" s="660"/>
      <c r="G81" s="663"/>
      <c r="H81" s="660"/>
      <c r="I81" s="660"/>
      <c r="J81" s="678"/>
    </row>
    <row r="82" spans="1:10" ht="28.5" customHeight="1" x14ac:dyDescent="0.2">
      <c r="A82" s="652"/>
      <c r="B82" s="653"/>
      <c r="C82" s="657"/>
      <c r="D82" s="658"/>
      <c r="E82" s="667"/>
      <c r="F82" s="661"/>
      <c r="G82" s="664"/>
      <c r="H82" s="661"/>
      <c r="I82" s="661"/>
      <c r="J82" s="679"/>
    </row>
    <row r="83" spans="1:10" ht="11.45" customHeight="1" x14ac:dyDescent="0.2">
      <c r="A83" s="181"/>
      <c r="B83" s="198"/>
      <c r="C83" s="175"/>
      <c r="D83" s="133"/>
      <c r="E83" s="193"/>
      <c r="F83" s="193"/>
      <c r="G83" s="182"/>
      <c r="H83" s="193"/>
      <c r="I83" s="193"/>
      <c r="J83" s="182"/>
    </row>
    <row r="84" spans="1:10" x14ac:dyDescent="0.2">
      <c r="B84" s="199"/>
      <c r="C84" s="200" t="s">
        <v>831</v>
      </c>
      <c r="D84" s="201"/>
    </row>
    <row r="85" spans="1:10" x14ac:dyDescent="0.2">
      <c r="A85" s="181"/>
      <c r="B85" s="198"/>
      <c r="C85" s="175"/>
      <c r="D85" s="133"/>
      <c r="E85" s="193"/>
      <c r="F85" s="193"/>
      <c r="G85" s="182"/>
      <c r="H85" s="193"/>
      <c r="I85" s="193"/>
      <c r="J85" s="182"/>
    </row>
    <row r="86" spans="1:10" x14ac:dyDescent="0.2">
      <c r="A86" s="181" t="s">
        <v>607</v>
      </c>
      <c r="B86" s="192">
        <v>248</v>
      </c>
      <c r="C86" s="175"/>
      <c r="D86" s="133" t="s">
        <v>402</v>
      </c>
      <c r="E86" s="193">
        <v>1050</v>
      </c>
      <c r="F86" s="193">
        <v>1302</v>
      </c>
      <c r="G86" s="289">
        <v>-88.572933122696199</v>
      </c>
      <c r="H86" s="193">
        <v>2288</v>
      </c>
      <c r="I86" s="193">
        <v>4702</v>
      </c>
      <c r="J86" s="289">
        <v>-81.688605031544498</v>
      </c>
    </row>
    <row r="87" spans="1:10" x14ac:dyDescent="0.2">
      <c r="A87" s="181" t="s">
        <v>608</v>
      </c>
      <c r="B87" s="192">
        <v>252</v>
      </c>
      <c r="C87" s="175"/>
      <c r="D87" s="133" t="s">
        <v>403</v>
      </c>
      <c r="E87" s="193" t="s">
        <v>106</v>
      </c>
      <c r="F87" s="193" t="s">
        <v>106</v>
      </c>
      <c r="G87" s="289" t="s">
        <v>1111</v>
      </c>
      <c r="H87" s="193" t="s">
        <v>106</v>
      </c>
      <c r="I87" s="193" t="s">
        <v>106</v>
      </c>
      <c r="J87" s="289" t="s">
        <v>1111</v>
      </c>
    </row>
    <row r="88" spans="1:10" x14ac:dyDescent="0.2">
      <c r="A88" s="181" t="s">
        <v>609</v>
      </c>
      <c r="B88" s="192">
        <v>257</v>
      </c>
      <c r="C88" s="175"/>
      <c r="D88" s="133" t="s">
        <v>404</v>
      </c>
      <c r="E88" s="193" t="s">
        <v>106</v>
      </c>
      <c r="F88" s="193" t="s">
        <v>106</v>
      </c>
      <c r="G88" s="289" t="s">
        <v>1111</v>
      </c>
      <c r="H88" s="193" t="s">
        <v>106</v>
      </c>
      <c r="I88" s="193" t="s">
        <v>106</v>
      </c>
      <c r="J88" s="289" t="s">
        <v>1111</v>
      </c>
    </row>
    <row r="89" spans="1:10" x14ac:dyDescent="0.2">
      <c r="A89" s="181" t="s">
        <v>610</v>
      </c>
      <c r="B89" s="192">
        <v>260</v>
      </c>
      <c r="C89" s="175"/>
      <c r="D89" s="133" t="s">
        <v>405</v>
      </c>
      <c r="E89" s="193" t="s">
        <v>106</v>
      </c>
      <c r="F89" s="193" t="s">
        <v>106</v>
      </c>
      <c r="G89" s="289" t="s">
        <v>1111</v>
      </c>
      <c r="H89" s="193" t="s">
        <v>106</v>
      </c>
      <c r="I89" s="193" t="s">
        <v>106</v>
      </c>
      <c r="J89" s="289">
        <v>-100</v>
      </c>
    </row>
    <row r="90" spans="1:10" x14ac:dyDescent="0.2">
      <c r="A90" s="181" t="s">
        <v>611</v>
      </c>
      <c r="B90" s="192">
        <v>264</v>
      </c>
      <c r="C90" s="175"/>
      <c r="D90" s="133" t="s">
        <v>406</v>
      </c>
      <c r="E90" s="193">
        <v>969</v>
      </c>
      <c r="F90" s="193">
        <v>66828</v>
      </c>
      <c r="G90" s="289" t="s">
        <v>719</v>
      </c>
      <c r="H90" s="193">
        <v>969</v>
      </c>
      <c r="I90" s="193">
        <v>66828</v>
      </c>
      <c r="J90" s="289" t="s">
        <v>719</v>
      </c>
    </row>
    <row r="91" spans="1:10" x14ac:dyDescent="0.2">
      <c r="A91" s="181" t="s">
        <v>612</v>
      </c>
      <c r="B91" s="192">
        <v>268</v>
      </c>
      <c r="C91" s="175"/>
      <c r="D91" s="133" t="s">
        <v>407</v>
      </c>
      <c r="E91" s="193" t="s">
        <v>106</v>
      </c>
      <c r="F91" s="193" t="s">
        <v>106</v>
      </c>
      <c r="G91" s="289" t="s">
        <v>1111</v>
      </c>
      <c r="H91" s="193" t="s">
        <v>106</v>
      </c>
      <c r="I91" s="193" t="s">
        <v>106</v>
      </c>
      <c r="J91" s="289" t="s">
        <v>1111</v>
      </c>
    </row>
    <row r="92" spans="1:10" x14ac:dyDescent="0.2">
      <c r="A92" s="181" t="s">
        <v>613</v>
      </c>
      <c r="B92" s="192">
        <v>272</v>
      </c>
      <c r="C92" s="175"/>
      <c r="D92" s="133" t="s">
        <v>883</v>
      </c>
      <c r="E92" s="193">
        <v>955270</v>
      </c>
      <c r="F92" s="193">
        <v>2026290</v>
      </c>
      <c r="G92" s="289" t="s">
        <v>719</v>
      </c>
      <c r="H92" s="193">
        <v>955318</v>
      </c>
      <c r="I92" s="193">
        <v>2026766</v>
      </c>
      <c r="J92" s="289" t="s">
        <v>719</v>
      </c>
    </row>
    <row r="93" spans="1:10" x14ac:dyDescent="0.2">
      <c r="A93" s="181" t="s">
        <v>614</v>
      </c>
      <c r="B93" s="192">
        <v>276</v>
      </c>
      <c r="C93" s="175"/>
      <c r="D93" s="133" t="s">
        <v>408</v>
      </c>
      <c r="E93" s="193">
        <v>14104</v>
      </c>
      <c r="F93" s="193">
        <v>37663</v>
      </c>
      <c r="G93" s="289">
        <v>-85.730198723170503</v>
      </c>
      <c r="H93" s="193">
        <v>32509</v>
      </c>
      <c r="I93" s="193">
        <v>94065</v>
      </c>
      <c r="J93" s="289">
        <v>-80.926764778639793</v>
      </c>
    </row>
    <row r="94" spans="1:10" x14ac:dyDescent="0.2">
      <c r="A94" s="181" t="s">
        <v>615</v>
      </c>
      <c r="B94" s="192">
        <v>280</v>
      </c>
      <c r="C94" s="175"/>
      <c r="D94" s="133" t="s">
        <v>409</v>
      </c>
      <c r="E94" s="193" t="s">
        <v>106</v>
      </c>
      <c r="F94" s="193" t="s">
        <v>106</v>
      </c>
      <c r="G94" s="289" t="s">
        <v>1111</v>
      </c>
      <c r="H94" s="193" t="s">
        <v>106</v>
      </c>
      <c r="I94" s="193" t="s">
        <v>106</v>
      </c>
      <c r="J94" s="289" t="s">
        <v>1111</v>
      </c>
    </row>
    <row r="95" spans="1:10" x14ac:dyDescent="0.2">
      <c r="A95" s="181" t="s">
        <v>616</v>
      </c>
      <c r="B95" s="192">
        <v>284</v>
      </c>
      <c r="C95" s="175"/>
      <c r="D95" s="133" t="s">
        <v>410</v>
      </c>
      <c r="E95" s="193" t="s">
        <v>106</v>
      </c>
      <c r="F95" s="193" t="s">
        <v>106</v>
      </c>
      <c r="G95" s="289" t="s">
        <v>1111</v>
      </c>
      <c r="H95" s="193" t="s">
        <v>106</v>
      </c>
      <c r="I95" s="193" t="s">
        <v>106</v>
      </c>
      <c r="J95" s="289" t="s">
        <v>1111</v>
      </c>
    </row>
    <row r="96" spans="1:10" x14ac:dyDescent="0.2">
      <c r="A96" s="181" t="s">
        <v>617</v>
      </c>
      <c r="B96" s="192">
        <v>288</v>
      </c>
      <c r="C96" s="175"/>
      <c r="D96" s="133" t="s">
        <v>411</v>
      </c>
      <c r="E96" s="193">
        <v>200003</v>
      </c>
      <c r="F96" s="193">
        <v>245192</v>
      </c>
      <c r="G96" s="289">
        <v>237.40006329897801</v>
      </c>
      <c r="H96" s="193">
        <v>200116</v>
      </c>
      <c r="I96" s="193">
        <v>252725</v>
      </c>
      <c r="J96" s="289">
        <v>-4.5661721113070497</v>
      </c>
    </row>
    <row r="97" spans="1:10" x14ac:dyDescent="0.2">
      <c r="A97" s="181" t="s">
        <v>618</v>
      </c>
      <c r="B97" s="192">
        <v>302</v>
      </c>
      <c r="C97" s="175"/>
      <c r="D97" s="133" t="s">
        <v>412</v>
      </c>
      <c r="E97" s="193" t="s">
        <v>1111</v>
      </c>
      <c r="F97" s="193" t="s">
        <v>1111</v>
      </c>
      <c r="G97" s="289" t="s">
        <v>1111</v>
      </c>
      <c r="H97" s="193">
        <v>16</v>
      </c>
      <c r="I97" s="193">
        <v>3457</v>
      </c>
      <c r="J97" s="289" t="s">
        <v>719</v>
      </c>
    </row>
    <row r="98" spans="1:10" x14ac:dyDescent="0.2">
      <c r="A98" s="181" t="s">
        <v>619</v>
      </c>
      <c r="B98" s="192">
        <v>306</v>
      </c>
      <c r="C98" s="175"/>
      <c r="D98" s="133" t="s">
        <v>413</v>
      </c>
      <c r="E98" s="193" t="s">
        <v>106</v>
      </c>
      <c r="F98" s="193" t="s">
        <v>106</v>
      </c>
      <c r="G98" s="289" t="s">
        <v>1111</v>
      </c>
      <c r="H98" s="193" t="s">
        <v>106</v>
      </c>
      <c r="I98" s="193" t="s">
        <v>106</v>
      </c>
      <c r="J98" s="289" t="s">
        <v>1111</v>
      </c>
    </row>
    <row r="99" spans="1:10" x14ac:dyDescent="0.2">
      <c r="A99" s="181" t="s">
        <v>620</v>
      </c>
      <c r="B99" s="192">
        <v>310</v>
      </c>
      <c r="C99" s="175"/>
      <c r="D99" s="133" t="s">
        <v>490</v>
      </c>
      <c r="E99" s="193" t="s">
        <v>106</v>
      </c>
      <c r="F99" s="193" t="s">
        <v>106</v>
      </c>
      <c r="G99" s="289" t="s">
        <v>1111</v>
      </c>
      <c r="H99" s="193" t="s">
        <v>106</v>
      </c>
      <c r="I99" s="193" t="s">
        <v>106</v>
      </c>
      <c r="J99" s="289" t="s">
        <v>1111</v>
      </c>
    </row>
    <row r="100" spans="1:10" x14ac:dyDescent="0.2">
      <c r="A100" s="181" t="s">
        <v>621</v>
      </c>
      <c r="B100" s="192">
        <v>311</v>
      </c>
      <c r="C100" s="175"/>
      <c r="D100" s="133" t="s">
        <v>884</v>
      </c>
      <c r="E100" s="193" t="s">
        <v>106</v>
      </c>
      <c r="F100" s="193" t="s">
        <v>106</v>
      </c>
      <c r="G100" s="289" t="s">
        <v>1111</v>
      </c>
      <c r="H100" s="193" t="s">
        <v>106</v>
      </c>
      <c r="I100" s="193" t="s">
        <v>106</v>
      </c>
      <c r="J100" s="289" t="s">
        <v>1111</v>
      </c>
    </row>
    <row r="101" spans="1:10" x14ac:dyDescent="0.2">
      <c r="A101" s="181" t="s">
        <v>622</v>
      </c>
      <c r="B101" s="192">
        <v>314</v>
      </c>
      <c r="C101" s="175"/>
      <c r="D101" s="133" t="s">
        <v>414</v>
      </c>
      <c r="E101" s="193" t="s">
        <v>106</v>
      </c>
      <c r="F101" s="193" t="s">
        <v>106</v>
      </c>
      <c r="G101" s="289">
        <v>-100</v>
      </c>
      <c r="H101" s="193" t="s">
        <v>106</v>
      </c>
      <c r="I101" s="193" t="s">
        <v>106</v>
      </c>
      <c r="J101" s="289">
        <v>-100</v>
      </c>
    </row>
    <row r="102" spans="1:10" x14ac:dyDescent="0.2">
      <c r="A102" s="181" t="s">
        <v>623</v>
      </c>
      <c r="B102" s="192">
        <v>318</v>
      </c>
      <c r="C102" s="175"/>
      <c r="D102" s="133" t="s">
        <v>415</v>
      </c>
      <c r="E102" s="193" t="s">
        <v>106</v>
      </c>
      <c r="F102" s="193" t="s">
        <v>106</v>
      </c>
      <c r="G102" s="289" t="s">
        <v>1111</v>
      </c>
      <c r="H102" s="193" t="s">
        <v>106</v>
      </c>
      <c r="I102" s="193" t="s">
        <v>106</v>
      </c>
      <c r="J102" s="289" t="s">
        <v>1111</v>
      </c>
    </row>
    <row r="103" spans="1:10" x14ac:dyDescent="0.2">
      <c r="A103" s="181" t="s">
        <v>624</v>
      </c>
      <c r="B103" s="192">
        <v>322</v>
      </c>
      <c r="C103" s="175"/>
      <c r="D103" s="133" t="s">
        <v>416</v>
      </c>
      <c r="E103" s="193" t="s">
        <v>106</v>
      </c>
      <c r="F103" s="193" t="s">
        <v>106</v>
      </c>
      <c r="G103" s="289" t="s">
        <v>1111</v>
      </c>
      <c r="H103" s="193" t="s">
        <v>106</v>
      </c>
      <c r="I103" s="193" t="s">
        <v>106</v>
      </c>
      <c r="J103" s="289" t="s">
        <v>1111</v>
      </c>
    </row>
    <row r="104" spans="1:10" x14ac:dyDescent="0.2">
      <c r="A104" s="181" t="s">
        <v>625</v>
      </c>
      <c r="B104" s="192">
        <v>324</v>
      </c>
      <c r="C104" s="175"/>
      <c r="D104" s="133" t="s">
        <v>417</v>
      </c>
      <c r="E104" s="193" t="s">
        <v>106</v>
      </c>
      <c r="F104" s="193" t="s">
        <v>106</v>
      </c>
      <c r="G104" s="289" t="s">
        <v>1111</v>
      </c>
      <c r="H104" s="193" t="s">
        <v>106</v>
      </c>
      <c r="I104" s="193" t="s">
        <v>106</v>
      </c>
      <c r="J104" s="289" t="s">
        <v>1111</v>
      </c>
    </row>
    <row r="105" spans="1:10" x14ac:dyDescent="0.2">
      <c r="A105" s="181" t="s">
        <v>626</v>
      </c>
      <c r="B105" s="192">
        <v>328</v>
      </c>
      <c r="C105" s="175"/>
      <c r="D105" s="133" t="s">
        <v>418</v>
      </c>
      <c r="E105" s="193" t="s">
        <v>106</v>
      </c>
      <c r="F105" s="193" t="s">
        <v>106</v>
      </c>
      <c r="G105" s="289" t="s">
        <v>1111</v>
      </c>
      <c r="H105" s="193" t="s">
        <v>106</v>
      </c>
      <c r="I105" s="193" t="s">
        <v>106</v>
      </c>
      <c r="J105" s="289" t="s">
        <v>1111</v>
      </c>
    </row>
    <row r="106" spans="1:10" x14ac:dyDescent="0.2">
      <c r="A106" s="181" t="s">
        <v>627</v>
      </c>
      <c r="B106" s="192">
        <v>329</v>
      </c>
      <c r="C106" s="175"/>
      <c r="D106" s="133" t="s">
        <v>1051</v>
      </c>
      <c r="E106" s="193" t="s">
        <v>106</v>
      </c>
      <c r="F106" s="193" t="s">
        <v>106</v>
      </c>
      <c r="G106" s="289" t="s">
        <v>1111</v>
      </c>
      <c r="H106" s="193" t="s">
        <v>106</v>
      </c>
      <c r="I106" s="193" t="s">
        <v>106</v>
      </c>
      <c r="J106" s="289" t="s">
        <v>1111</v>
      </c>
    </row>
    <row r="107" spans="1:10" x14ac:dyDescent="0.2">
      <c r="A107" s="181" t="s">
        <v>628</v>
      </c>
      <c r="B107" s="192">
        <v>330</v>
      </c>
      <c r="C107" s="175"/>
      <c r="D107" s="133" t="s">
        <v>419</v>
      </c>
      <c r="E107" s="193" t="s">
        <v>106</v>
      </c>
      <c r="F107" s="193" t="s">
        <v>106</v>
      </c>
      <c r="G107" s="289" t="s">
        <v>1111</v>
      </c>
      <c r="H107" s="193" t="s">
        <v>106</v>
      </c>
      <c r="I107" s="193" t="s">
        <v>106</v>
      </c>
      <c r="J107" s="289" t="s">
        <v>1111</v>
      </c>
    </row>
    <row r="108" spans="1:10" x14ac:dyDescent="0.2">
      <c r="A108" s="181" t="s">
        <v>629</v>
      </c>
      <c r="B108" s="192">
        <v>334</v>
      </c>
      <c r="C108" s="175"/>
      <c r="D108" s="133" t="s">
        <v>849</v>
      </c>
      <c r="E108" s="193">
        <v>20</v>
      </c>
      <c r="F108" s="193">
        <v>1418</v>
      </c>
      <c r="G108" s="289">
        <v>377.44107744107703</v>
      </c>
      <c r="H108" s="193">
        <v>20</v>
      </c>
      <c r="I108" s="193">
        <v>1418</v>
      </c>
      <c r="J108" s="289">
        <v>367.986798679868</v>
      </c>
    </row>
    <row r="109" spans="1:10" x14ac:dyDescent="0.2">
      <c r="A109" s="181" t="s">
        <v>630</v>
      </c>
      <c r="B109" s="192">
        <v>336</v>
      </c>
      <c r="C109" s="175"/>
      <c r="D109" s="133" t="s">
        <v>420</v>
      </c>
      <c r="E109" s="193" t="s">
        <v>106</v>
      </c>
      <c r="F109" s="193" t="s">
        <v>106</v>
      </c>
      <c r="G109" s="289" t="s">
        <v>1111</v>
      </c>
      <c r="H109" s="193" t="s">
        <v>106</v>
      </c>
      <c r="I109" s="193" t="s">
        <v>106</v>
      </c>
      <c r="J109" s="289">
        <v>-100</v>
      </c>
    </row>
    <row r="110" spans="1:10" x14ac:dyDescent="0.2">
      <c r="A110" s="181" t="s">
        <v>631</v>
      </c>
      <c r="B110" s="192">
        <v>338</v>
      </c>
      <c r="C110" s="175"/>
      <c r="D110" s="133" t="s">
        <v>421</v>
      </c>
      <c r="E110" s="193" t="s">
        <v>106</v>
      </c>
      <c r="F110" s="193" t="s">
        <v>106</v>
      </c>
      <c r="G110" s="289" t="s">
        <v>1111</v>
      </c>
      <c r="H110" s="193" t="s">
        <v>106</v>
      </c>
      <c r="I110" s="193" t="s">
        <v>106</v>
      </c>
      <c r="J110" s="289" t="s">
        <v>1111</v>
      </c>
    </row>
    <row r="111" spans="1:10" x14ac:dyDescent="0.2">
      <c r="A111" s="181" t="s">
        <v>632</v>
      </c>
      <c r="B111" s="192">
        <v>342</v>
      </c>
      <c r="C111" s="175"/>
      <c r="D111" s="133" t="s">
        <v>422</v>
      </c>
      <c r="E111" s="193" t="s">
        <v>106</v>
      </c>
      <c r="F111" s="193" t="s">
        <v>106</v>
      </c>
      <c r="G111" s="289" t="s">
        <v>1111</v>
      </c>
      <c r="H111" s="193" t="s">
        <v>106</v>
      </c>
      <c r="I111" s="193" t="s">
        <v>106</v>
      </c>
      <c r="J111" s="289" t="s">
        <v>1111</v>
      </c>
    </row>
    <row r="112" spans="1:10" x14ac:dyDescent="0.2">
      <c r="A112" s="181" t="s">
        <v>633</v>
      </c>
      <c r="B112" s="192">
        <v>346</v>
      </c>
      <c r="C112" s="175"/>
      <c r="D112" s="133" t="s">
        <v>423</v>
      </c>
      <c r="E112" s="193">
        <v>2176</v>
      </c>
      <c r="F112" s="193">
        <v>25189</v>
      </c>
      <c r="G112" s="289">
        <v>138.62258431224001</v>
      </c>
      <c r="H112" s="193">
        <v>4210</v>
      </c>
      <c r="I112" s="193">
        <v>48137</v>
      </c>
      <c r="J112" s="289">
        <v>156.977364937006</v>
      </c>
    </row>
    <row r="113" spans="1:10" x14ac:dyDescent="0.2">
      <c r="A113" s="181" t="s">
        <v>634</v>
      </c>
      <c r="B113" s="192">
        <v>350</v>
      </c>
      <c r="C113" s="175"/>
      <c r="D113" s="133" t="s">
        <v>424</v>
      </c>
      <c r="E113" s="193">
        <v>4</v>
      </c>
      <c r="F113" s="193">
        <v>87</v>
      </c>
      <c r="G113" s="289" t="s">
        <v>719</v>
      </c>
      <c r="H113" s="193">
        <v>110</v>
      </c>
      <c r="I113" s="193">
        <v>69951</v>
      </c>
      <c r="J113" s="289" t="s">
        <v>719</v>
      </c>
    </row>
    <row r="114" spans="1:10" x14ac:dyDescent="0.2">
      <c r="A114" s="181" t="s">
        <v>635</v>
      </c>
      <c r="B114" s="192">
        <v>352</v>
      </c>
      <c r="C114" s="175"/>
      <c r="D114" s="133" t="s">
        <v>425</v>
      </c>
      <c r="E114" s="193">
        <v>0</v>
      </c>
      <c r="F114" s="193">
        <v>895</v>
      </c>
      <c r="G114" s="289" t="s">
        <v>719</v>
      </c>
      <c r="H114" s="193">
        <v>89</v>
      </c>
      <c r="I114" s="193">
        <v>4542</v>
      </c>
      <c r="J114" s="289" t="s">
        <v>719</v>
      </c>
    </row>
    <row r="115" spans="1:10" x14ac:dyDescent="0.2">
      <c r="A115" s="181" t="s">
        <v>636</v>
      </c>
      <c r="B115" s="192">
        <v>355</v>
      </c>
      <c r="C115" s="175"/>
      <c r="D115" s="133" t="s">
        <v>426</v>
      </c>
      <c r="E115" s="193" t="s">
        <v>1111</v>
      </c>
      <c r="F115" s="193" t="s">
        <v>1111</v>
      </c>
      <c r="G115" s="289" t="s">
        <v>1111</v>
      </c>
      <c r="H115" s="193">
        <v>0</v>
      </c>
      <c r="I115" s="193">
        <v>311</v>
      </c>
      <c r="J115" s="289" t="s">
        <v>719</v>
      </c>
    </row>
    <row r="116" spans="1:10" x14ac:dyDescent="0.2">
      <c r="A116" s="181" t="s">
        <v>637</v>
      </c>
      <c r="B116" s="192">
        <v>357</v>
      </c>
      <c r="C116" s="175"/>
      <c r="D116" s="133" t="s">
        <v>427</v>
      </c>
      <c r="E116" s="193" t="s">
        <v>106</v>
      </c>
      <c r="F116" s="193" t="s">
        <v>106</v>
      </c>
      <c r="G116" s="289" t="s">
        <v>1111</v>
      </c>
      <c r="H116" s="193" t="s">
        <v>106</v>
      </c>
      <c r="I116" s="193" t="s">
        <v>106</v>
      </c>
      <c r="J116" s="289" t="s">
        <v>1111</v>
      </c>
    </row>
    <row r="117" spans="1:10" x14ac:dyDescent="0.2">
      <c r="A117" s="181" t="s">
        <v>638</v>
      </c>
      <c r="B117" s="192">
        <v>366</v>
      </c>
      <c r="C117" s="175"/>
      <c r="D117" s="133" t="s">
        <v>428</v>
      </c>
      <c r="E117" s="193">
        <v>1</v>
      </c>
      <c r="F117" s="193">
        <v>102</v>
      </c>
      <c r="G117" s="289">
        <v>-99.885265632557605</v>
      </c>
      <c r="H117" s="193">
        <v>8</v>
      </c>
      <c r="I117" s="193">
        <v>299</v>
      </c>
      <c r="J117" s="289">
        <v>-99.663670824850101</v>
      </c>
    </row>
    <row r="118" spans="1:10" x14ac:dyDescent="0.2">
      <c r="A118" s="181" t="s">
        <v>639</v>
      </c>
      <c r="B118" s="192">
        <v>370</v>
      </c>
      <c r="C118" s="175"/>
      <c r="D118" s="133" t="s">
        <v>429</v>
      </c>
      <c r="E118" s="193">
        <v>18</v>
      </c>
      <c r="F118" s="193">
        <v>200</v>
      </c>
      <c r="G118" s="289">
        <v>-13.7931034482759</v>
      </c>
      <c r="H118" s="193">
        <v>630</v>
      </c>
      <c r="I118" s="193">
        <v>31708</v>
      </c>
      <c r="J118" s="289">
        <v>125.66365383246701</v>
      </c>
    </row>
    <row r="119" spans="1:10" x14ac:dyDescent="0.2">
      <c r="A119" s="181" t="s">
        <v>640</v>
      </c>
      <c r="B119" s="192">
        <v>373</v>
      </c>
      <c r="C119" s="175"/>
      <c r="D119" s="133" t="s">
        <v>430</v>
      </c>
      <c r="E119" s="193">
        <v>252</v>
      </c>
      <c r="F119" s="193">
        <v>15791</v>
      </c>
      <c r="G119" s="289">
        <v>41.5344626691763</v>
      </c>
      <c r="H119" s="193">
        <v>408</v>
      </c>
      <c r="I119" s="193">
        <v>23332</v>
      </c>
      <c r="J119" s="289">
        <v>-2.09801946962068</v>
      </c>
    </row>
    <row r="120" spans="1:10" x14ac:dyDescent="0.2">
      <c r="A120" s="181" t="s">
        <v>641</v>
      </c>
      <c r="B120" s="192">
        <v>375</v>
      </c>
      <c r="C120" s="175"/>
      <c r="D120" s="133" t="s">
        <v>431</v>
      </c>
      <c r="E120" s="193" t="s">
        <v>106</v>
      </c>
      <c r="F120" s="193" t="s">
        <v>106</v>
      </c>
      <c r="G120" s="289" t="s">
        <v>1111</v>
      </c>
      <c r="H120" s="193" t="s">
        <v>106</v>
      </c>
      <c r="I120" s="193" t="s">
        <v>106</v>
      </c>
      <c r="J120" s="289" t="s">
        <v>1111</v>
      </c>
    </row>
    <row r="121" spans="1:10" x14ac:dyDescent="0.2">
      <c r="A121" s="181" t="s">
        <v>642</v>
      </c>
      <c r="B121" s="192">
        <v>377</v>
      </c>
      <c r="C121" s="175"/>
      <c r="D121" s="133" t="s">
        <v>432</v>
      </c>
      <c r="E121" s="193" t="s">
        <v>106</v>
      </c>
      <c r="F121" s="193" t="s">
        <v>106</v>
      </c>
      <c r="G121" s="289" t="s">
        <v>1111</v>
      </c>
      <c r="H121" s="193" t="s">
        <v>106</v>
      </c>
      <c r="I121" s="193" t="s">
        <v>106</v>
      </c>
      <c r="J121" s="289" t="s">
        <v>1111</v>
      </c>
    </row>
    <row r="122" spans="1:10" x14ac:dyDescent="0.2">
      <c r="A122" s="181" t="s">
        <v>643</v>
      </c>
      <c r="B122" s="192">
        <v>378</v>
      </c>
      <c r="C122" s="175"/>
      <c r="D122" s="133" t="s">
        <v>433</v>
      </c>
      <c r="E122" s="193">
        <v>28</v>
      </c>
      <c r="F122" s="193">
        <v>55925</v>
      </c>
      <c r="G122" s="289">
        <v>447.53279812022703</v>
      </c>
      <c r="H122" s="193">
        <v>28</v>
      </c>
      <c r="I122" s="193">
        <v>55925</v>
      </c>
      <c r="J122" s="289">
        <v>399.95530126944402</v>
      </c>
    </row>
    <row r="123" spans="1:10" x14ac:dyDescent="0.2">
      <c r="A123" s="181" t="s">
        <v>644</v>
      </c>
      <c r="B123" s="192">
        <v>382</v>
      </c>
      <c r="C123" s="175"/>
      <c r="D123" s="133" t="s">
        <v>434</v>
      </c>
      <c r="E123" s="193">
        <v>204</v>
      </c>
      <c r="F123" s="193">
        <v>1524</v>
      </c>
      <c r="G123" s="289">
        <v>60.084033613445399</v>
      </c>
      <c r="H123" s="193">
        <v>3660</v>
      </c>
      <c r="I123" s="193">
        <v>11293</v>
      </c>
      <c r="J123" s="289" t="s">
        <v>719</v>
      </c>
    </row>
    <row r="124" spans="1:10" x14ac:dyDescent="0.2">
      <c r="A124" s="181" t="s">
        <v>645</v>
      </c>
      <c r="B124" s="192">
        <v>386</v>
      </c>
      <c r="C124" s="175"/>
      <c r="D124" s="133" t="s">
        <v>435</v>
      </c>
      <c r="E124" s="193">
        <v>14</v>
      </c>
      <c r="F124" s="193">
        <v>208</v>
      </c>
      <c r="G124" s="289">
        <v>-51.058823529411796</v>
      </c>
      <c r="H124" s="193">
        <v>14</v>
      </c>
      <c r="I124" s="193">
        <v>208</v>
      </c>
      <c r="J124" s="289">
        <v>-51.963048498845303</v>
      </c>
    </row>
    <row r="125" spans="1:10" x14ac:dyDescent="0.2">
      <c r="A125" s="181" t="s">
        <v>646</v>
      </c>
      <c r="B125" s="192">
        <v>388</v>
      </c>
      <c r="C125" s="175"/>
      <c r="D125" s="133" t="s">
        <v>489</v>
      </c>
      <c r="E125" s="193">
        <v>2584739</v>
      </c>
      <c r="F125" s="193">
        <v>15105206</v>
      </c>
      <c r="G125" s="289">
        <v>-6.0963144627110202</v>
      </c>
      <c r="H125" s="193">
        <v>5526711</v>
      </c>
      <c r="I125" s="193">
        <v>31515833</v>
      </c>
      <c r="J125" s="289">
        <v>0.55957058193878595</v>
      </c>
    </row>
    <row r="126" spans="1:10" x14ac:dyDescent="0.2">
      <c r="A126" s="181" t="s">
        <v>647</v>
      </c>
      <c r="B126" s="192">
        <v>389</v>
      </c>
      <c r="C126" s="175"/>
      <c r="D126" s="133" t="s">
        <v>436</v>
      </c>
      <c r="E126" s="193">
        <v>251</v>
      </c>
      <c r="F126" s="193">
        <v>2840</v>
      </c>
      <c r="G126" s="289">
        <v>-11.8833385044989</v>
      </c>
      <c r="H126" s="193">
        <v>3008</v>
      </c>
      <c r="I126" s="193">
        <v>13304</v>
      </c>
      <c r="J126" s="289">
        <v>-15.749477550503499</v>
      </c>
    </row>
    <row r="127" spans="1:10" s="170" customFormat="1" x14ac:dyDescent="0.2">
      <c r="A127" s="181" t="s">
        <v>648</v>
      </c>
      <c r="B127" s="192">
        <v>391</v>
      </c>
      <c r="C127" s="175"/>
      <c r="D127" s="133" t="s">
        <v>437</v>
      </c>
      <c r="E127" s="193" t="s">
        <v>106</v>
      </c>
      <c r="F127" s="193" t="s">
        <v>106</v>
      </c>
      <c r="G127" s="289" t="s">
        <v>1111</v>
      </c>
      <c r="H127" s="193" t="s">
        <v>106</v>
      </c>
      <c r="I127" s="193" t="s">
        <v>106</v>
      </c>
      <c r="J127" s="289" t="s">
        <v>1111</v>
      </c>
    </row>
    <row r="128" spans="1:10" s="170" customFormat="1" x14ac:dyDescent="0.2">
      <c r="A128" s="181" t="s">
        <v>649</v>
      </c>
      <c r="B128" s="192">
        <v>393</v>
      </c>
      <c r="C128" s="175"/>
      <c r="D128" s="133" t="s">
        <v>438</v>
      </c>
      <c r="E128" s="193">
        <v>256</v>
      </c>
      <c r="F128" s="193">
        <v>15768</v>
      </c>
      <c r="G128" s="289" t="s">
        <v>719</v>
      </c>
      <c r="H128" s="193">
        <v>256</v>
      </c>
      <c r="I128" s="193">
        <v>15768</v>
      </c>
      <c r="J128" s="289" t="s">
        <v>719</v>
      </c>
    </row>
    <row r="129" spans="1:10" s="170" customFormat="1" x14ac:dyDescent="0.2">
      <c r="A129" s="181" t="s">
        <v>650</v>
      </c>
      <c r="B129" s="192">
        <v>395</v>
      </c>
      <c r="C129" s="175"/>
      <c r="D129" s="133" t="s">
        <v>439</v>
      </c>
      <c r="E129" s="193" t="s">
        <v>106</v>
      </c>
      <c r="F129" s="193" t="s">
        <v>106</v>
      </c>
      <c r="G129" s="289" t="s">
        <v>1111</v>
      </c>
      <c r="H129" s="193" t="s">
        <v>106</v>
      </c>
      <c r="I129" s="193" t="s">
        <v>106</v>
      </c>
      <c r="J129" s="289" t="s">
        <v>1111</v>
      </c>
    </row>
    <row r="130" spans="1:10" s="9" customFormat="1" ht="21" customHeight="1" x14ac:dyDescent="0.2">
      <c r="A130" s="86" t="s">
        <v>684</v>
      </c>
      <c r="B130" s="194" t="s">
        <v>684</v>
      </c>
      <c r="C130" s="48" t="s">
        <v>1052</v>
      </c>
      <c r="D130" s="32"/>
      <c r="E130" s="90">
        <v>12884976</v>
      </c>
      <c r="F130" s="90">
        <v>114240574</v>
      </c>
      <c r="G130" s="288">
        <v>-1.83895341740416</v>
      </c>
      <c r="H130" s="90">
        <v>24172577</v>
      </c>
      <c r="I130" s="90">
        <v>234185811</v>
      </c>
      <c r="J130" s="288">
        <v>1.93340205535</v>
      </c>
    </row>
    <row r="131" spans="1:10" s="170" customFormat="1" ht="21" customHeight="1" x14ac:dyDescent="0.2">
      <c r="A131" s="181" t="s">
        <v>651</v>
      </c>
      <c r="B131" s="192">
        <v>400</v>
      </c>
      <c r="C131" s="175"/>
      <c r="D131" s="133" t="s">
        <v>440</v>
      </c>
      <c r="E131" s="193">
        <v>6722720</v>
      </c>
      <c r="F131" s="193">
        <v>79691497</v>
      </c>
      <c r="G131" s="289">
        <v>-0.96966017909379298</v>
      </c>
      <c r="H131" s="193">
        <v>12532148</v>
      </c>
      <c r="I131" s="193">
        <v>161742247</v>
      </c>
      <c r="J131" s="289">
        <v>2.3722272600985099</v>
      </c>
    </row>
    <row r="132" spans="1:10" s="170" customFormat="1" x14ac:dyDescent="0.2">
      <c r="A132" s="181" t="s">
        <v>652</v>
      </c>
      <c r="B132" s="192">
        <v>404</v>
      </c>
      <c r="C132" s="175"/>
      <c r="D132" s="133" t="s">
        <v>441</v>
      </c>
      <c r="E132" s="193">
        <v>989369</v>
      </c>
      <c r="F132" s="193">
        <v>6099298</v>
      </c>
      <c r="G132" s="289">
        <v>-27.380482794396801</v>
      </c>
      <c r="H132" s="193">
        <v>1733747</v>
      </c>
      <c r="I132" s="193">
        <v>11788299</v>
      </c>
      <c r="J132" s="289">
        <v>-33.776384003638498</v>
      </c>
    </row>
    <row r="133" spans="1:10" s="170" customFormat="1" x14ac:dyDescent="0.2">
      <c r="A133" s="181" t="s">
        <v>653</v>
      </c>
      <c r="B133" s="192">
        <v>406</v>
      </c>
      <c r="C133" s="175"/>
      <c r="D133" s="133" t="s">
        <v>488</v>
      </c>
      <c r="E133" s="193" t="s">
        <v>106</v>
      </c>
      <c r="F133" s="193" t="s">
        <v>106</v>
      </c>
      <c r="G133" s="289" t="s">
        <v>1111</v>
      </c>
      <c r="H133" s="193" t="s">
        <v>106</v>
      </c>
      <c r="I133" s="193" t="s">
        <v>106</v>
      </c>
      <c r="J133" s="289" t="s">
        <v>1111</v>
      </c>
    </row>
    <row r="134" spans="1:10" s="9" customFormat="1" x14ac:dyDescent="0.2">
      <c r="A134" s="181" t="s">
        <v>654</v>
      </c>
      <c r="B134" s="192">
        <v>408</v>
      </c>
      <c r="C134" s="175"/>
      <c r="D134" s="133" t="s">
        <v>442</v>
      </c>
      <c r="E134" s="193" t="s">
        <v>106</v>
      </c>
      <c r="F134" s="193" t="s">
        <v>106</v>
      </c>
      <c r="G134" s="289" t="s">
        <v>1111</v>
      </c>
      <c r="H134" s="193" t="s">
        <v>106</v>
      </c>
      <c r="I134" s="193" t="s">
        <v>106</v>
      </c>
      <c r="J134" s="289" t="s">
        <v>1111</v>
      </c>
    </row>
    <row r="135" spans="1:10" x14ac:dyDescent="0.2">
      <c r="A135" s="181" t="s">
        <v>655</v>
      </c>
      <c r="B135" s="192">
        <v>412</v>
      </c>
      <c r="C135" s="175"/>
      <c r="D135" s="133" t="s">
        <v>443</v>
      </c>
      <c r="E135" s="193">
        <v>312840</v>
      </c>
      <c r="F135" s="193">
        <v>3133587</v>
      </c>
      <c r="G135" s="289">
        <v>-37.973546011424702</v>
      </c>
      <c r="H135" s="193">
        <v>955857</v>
      </c>
      <c r="I135" s="193">
        <v>8346761</v>
      </c>
      <c r="J135" s="289">
        <v>-8.7598815320208701</v>
      </c>
    </row>
    <row r="136" spans="1:10" x14ac:dyDescent="0.2">
      <c r="A136" s="181" t="s">
        <v>656</v>
      </c>
      <c r="B136" s="192">
        <v>413</v>
      </c>
      <c r="C136" s="175"/>
      <c r="D136" s="133" t="s">
        <v>444</v>
      </c>
      <c r="E136" s="193" t="s">
        <v>106</v>
      </c>
      <c r="F136" s="193" t="s">
        <v>106</v>
      </c>
      <c r="G136" s="289" t="s">
        <v>1111</v>
      </c>
      <c r="H136" s="193" t="s">
        <v>106</v>
      </c>
      <c r="I136" s="193" t="s">
        <v>106</v>
      </c>
      <c r="J136" s="289" t="s">
        <v>1111</v>
      </c>
    </row>
    <row r="137" spans="1:10" x14ac:dyDescent="0.2">
      <c r="A137" s="181" t="s">
        <v>657</v>
      </c>
      <c r="B137" s="192">
        <v>416</v>
      </c>
      <c r="C137" s="175"/>
      <c r="D137" s="133" t="s">
        <v>445</v>
      </c>
      <c r="E137" s="193">
        <v>312</v>
      </c>
      <c r="F137" s="193">
        <v>2945</v>
      </c>
      <c r="G137" s="289">
        <v>-68.720127456186901</v>
      </c>
      <c r="H137" s="193">
        <v>1484</v>
      </c>
      <c r="I137" s="193">
        <v>19330</v>
      </c>
      <c r="J137" s="289">
        <v>-79.703053467176304</v>
      </c>
    </row>
    <row r="138" spans="1:10" x14ac:dyDescent="0.2">
      <c r="A138" s="181" t="s">
        <v>658</v>
      </c>
      <c r="B138" s="192">
        <v>421</v>
      </c>
      <c r="C138" s="175"/>
      <c r="D138" s="133" t="s">
        <v>446</v>
      </c>
      <c r="E138" s="193">
        <v>39</v>
      </c>
      <c r="F138" s="193">
        <v>1580</v>
      </c>
      <c r="G138" s="289" t="s">
        <v>719</v>
      </c>
      <c r="H138" s="193">
        <v>126</v>
      </c>
      <c r="I138" s="193">
        <v>4030</v>
      </c>
      <c r="J138" s="289" t="s">
        <v>719</v>
      </c>
    </row>
    <row r="139" spans="1:10" x14ac:dyDescent="0.2">
      <c r="A139" s="181" t="s">
        <v>659</v>
      </c>
      <c r="B139" s="192">
        <v>424</v>
      </c>
      <c r="C139" s="175"/>
      <c r="D139" s="133" t="s">
        <v>447</v>
      </c>
      <c r="E139" s="193">
        <v>9242</v>
      </c>
      <c r="F139" s="193">
        <v>26296</v>
      </c>
      <c r="G139" s="289">
        <v>171.849477928254</v>
      </c>
      <c r="H139" s="193">
        <v>13166</v>
      </c>
      <c r="I139" s="193">
        <v>43294</v>
      </c>
      <c r="J139" s="289">
        <v>11.6630558134736</v>
      </c>
    </row>
    <row r="140" spans="1:10" x14ac:dyDescent="0.2">
      <c r="A140" s="181" t="s">
        <v>660</v>
      </c>
      <c r="B140" s="192">
        <v>428</v>
      </c>
      <c r="C140" s="175"/>
      <c r="D140" s="133" t="s">
        <v>448</v>
      </c>
      <c r="E140" s="193">
        <v>59</v>
      </c>
      <c r="F140" s="193">
        <v>4174</v>
      </c>
      <c r="G140" s="289">
        <v>-21.3935969868173</v>
      </c>
      <c r="H140" s="193">
        <v>240</v>
      </c>
      <c r="I140" s="193">
        <v>12696</v>
      </c>
      <c r="J140" s="289">
        <v>20.971891376846099</v>
      </c>
    </row>
    <row r="141" spans="1:10" x14ac:dyDescent="0.2">
      <c r="A141" s="181" t="s">
        <v>661</v>
      </c>
      <c r="B141" s="192">
        <v>432</v>
      </c>
      <c r="C141" s="175"/>
      <c r="D141" s="133" t="s">
        <v>449</v>
      </c>
      <c r="E141" s="193">
        <v>182</v>
      </c>
      <c r="F141" s="193">
        <v>9068</v>
      </c>
      <c r="G141" s="289">
        <v>41.510611735330798</v>
      </c>
      <c r="H141" s="193">
        <v>200</v>
      </c>
      <c r="I141" s="193">
        <v>10404</v>
      </c>
      <c r="J141" s="289">
        <v>-56.969145504177398</v>
      </c>
    </row>
    <row r="142" spans="1:10" x14ac:dyDescent="0.2">
      <c r="A142" s="181" t="s">
        <v>662</v>
      </c>
      <c r="B142" s="192">
        <v>436</v>
      </c>
      <c r="C142" s="175"/>
      <c r="D142" s="133" t="s">
        <v>450</v>
      </c>
      <c r="E142" s="193">
        <v>72511</v>
      </c>
      <c r="F142" s="193">
        <v>168703</v>
      </c>
      <c r="G142" s="289">
        <v>45.426098650069797</v>
      </c>
      <c r="H142" s="193">
        <v>190873</v>
      </c>
      <c r="I142" s="193">
        <v>495046</v>
      </c>
      <c r="J142" s="289">
        <v>101.574989107818</v>
      </c>
    </row>
    <row r="143" spans="1:10" x14ac:dyDescent="0.2">
      <c r="A143" s="181" t="s">
        <v>663</v>
      </c>
      <c r="B143" s="192">
        <v>442</v>
      </c>
      <c r="C143" s="175"/>
      <c r="D143" s="133" t="s">
        <v>451</v>
      </c>
      <c r="E143" s="193">
        <v>18503</v>
      </c>
      <c r="F143" s="193">
        <v>16622</v>
      </c>
      <c r="G143" s="289">
        <v>78.481692258133805</v>
      </c>
      <c r="H143" s="193">
        <v>26456</v>
      </c>
      <c r="I143" s="193">
        <v>28708</v>
      </c>
      <c r="J143" s="289">
        <v>83.707685416266699</v>
      </c>
    </row>
    <row r="144" spans="1:10" x14ac:dyDescent="0.2">
      <c r="A144" s="181" t="s">
        <v>664</v>
      </c>
      <c r="B144" s="192">
        <v>446</v>
      </c>
      <c r="C144" s="175"/>
      <c r="D144" s="133" t="s">
        <v>452</v>
      </c>
      <c r="E144" s="193" t="s">
        <v>106</v>
      </c>
      <c r="F144" s="193" t="s">
        <v>106</v>
      </c>
      <c r="G144" s="289" t="s">
        <v>1111</v>
      </c>
      <c r="H144" s="193" t="s">
        <v>106</v>
      </c>
      <c r="I144" s="193" t="s">
        <v>106</v>
      </c>
      <c r="J144" s="289" t="s">
        <v>1111</v>
      </c>
    </row>
    <row r="145" spans="1:10" x14ac:dyDescent="0.2">
      <c r="A145" s="181" t="s">
        <v>665</v>
      </c>
      <c r="B145" s="192">
        <v>448</v>
      </c>
      <c r="C145" s="175"/>
      <c r="D145" s="133" t="s">
        <v>453</v>
      </c>
      <c r="E145" s="193" t="s">
        <v>106</v>
      </c>
      <c r="F145" s="193" t="s">
        <v>106</v>
      </c>
      <c r="G145" s="289" t="s">
        <v>1111</v>
      </c>
      <c r="H145" s="193" t="s">
        <v>106</v>
      </c>
      <c r="I145" s="193" t="s">
        <v>106</v>
      </c>
      <c r="J145" s="289">
        <v>-100</v>
      </c>
    </row>
    <row r="146" spans="1:10" x14ac:dyDescent="0.2">
      <c r="A146" s="181" t="s">
        <v>666</v>
      </c>
      <c r="B146" s="192">
        <v>449</v>
      </c>
      <c r="C146" s="175"/>
      <c r="D146" s="133" t="s">
        <v>454</v>
      </c>
      <c r="E146" s="193" t="s">
        <v>106</v>
      </c>
      <c r="F146" s="193" t="s">
        <v>106</v>
      </c>
      <c r="G146" s="289" t="s">
        <v>1111</v>
      </c>
      <c r="H146" s="193" t="s">
        <v>106</v>
      </c>
      <c r="I146" s="193" t="s">
        <v>106</v>
      </c>
      <c r="J146" s="289">
        <v>-100</v>
      </c>
    </row>
    <row r="147" spans="1:10" x14ac:dyDescent="0.2">
      <c r="A147" s="181" t="s">
        <v>667</v>
      </c>
      <c r="B147" s="192">
        <v>452</v>
      </c>
      <c r="C147" s="175"/>
      <c r="D147" s="133" t="s">
        <v>455</v>
      </c>
      <c r="E147" s="193">
        <v>0</v>
      </c>
      <c r="F147" s="193">
        <v>69</v>
      </c>
      <c r="G147" s="289" t="s">
        <v>719</v>
      </c>
      <c r="H147" s="193">
        <v>24</v>
      </c>
      <c r="I147" s="193">
        <v>1040</v>
      </c>
      <c r="J147" s="289">
        <v>71.617161716171594</v>
      </c>
    </row>
    <row r="148" spans="1:10" x14ac:dyDescent="0.2">
      <c r="A148" s="181" t="s">
        <v>668</v>
      </c>
      <c r="B148" s="192">
        <v>453</v>
      </c>
      <c r="C148" s="175"/>
      <c r="D148" s="133" t="s">
        <v>456</v>
      </c>
      <c r="E148" s="193" t="s">
        <v>106</v>
      </c>
      <c r="F148" s="193" t="s">
        <v>106</v>
      </c>
      <c r="G148" s="289" t="s">
        <v>1111</v>
      </c>
      <c r="H148" s="193" t="s">
        <v>106</v>
      </c>
      <c r="I148" s="193" t="s">
        <v>106</v>
      </c>
      <c r="J148" s="289" t="s">
        <v>1111</v>
      </c>
    </row>
    <row r="149" spans="1:10" ht="14.25" x14ac:dyDescent="0.2">
      <c r="A149" s="670" t="s">
        <v>721</v>
      </c>
      <c r="B149" s="670"/>
      <c r="C149" s="670"/>
      <c r="D149" s="670"/>
      <c r="E149" s="670"/>
      <c r="F149" s="670"/>
      <c r="G149" s="670"/>
      <c r="H149" s="670"/>
      <c r="I149" s="670"/>
      <c r="J149" s="670"/>
    </row>
    <row r="150" spans="1:10" x14ac:dyDescent="0.2">
      <c r="D150" s="181"/>
      <c r="E150" s="184"/>
      <c r="F150" s="185"/>
      <c r="H150" s="195"/>
      <c r="I150" s="196"/>
      <c r="J150" s="197"/>
    </row>
    <row r="151" spans="1:10" ht="17.25" customHeight="1" x14ac:dyDescent="0.2">
      <c r="A151" s="649" t="s">
        <v>1042</v>
      </c>
      <c r="B151" s="650"/>
      <c r="C151" s="654" t="s">
        <v>1043</v>
      </c>
      <c r="D151" s="538"/>
      <c r="E151" s="671" t="s">
        <v>1155</v>
      </c>
      <c r="F151" s="672"/>
      <c r="G151" s="672"/>
      <c r="H151" s="546" t="s">
        <v>1172</v>
      </c>
      <c r="I151" s="672"/>
      <c r="J151" s="672"/>
    </row>
    <row r="152" spans="1:10" ht="16.5" customHeight="1" x14ac:dyDescent="0.2">
      <c r="A152" s="528"/>
      <c r="B152" s="651"/>
      <c r="C152" s="655"/>
      <c r="D152" s="656"/>
      <c r="E152" s="61" t="s">
        <v>473</v>
      </c>
      <c r="F152" s="673" t="s">
        <v>474</v>
      </c>
      <c r="G152" s="674"/>
      <c r="H152" s="111" t="s">
        <v>473</v>
      </c>
      <c r="I152" s="675" t="s">
        <v>474</v>
      </c>
      <c r="J152" s="676"/>
    </row>
    <row r="153" spans="1:10" ht="12.75" customHeight="1" x14ac:dyDescent="0.2">
      <c r="A153" s="528"/>
      <c r="B153" s="651"/>
      <c r="C153" s="655"/>
      <c r="D153" s="656"/>
      <c r="E153" s="665" t="s">
        <v>111</v>
      </c>
      <c r="F153" s="659" t="s">
        <v>107</v>
      </c>
      <c r="G153" s="662" t="s">
        <v>1173</v>
      </c>
      <c r="H153" s="659" t="s">
        <v>111</v>
      </c>
      <c r="I153" s="659" t="s">
        <v>107</v>
      </c>
      <c r="J153" s="677" t="s">
        <v>1180</v>
      </c>
    </row>
    <row r="154" spans="1:10" ht="12.75" customHeight="1" x14ac:dyDescent="0.2">
      <c r="A154" s="528"/>
      <c r="B154" s="651"/>
      <c r="C154" s="655"/>
      <c r="D154" s="656"/>
      <c r="E154" s="666"/>
      <c r="F154" s="660"/>
      <c r="G154" s="663"/>
      <c r="H154" s="660"/>
      <c r="I154" s="660"/>
      <c r="J154" s="678"/>
    </row>
    <row r="155" spans="1:10" ht="12.75" customHeight="1" x14ac:dyDescent="0.2">
      <c r="A155" s="528"/>
      <c r="B155" s="651"/>
      <c r="C155" s="655"/>
      <c r="D155" s="656"/>
      <c r="E155" s="666"/>
      <c r="F155" s="660"/>
      <c r="G155" s="663"/>
      <c r="H155" s="660"/>
      <c r="I155" s="660"/>
      <c r="J155" s="678"/>
    </row>
    <row r="156" spans="1:10" ht="28.5" customHeight="1" x14ac:dyDescent="0.2">
      <c r="A156" s="652"/>
      <c r="B156" s="653"/>
      <c r="C156" s="657"/>
      <c r="D156" s="658"/>
      <c r="E156" s="667"/>
      <c r="F156" s="661"/>
      <c r="G156" s="664"/>
      <c r="H156" s="661"/>
      <c r="I156" s="661"/>
      <c r="J156" s="679"/>
    </row>
    <row r="157" spans="1:10" x14ac:dyDescent="0.2">
      <c r="A157" s="181"/>
      <c r="B157" s="191"/>
      <c r="C157" s="175"/>
      <c r="D157" s="201"/>
      <c r="E157" s="184"/>
      <c r="F157" s="185"/>
      <c r="H157" s="184"/>
      <c r="I157" s="185"/>
    </row>
    <row r="158" spans="1:10" x14ac:dyDescent="0.2">
      <c r="B158" s="199"/>
      <c r="C158" s="200" t="s">
        <v>832</v>
      </c>
      <c r="D158" s="133"/>
    </row>
    <row r="159" spans="1:10" x14ac:dyDescent="0.2">
      <c r="A159" s="181"/>
      <c r="B159" s="198"/>
      <c r="C159" s="175"/>
      <c r="D159" s="133"/>
    </row>
    <row r="160" spans="1:10" x14ac:dyDescent="0.2">
      <c r="A160" s="181" t="s">
        <v>669</v>
      </c>
      <c r="B160" s="192">
        <v>454</v>
      </c>
      <c r="C160" s="175"/>
      <c r="D160" s="133" t="s">
        <v>457</v>
      </c>
      <c r="E160" s="193" t="s">
        <v>106</v>
      </c>
      <c r="F160" s="193" t="s">
        <v>106</v>
      </c>
      <c r="G160" s="289" t="s">
        <v>1111</v>
      </c>
      <c r="H160" s="193" t="s">
        <v>106</v>
      </c>
      <c r="I160" s="193" t="s">
        <v>106</v>
      </c>
      <c r="J160" s="289" t="s">
        <v>1111</v>
      </c>
    </row>
    <row r="161" spans="1:10" x14ac:dyDescent="0.2">
      <c r="A161" s="181" t="s">
        <v>670</v>
      </c>
      <c r="B161" s="192">
        <v>456</v>
      </c>
      <c r="C161" s="175"/>
      <c r="D161" s="133" t="s">
        <v>458</v>
      </c>
      <c r="E161" s="193">
        <v>43200</v>
      </c>
      <c r="F161" s="193">
        <v>770585</v>
      </c>
      <c r="G161" s="289" t="s">
        <v>719</v>
      </c>
      <c r="H161" s="193">
        <v>58996</v>
      </c>
      <c r="I161" s="193">
        <v>1085474</v>
      </c>
      <c r="J161" s="289" t="s">
        <v>719</v>
      </c>
    </row>
    <row r="162" spans="1:10" x14ac:dyDescent="0.2">
      <c r="A162" s="181" t="s">
        <v>671</v>
      </c>
      <c r="B162" s="192">
        <v>457</v>
      </c>
      <c r="C162" s="175"/>
      <c r="D162" s="133" t="s">
        <v>459</v>
      </c>
      <c r="E162" s="193" t="s">
        <v>106</v>
      </c>
      <c r="F162" s="193" t="s">
        <v>106</v>
      </c>
      <c r="G162" s="289" t="s">
        <v>1111</v>
      </c>
      <c r="H162" s="193" t="s">
        <v>106</v>
      </c>
      <c r="I162" s="193" t="s">
        <v>106</v>
      </c>
      <c r="J162" s="289" t="s">
        <v>1111</v>
      </c>
    </row>
    <row r="163" spans="1:10" x14ac:dyDescent="0.2">
      <c r="A163" s="181" t="s">
        <v>672</v>
      </c>
      <c r="B163" s="192">
        <v>459</v>
      </c>
      <c r="C163" s="175"/>
      <c r="D163" s="133" t="s">
        <v>460</v>
      </c>
      <c r="E163" s="193" t="s">
        <v>106</v>
      </c>
      <c r="F163" s="193" t="s">
        <v>106</v>
      </c>
      <c r="G163" s="289" t="s">
        <v>1111</v>
      </c>
      <c r="H163" s="193" t="s">
        <v>106</v>
      </c>
      <c r="I163" s="193" t="s">
        <v>106</v>
      </c>
      <c r="J163" s="289" t="s">
        <v>1111</v>
      </c>
    </row>
    <row r="164" spans="1:10" x14ac:dyDescent="0.2">
      <c r="A164" s="181" t="s">
        <v>673</v>
      </c>
      <c r="B164" s="192">
        <v>460</v>
      </c>
      <c r="C164" s="175"/>
      <c r="D164" s="133" t="s">
        <v>461</v>
      </c>
      <c r="E164" s="193" t="s">
        <v>106</v>
      </c>
      <c r="F164" s="193" t="s">
        <v>106</v>
      </c>
      <c r="G164" s="289" t="s">
        <v>1111</v>
      </c>
      <c r="H164" s="193" t="s">
        <v>106</v>
      </c>
      <c r="I164" s="193" t="s">
        <v>106</v>
      </c>
      <c r="J164" s="289" t="s">
        <v>1111</v>
      </c>
    </row>
    <row r="165" spans="1:10" x14ac:dyDescent="0.2">
      <c r="A165" s="181" t="s">
        <v>674</v>
      </c>
      <c r="B165" s="192">
        <v>463</v>
      </c>
      <c r="C165" s="175"/>
      <c r="D165" s="133" t="s">
        <v>462</v>
      </c>
      <c r="E165" s="193" t="s">
        <v>106</v>
      </c>
      <c r="F165" s="193" t="s">
        <v>106</v>
      </c>
      <c r="G165" s="289" t="s">
        <v>1111</v>
      </c>
      <c r="H165" s="193" t="s">
        <v>106</v>
      </c>
      <c r="I165" s="193" t="s">
        <v>106</v>
      </c>
      <c r="J165" s="289" t="s">
        <v>1111</v>
      </c>
    </row>
    <row r="166" spans="1:10" x14ac:dyDescent="0.2">
      <c r="A166" s="181" t="s">
        <v>675</v>
      </c>
      <c r="B166" s="192">
        <v>464</v>
      </c>
      <c r="C166" s="175"/>
      <c r="D166" s="133" t="s">
        <v>463</v>
      </c>
      <c r="E166" s="193" t="s">
        <v>1111</v>
      </c>
      <c r="F166" s="193" t="s">
        <v>1111</v>
      </c>
      <c r="G166" s="289" t="s">
        <v>1111</v>
      </c>
      <c r="H166" s="193">
        <v>2</v>
      </c>
      <c r="I166" s="193">
        <v>131</v>
      </c>
      <c r="J166" s="289" t="s">
        <v>719</v>
      </c>
    </row>
    <row r="167" spans="1:10" x14ac:dyDescent="0.2">
      <c r="A167" s="181" t="s">
        <v>727</v>
      </c>
      <c r="B167" s="192">
        <v>465</v>
      </c>
      <c r="C167" s="175"/>
      <c r="D167" s="133" t="s">
        <v>464</v>
      </c>
      <c r="E167" s="193" t="s">
        <v>106</v>
      </c>
      <c r="F167" s="193" t="s">
        <v>106</v>
      </c>
      <c r="G167" s="289" t="s">
        <v>1111</v>
      </c>
      <c r="H167" s="193" t="s">
        <v>106</v>
      </c>
      <c r="I167" s="193" t="s">
        <v>106</v>
      </c>
      <c r="J167" s="289" t="s">
        <v>1111</v>
      </c>
    </row>
    <row r="168" spans="1:10" x14ac:dyDescent="0.2">
      <c r="A168" s="181" t="s">
        <v>728</v>
      </c>
      <c r="B168" s="192">
        <v>467</v>
      </c>
      <c r="C168" s="175"/>
      <c r="D168" s="133" t="s">
        <v>465</v>
      </c>
      <c r="E168" s="193" t="s">
        <v>106</v>
      </c>
      <c r="F168" s="193" t="s">
        <v>106</v>
      </c>
      <c r="G168" s="289" t="s">
        <v>1111</v>
      </c>
      <c r="H168" s="193" t="s">
        <v>106</v>
      </c>
      <c r="I168" s="193" t="s">
        <v>106</v>
      </c>
      <c r="J168" s="289" t="s">
        <v>1111</v>
      </c>
    </row>
    <row r="169" spans="1:10" x14ac:dyDescent="0.2">
      <c r="A169" s="181" t="s">
        <v>729</v>
      </c>
      <c r="B169" s="192">
        <v>468</v>
      </c>
      <c r="C169" s="175"/>
      <c r="D169" s="133" t="s">
        <v>112</v>
      </c>
      <c r="E169" s="193" t="s">
        <v>106</v>
      </c>
      <c r="F169" s="193" t="s">
        <v>106</v>
      </c>
      <c r="G169" s="289" t="s">
        <v>1111</v>
      </c>
      <c r="H169" s="193" t="s">
        <v>106</v>
      </c>
      <c r="I169" s="193" t="s">
        <v>106</v>
      </c>
      <c r="J169" s="289" t="s">
        <v>1111</v>
      </c>
    </row>
    <row r="170" spans="1:10" x14ac:dyDescent="0.2">
      <c r="A170" s="181" t="s">
        <v>730</v>
      </c>
      <c r="B170" s="192">
        <v>469</v>
      </c>
      <c r="C170" s="175"/>
      <c r="D170" s="133" t="s">
        <v>113</v>
      </c>
      <c r="E170" s="193" t="s">
        <v>106</v>
      </c>
      <c r="F170" s="193" t="s">
        <v>106</v>
      </c>
      <c r="G170" s="289">
        <v>-100</v>
      </c>
      <c r="H170" s="193" t="s">
        <v>106</v>
      </c>
      <c r="I170" s="193" t="s">
        <v>106</v>
      </c>
      <c r="J170" s="289">
        <v>-100</v>
      </c>
    </row>
    <row r="171" spans="1:10" x14ac:dyDescent="0.2">
      <c r="A171" s="181" t="s">
        <v>731</v>
      </c>
      <c r="B171" s="192">
        <v>470</v>
      </c>
      <c r="C171" s="175"/>
      <c r="D171" s="133" t="s">
        <v>114</v>
      </c>
      <c r="E171" s="193" t="s">
        <v>106</v>
      </c>
      <c r="F171" s="193" t="s">
        <v>106</v>
      </c>
      <c r="G171" s="289" t="s">
        <v>1111</v>
      </c>
      <c r="H171" s="193" t="s">
        <v>106</v>
      </c>
      <c r="I171" s="193" t="s">
        <v>106</v>
      </c>
      <c r="J171" s="289" t="s">
        <v>1111</v>
      </c>
    </row>
    <row r="172" spans="1:10" x14ac:dyDescent="0.2">
      <c r="A172" s="181" t="s">
        <v>732</v>
      </c>
      <c r="B172" s="192">
        <v>472</v>
      </c>
      <c r="C172" s="175"/>
      <c r="D172" s="133" t="s">
        <v>115</v>
      </c>
      <c r="E172" s="193" t="s">
        <v>106</v>
      </c>
      <c r="F172" s="193" t="s">
        <v>106</v>
      </c>
      <c r="G172" s="289" t="s">
        <v>1111</v>
      </c>
      <c r="H172" s="193" t="s">
        <v>106</v>
      </c>
      <c r="I172" s="193" t="s">
        <v>106</v>
      </c>
      <c r="J172" s="289" t="s">
        <v>1111</v>
      </c>
    </row>
    <row r="173" spans="1:10" x14ac:dyDescent="0.2">
      <c r="A173" s="181" t="s">
        <v>733</v>
      </c>
      <c r="B173" s="192">
        <v>473</v>
      </c>
      <c r="C173" s="175"/>
      <c r="D173" s="133" t="s">
        <v>116</v>
      </c>
      <c r="E173" s="193" t="s">
        <v>106</v>
      </c>
      <c r="F173" s="193" t="s">
        <v>106</v>
      </c>
      <c r="G173" s="289">
        <v>-100</v>
      </c>
      <c r="H173" s="193" t="s">
        <v>106</v>
      </c>
      <c r="I173" s="193" t="s">
        <v>106</v>
      </c>
      <c r="J173" s="289">
        <v>-100</v>
      </c>
    </row>
    <row r="174" spans="1:10" x14ac:dyDescent="0.2">
      <c r="A174" s="181" t="s">
        <v>734</v>
      </c>
      <c r="B174" s="192">
        <v>474</v>
      </c>
      <c r="C174" s="175"/>
      <c r="D174" s="133" t="s">
        <v>117</v>
      </c>
      <c r="E174" s="193" t="s">
        <v>106</v>
      </c>
      <c r="F174" s="193" t="s">
        <v>106</v>
      </c>
      <c r="G174" s="289" t="s">
        <v>1111</v>
      </c>
      <c r="H174" s="193" t="s">
        <v>106</v>
      </c>
      <c r="I174" s="193" t="s">
        <v>106</v>
      </c>
      <c r="J174" s="289" t="s">
        <v>1111</v>
      </c>
    </row>
    <row r="175" spans="1:10" x14ac:dyDescent="0.2">
      <c r="A175" s="202" t="s">
        <v>1053</v>
      </c>
      <c r="B175" s="203">
        <v>475</v>
      </c>
      <c r="D175" s="204" t="s">
        <v>1054</v>
      </c>
      <c r="E175" s="193" t="s">
        <v>106</v>
      </c>
      <c r="F175" s="193" t="s">
        <v>106</v>
      </c>
      <c r="G175" s="289" t="s">
        <v>1111</v>
      </c>
      <c r="H175" s="193" t="s">
        <v>106</v>
      </c>
      <c r="I175" s="193" t="s">
        <v>106</v>
      </c>
      <c r="J175" s="289" t="s">
        <v>1111</v>
      </c>
    </row>
    <row r="176" spans="1:10" x14ac:dyDescent="0.2">
      <c r="A176" s="202" t="s">
        <v>1055</v>
      </c>
      <c r="B176" s="203">
        <v>477</v>
      </c>
      <c r="D176" s="204" t="s">
        <v>1056</v>
      </c>
      <c r="E176" s="193" t="s">
        <v>106</v>
      </c>
      <c r="F176" s="193" t="s">
        <v>106</v>
      </c>
      <c r="G176" s="289" t="s">
        <v>1111</v>
      </c>
      <c r="H176" s="193" t="s">
        <v>106</v>
      </c>
      <c r="I176" s="193" t="s">
        <v>106</v>
      </c>
      <c r="J176" s="289" t="s">
        <v>1111</v>
      </c>
    </row>
    <row r="177" spans="1:10" x14ac:dyDescent="0.2">
      <c r="A177" s="202" t="s">
        <v>1057</v>
      </c>
      <c r="B177" s="203">
        <v>479</v>
      </c>
      <c r="D177" s="204" t="s">
        <v>1058</v>
      </c>
      <c r="E177" s="193" t="s">
        <v>106</v>
      </c>
      <c r="F177" s="193" t="s">
        <v>106</v>
      </c>
      <c r="G177" s="289" t="s">
        <v>1111</v>
      </c>
      <c r="H177" s="193" t="s">
        <v>106</v>
      </c>
      <c r="I177" s="193" t="s">
        <v>106</v>
      </c>
      <c r="J177" s="289" t="s">
        <v>1111</v>
      </c>
    </row>
    <row r="178" spans="1:10" x14ac:dyDescent="0.2">
      <c r="A178" s="181" t="s">
        <v>735</v>
      </c>
      <c r="B178" s="192">
        <v>480</v>
      </c>
      <c r="C178" s="175"/>
      <c r="D178" s="133" t="s">
        <v>118</v>
      </c>
      <c r="E178" s="193">
        <v>18277</v>
      </c>
      <c r="F178" s="193">
        <v>48353</v>
      </c>
      <c r="G178" s="289">
        <v>-52.6526575535623</v>
      </c>
      <c r="H178" s="193">
        <v>51495</v>
      </c>
      <c r="I178" s="193">
        <v>140647</v>
      </c>
      <c r="J178" s="289">
        <v>-81.638629023203805</v>
      </c>
    </row>
    <row r="179" spans="1:10" x14ac:dyDescent="0.2">
      <c r="A179" s="202" t="s">
        <v>1059</v>
      </c>
      <c r="B179" s="203">
        <v>481</v>
      </c>
      <c r="D179" s="204" t="s">
        <v>1060</v>
      </c>
      <c r="E179" s="193" t="s">
        <v>106</v>
      </c>
      <c r="F179" s="193" t="s">
        <v>106</v>
      </c>
      <c r="G179" s="289" t="s">
        <v>1111</v>
      </c>
      <c r="H179" s="193" t="s">
        <v>106</v>
      </c>
      <c r="I179" s="193" t="s">
        <v>106</v>
      </c>
      <c r="J179" s="289" t="s">
        <v>1111</v>
      </c>
    </row>
    <row r="180" spans="1:10" x14ac:dyDescent="0.2">
      <c r="A180" s="181" t="s">
        <v>736</v>
      </c>
      <c r="B180" s="192">
        <v>484</v>
      </c>
      <c r="C180" s="175"/>
      <c r="D180" s="133" t="s">
        <v>1061</v>
      </c>
      <c r="E180" s="193">
        <v>1</v>
      </c>
      <c r="F180" s="193">
        <v>255</v>
      </c>
      <c r="G180" s="289" t="s">
        <v>719</v>
      </c>
      <c r="H180" s="193">
        <v>5</v>
      </c>
      <c r="I180" s="193">
        <v>583</v>
      </c>
      <c r="J180" s="289">
        <v>-97.322125763630495</v>
      </c>
    </row>
    <row r="181" spans="1:10" x14ac:dyDescent="0.2">
      <c r="A181" s="181" t="s">
        <v>737</v>
      </c>
      <c r="B181" s="192">
        <v>488</v>
      </c>
      <c r="C181" s="175"/>
      <c r="D181" s="133" t="s">
        <v>119</v>
      </c>
      <c r="E181" s="193" t="s">
        <v>106</v>
      </c>
      <c r="F181" s="193" t="s">
        <v>106</v>
      </c>
      <c r="G181" s="289" t="s">
        <v>1111</v>
      </c>
      <c r="H181" s="193" t="s">
        <v>106</v>
      </c>
      <c r="I181" s="193" t="s">
        <v>106</v>
      </c>
      <c r="J181" s="289" t="s">
        <v>1111</v>
      </c>
    </row>
    <row r="182" spans="1:10" x14ac:dyDescent="0.2">
      <c r="A182" s="181" t="s">
        <v>738</v>
      </c>
      <c r="B182" s="192">
        <v>492</v>
      </c>
      <c r="C182" s="175"/>
      <c r="D182" s="133" t="s">
        <v>120</v>
      </c>
      <c r="E182" s="193" t="s">
        <v>106</v>
      </c>
      <c r="F182" s="193" t="s">
        <v>106</v>
      </c>
      <c r="G182" s="289" t="s">
        <v>1111</v>
      </c>
      <c r="H182" s="193" t="s">
        <v>106</v>
      </c>
      <c r="I182" s="193" t="s">
        <v>106</v>
      </c>
      <c r="J182" s="289" t="s">
        <v>1111</v>
      </c>
    </row>
    <row r="183" spans="1:10" x14ac:dyDescent="0.2">
      <c r="A183" s="181" t="s">
        <v>739</v>
      </c>
      <c r="B183" s="192">
        <v>500</v>
      </c>
      <c r="C183" s="175"/>
      <c r="D183" s="133" t="s">
        <v>121</v>
      </c>
      <c r="E183" s="193">
        <v>81698</v>
      </c>
      <c r="F183" s="193">
        <v>89895</v>
      </c>
      <c r="G183" s="289">
        <v>-77.224301172798405</v>
      </c>
      <c r="H183" s="193">
        <v>685369</v>
      </c>
      <c r="I183" s="193">
        <v>3055995</v>
      </c>
      <c r="J183" s="289">
        <v>233.18124282476199</v>
      </c>
    </row>
    <row r="184" spans="1:10" x14ac:dyDescent="0.2">
      <c r="A184" s="181" t="s">
        <v>740</v>
      </c>
      <c r="B184" s="192">
        <v>504</v>
      </c>
      <c r="C184" s="175"/>
      <c r="D184" s="133" t="s">
        <v>122</v>
      </c>
      <c r="E184" s="193">
        <v>379757</v>
      </c>
      <c r="F184" s="193">
        <v>695731</v>
      </c>
      <c r="G184" s="289">
        <v>957.06884239634098</v>
      </c>
      <c r="H184" s="193">
        <v>474709</v>
      </c>
      <c r="I184" s="193">
        <v>835308</v>
      </c>
      <c r="J184" s="289">
        <v>335.589393267802</v>
      </c>
    </row>
    <row r="185" spans="1:10" x14ac:dyDescent="0.2">
      <c r="A185" s="181" t="s">
        <v>741</v>
      </c>
      <c r="B185" s="192">
        <v>508</v>
      </c>
      <c r="C185" s="175"/>
      <c r="D185" s="133" t="s">
        <v>123</v>
      </c>
      <c r="E185" s="193">
        <v>3553097</v>
      </c>
      <c r="F185" s="193">
        <v>21992776</v>
      </c>
      <c r="G185" s="289">
        <v>11.3690568003673</v>
      </c>
      <c r="H185" s="193">
        <v>6712181</v>
      </c>
      <c r="I185" s="193">
        <v>44481979</v>
      </c>
      <c r="J185" s="289">
        <v>13.2712155276316</v>
      </c>
    </row>
    <row r="186" spans="1:10" x14ac:dyDescent="0.2">
      <c r="A186" s="181" t="s">
        <v>742</v>
      </c>
      <c r="B186" s="192">
        <v>512</v>
      </c>
      <c r="C186" s="175"/>
      <c r="D186" s="133" t="s">
        <v>124</v>
      </c>
      <c r="E186" s="193">
        <v>153481</v>
      </c>
      <c r="F186" s="193">
        <v>874587</v>
      </c>
      <c r="G186" s="289">
        <v>39.057523861614598</v>
      </c>
      <c r="H186" s="193">
        <v>185327</v>
      </c>
      <c r="I186" s="193">
        <v>1123942</v>
      </c>
      <c r="J186" s="289">
        <v>55.965935503925003</v>
      </c>
    </row>
    <row r="187" spans="1:10" x14ac:dyDescent="0.2">
      <c r="A187" s="181" t="s">
        <v>743</v>
      </c>
      <c r="B187" s="192">
        <v>516</v>
      </c>
      <c r="C187" s="175"/>
      <c r="D187" s="133" t="s">
        <v>1062</v>
      </c>
      <c r="E187" s="193">
        <v>10030</v>
      </c>
      <c r="F187" s="193">
        <v>13148</v>
      </c>
      <c r="G187" s="289" t="s">
        <v>719</v>
      </c>
      <c r="H187" s="193">
        <v>20030</v>
      </c>
      <c r="I187" s="193">
        <v>25919</v>
      </c>
      <c r="J187" s="289" t="s">
        <v>719</v>
      </c>
    </row>
    <row r="188" spans="1:10" x14ac:dyDescent="0.2">
      <c r="A188" s="181" t="s">
        <v>744</v>
      </c>
      <c r="B188" s="192">
        <v>520</v>
      </c>
      <c r="C188" s="175"/>
      <c r="D188" s="133" t="s">
        <v>125</v>
      </c>
      <c r="E188" s="193" t="s">
        <v>106</v>
      </c>
      <c r="F188" s="193" t="s">
        <v>106</v>
      </c>
      <c r="G188" s="289" t="s">
        <v>1111</v>
      </c>
      <c r="H188" s="193" t="s">
        <v>106</v>
      </c>
      <c r="I188" s="193" t="s">
        <v>106</v>
      </c>
      <c r="J188" s="289">
        <v>-100</v>
      </c>
    </row>
    <row r="189" spans="1:10" s="170" customFormat="1" x14ac:dyDescent="0.2">
      <c r="A189" s="181" t="s">
        <v>745</v>
      </c>
      <c r="B189" s="192">
        <v>524</v>
      </c>
      <c r="C189" s="175"/>
      <c r="D189" s="133" t="s">
        <v>126</v>
      </c>
      <c r="E189" s="193">
        <v>4</v>
      </c>
      <c r="F189" s="193">
        <v>700</v>
      </c>
      <c r="G189" s="289">
        <v>-78.375038616002499</v>
      </c>
      <c r="H189" s="193">
        <v>8</v>
      </c>
      <c r="I189" s="193">
        <v>2490</v>
      </c>
      <c r="J189" s="289">
        <v>-23.643054277828899</v>
      </c>
    </row>
    <row r="190" spans="1:10" s="170" customFormat="1" x14ac:dyDescent="0.2">
      <c r="A190" s="181" t="s">
        <v>746</v>
      </c>
      <c r="B190" s="192">
        <v>528</v>
      </c>
      <c r="C190" s="175"/>
      <c r="D190" s="133" t="s">
        <v>127</v>
      </c>
      <c r="E190" s="193">
        <v>519654</v>
      </c>
      <c r="F190" s="193">
        <v>600705</v>
      </c>
      <c r="G190" s="289">
        <v>-52.469778563391799</v>
      </c>
      <c r="H190" s="193">
        <v>530134</v>
      </c>
      <c r="I190" s="193">
        <v>941488</v>
      </c>
      <c r="J190" s="289">
        <v>-57.954288159035301</v>
      </c>
    </row>
    <row r="191" spans="1:10" s="170" customFormat="1" x14ac:dyDescent="0.2">
      <c r="A191" s="181" t="s">
        <v>747</v>
      </c>
      <c r="B191" s="192">
        <v>529</v>
      </c>
      <c r="C191" s="175"/>
      <c r="D191" s="133" t="s">
        <v>970</v>
      </c>
      <c r="E191" s="193" t="s">
        <v>106</v>
      </c>
      <c r="F191" s="193" t="s">
        <v>106</v>
      </c>
      <c r="G191" s="289" t="s">
        <v>1111</v>
      </c>
      <c r="H191" s="193" t="s">
        <v>106</v>
      </c>
      <c r="I191" s="193" t="s">
        <v>106</v>
      </c>
      <c r="J191" s="289" t="s">
        <v>1111</v>
      </c>
    </row>
    <row r="192" spans="1:10" s="9" customFormat="1" ht="21" customHeight="1" x14ac:dyDescent="0.2">
      <c r="A192" s="86" t="s">
        <v>684</v>
      </c>
      <c r="B192" s="194" t="s">
        <v>684</v>
      </c>
      <c r="C192" s="48" t="s">
        <v>1063</v>
      </c>
      <c r="D192" s="32"/>
      <c r="E192" s="90">
        <v>53894359</v>
      </c>
      <c r="F192" s="90">
        <v>401694739</v>
      </c>
      <c r="G192" s="288">
        <v>-11.690412517798499</v>
      </c>
      <c r="H192" s="90">
        <v>110035513</v>
      </c>
      <c r="I192" s="90">
        <v>858774106</v>
      </c>
      <c r="J192" s="288">
        <v>-6.2406957693411602</v>
      </c>
    </row>
    <row r="193" spans="1:10" s="170" customFormat="1" ht="21" customHeight="1" x14ac:dyDescent="0.2">
      <c r="A193" s="181" t="s">
        <v>583</v>
      </c>
      <c r="B193" s="192">
        <v>76</v>
      </c>
      <c r="C193" s="175"/>
      <c r="D193" s="133" t="s">
        <v>382</v>
      </c>
      <c r="E193" s="193">
        <v>49576</v>
      </c>
      <c r="F193" s="193">
        <v>221155</v>
      </c>
      <c r="G193" s="289">
        <v>-40.613109128161597</v>
      </c>
      <c r="H193" s="193">
        <v>82269</v>
      </c>
      <c r="I193" s="193">
        <v>328131</v>
      </c>
      <c r="J193" s="289">
        <v>-58.150773072611301</v>
      </c>
    </row>
    <row r="194" spans="1:10" s="170" customFormat="1" x14ac:dyDescent="0.2">
      <c r="A194" s="181" t="s">
        <v>584</v>
      </c>
      <c r="B194" s="192">
        <v>77</v>
      </c>
      <c r="C194" s="175"/>
      <c r="D194" s="133" t="s">
        <v>383</v>
      </c>
      <c r="E194" s="193">
        <v>33553</v>
      </c>
      <c r="F194" s="193">
        <v>110387</v>
      </c>
      <c r="G194" s="289">
        <v>-75.663436842047304</v>
      </c>
      <c r="H194" s="193">
        <v>84575</v>
      </c>
      <c r="I194" s="193">
        <v>260164</v>
      </c>
      <c r="J194" s="289">
        <v>-61.860782856380602</v>
      </c>
    </row>
    <row r="195" spans="1:10" s="170" customFormat="1" x14ac:dyDescent="0.2">
      <c r="A195" s="181" t="s">
        <v>585</v>
      </c>
      <c r="B195" s="192">
        <v>78</v>
      </c>
      <c r="C195" s="175"/>
      <c r="D195" s="133" t="s">
        <v>384</v>
      </c>
      <c r="E195" s="193">
        <v>48</v>
      </c>
      <c r="F195" s="193">
        <v>1176</v>
      </c>
      <c r="G195" s="289">
        <v>-98.601332064700301</v>
      </c>
      <c r="H195" s="193">
        <v>53</v>
      </c>
      <c r="I195" s="193">
        <v>5876</v>
      </c>
      <c r="J195" s="289">
        <v>-98.2636754763368</v>
      </c>
    </row>
    <row r="196" spans="1:10" x14ac:dyDescent="0.2">
      <c r="A196" s="181" t="s">
        <v>586</v>
      </c>
      <c r="B196" s="192">
        <v>79</v>
      </c>
      <c r="C196" s="175"/>
      <c r="D196" s="133" t="s">
        <v>385</v>
      </c>
      <c r="E196" s="193">
        <v>9</v>
      </c>
      <c r="F196" s="193">
        <v>4749</v>
      </c>
      <c r="G196" s="289">
        <v>-83.409606986899604</v>
      </c>
      <c r="H196" s="193">
        <v>10087</v>
      </c>
      <c r="I196" s="193">
        <v>77607</v>
      </c>
      <c r="J196" s="289">
        <v>21.490630723711998</v>
      </c>
    </row>
    <row r="197" spans="1:10" x14ac:dyDescent="0.2">
      <c r="A197" s="181" t="s">
        <v>587</v>
      </c>
      <c r="B197" s="192">
        <v>80</v>
      </c>
      <c r="C197" s="175"/>
      <c r="D197" s="133" t="s">
        <v>386</v>
      </c>
      <c r="E197" s="193" t="s">
        <v>1111</v>
      </c>
      <c r="F197" s="193" t="s">
        <v>1111</v>
      </c>
      <c r="G197" s="289">
        <v>-100</v>
      </c>
      <c r="H197" s="193">
        <v>2</v>
      </c>
      <c r="I197" s="193">
        <v>121</v>
      </c>
      <c r="J197" s="289">
        <v>-92.283163265306101</v>
      </c>
    </row>
    <row r="198" spans="1:10" x14ac:dyDescent="0.2">
      <c r="A198" s="181" t="s">
        <v>588</v>
      </c>
      <c r="B198" s="192">
        <v>81</v>
      </c>
      <c r="C198" s="175"/>
      <c r="D198" s="133" t="s">
        <v>387</v>
      </c>
      <c r="E198" s="193">
        <v>29426</v>
      </c>
      <c r="F198" s="193">
        <v>121712</v>
      </c>
      <c r="G198" s="289">
        <v>529.13263723767204</v>
      </c>
      <c r="H198" s="193">
        <v>108879</v>
      </c>
      <c r="I198" s="193">
        <v>288189</v>
      </c>
      <c r="J198" s="289">
        <v>468.57712188770103</v>
      </c>
    </row>
    <row r="199" spans="1:10" x14ac:dyDescent="0.2">
      <c r="A199" s="181" t="s">
        <v>589</v>
      </c>
      <c r="B199" s="192">
        <v>82</v>
      </c>
      <c r="C199" s="175"/>
      <c r="D199" s="133" t="s">
        <v>388</v>
      </c>
      <c r="E199" s="193">
        <v>0</v>
      </c>
      <c r="F199" s="193">
        <v>307</v>
      </c>
      <c r="G199" s="289" t="s">
        <v>719</v>
      </c>
      <c r="H199" s="193">
        <v>0</v>
      </c>
      <c r="I199" s="193">
        <v>432</v>
      </c>
      <c r="J199" s="289" t="s">
        <v>719</v>
      </c>
    </row>
    <row r="200" spans="1:10" x14ac:dyDescent="0.2">
      <c r="A200" s="181" t="s">
        <v>590</v>
      </c>
      <c r="B200" s="192">
        <v>83</v>
      </c>
      <c r="C200" s="175"/>
      <c r="D200" s="133" t="s">
        <v>969</v>
      </c>
      <c r="E200" s="193" t="s">
        <v>1111</v>
      </c>
      <c r="F200" s="193" t="s">
        <v>1111</v>
      </c>
      <c r="G200" s="289">
        <v>-100</v>
      </c>
      <c r="H200" s="193">
        <v>6</v>
      </c>
      <c r="I200" s="193">
        <v>953</v>
      </c>
      <c r="J200" s="289">
        <v>-40.917544947303199</v>
      </c>
    </row>
    <row r="201" spans="1:10" x14ac:dyDescent="0.2">
      <c r="A201" s="181" t="s">
        <v>749</v>
      </c>
      <c r="B201" s="192">
        <v>604</v>
      </c>
      <c r="C201" s="175"/>
      <c r="D201" s="133" t="s">
        <v>129</v>
      </c>
      <c r="E201" s="193">
        <v>32</v>
      </c>
      <c r="F201" s="193">
        <v>29491</v>
      </c>
      <c r="G201" s="289">
        <v>8.4786287059515892</v>
      </c>
      <c r="H201" s="193">
        <v>85</v>
      </c>
      <c r="I201" s="193">
        <v>39110</v>
      </c>
      <c r="J201" s="289">
        <v>7.0099595053080899</v>
      </c>
    </row>
    <row r="202" spans="1:10" x14ac:dyDescent="0.2">
      <c r="A202" s="181" t="s">
        <v>750</v>
      </c>
      <c r="B202" s="192">
        <v>608</v>
      </c>
      <c r="C202" s="175"/>
      <c r="D202" s="133" t="s">
        <v>130</v>
      </c>
      <c r="E202" s="193">
        <v>0</v>
      </c>
      <c r="F202" s="193">
        <v>3</v>
      </c>
      <c r="G202" s="289">
        <v>-98.3333333333333</v>
      </c>
      <c r="H202" s="193">
        <v>12483</v>
      </c>
      <c r="I202" s="193">
        <v>11951</v>
      </c>
      <c r="J202" s="289" t="s">
        <v>719</v>
      </c>
    </row>
    <row r="203" spans="1:10" x14ac:dyDescent="0.2">
      <c r="A203" s="181" t="s">
        <v>751</v>
      </c>
      <c r="B203" s="192">
        <v>612</v>
      </c>
      <c r="C203" s="175"/>
      <c r="D203" s="133" t="s">
        <v>131</v>
      </c>
      <c r="E203" s="193">
        <v>29</v>
      </c>
      <c r="F203" s="193">
        <v>40236</v>
      </c>
      <c r="G203" s="289" t="s">
        <v>719</v>
      </c>
      <c r="H203" s="193">
        <v>695</v>
      </c>
      <c r="I203" s="193">
        <v>154487</v>
      </c>
      <c r="J203" s="289" t="s">
        <v>719</v>
      </c>
    </row>
    <row r="204" spans="1:10" x14ac:dyDescent="0.2">
      <c r="A204" s="181" t="s">
        <v>752</v>
      </c>
      <c r="B204" s="192">
        <v>616</v>
      </c>
      <c r="C204" s="175"/>
      <c r="D204" s="133" t="s">
        <v>132</v>
      </c>
      <c r="E204" s="193">
        <v>25676</v>
      </c>
      <c r="F204" s="193">
        <v>87862</v>
      </c>
      <c r="G204" s="289">
        <v>-28.3986635156059</v>
      </c>
      <c r="H204" s="193">
        <v>87818</v>
      </c>
      <c r="I204" s="193">
        <v>445755</v>
      </c>
      <c r="J204" s="289">
        <v>113.22991260422199</v>
      </c>
    </row>
    <row r="205" spans="1:10" x14ac:dyDescent="0.2">
      <c r="A205" s="181" t="s">
        <v>753</v>
      </c>
      <c r="B205" s="192">
        <v>624</v>
      </c>
      <c r="C205" s="175"/>
      <c r="D205" s="133" t="s">
        <v>133</v>
      </c>
      <c r="E205" s="193">
        <v>170328</v>
      </c>
      <c r="F205" s="193">
        <v>2857342</v>
      </c>
      <c r="G205" s="289">
        <v>9.2410206179694292</v>
      </c>
      <c r="H205" s="193">
        <v>358212</v>
      </c>
      <c r="I205" s="193">
        <v>6852877</v>
      </c>
      <c r="J205" s="289">
        <v>41.879043925530098</v>
      </c>
    </row>
    <row r="206" spans="1:10" x14ac:dyDescent="0.2">
      <c r="A206" s="181" t="s">
        <v>754</v>
      </c>
      <c r="B206" s="192">
        <v>625</v>
      </c>
      <c r="C206" s="175"/>
      <c r="D206" s="133" t="s">
        <v>487</v>
      </c>
      <c r="E206" s="193">
        <v>2</v>
      </c>
      <c r="F206" s="193">
        <v>340</v>
      </c>
      <c r="G206" s="289" t="s">
        <v>719</v>
      </c>
      <c r="H206" s="193">
        <v>3</v>
      </c>
      <c r="I206" s="193">
        <v>682</v>
      </c>
      <c r="J206" s="289">
        <v>380.281690140845</v>
      </c>
    </row>
    <row r="207" spans="1:10" x14ac:dyDescent="0.2">
      <c r="A207" s="181" t="s">
        <v>968</v>
      </c>
      <c r="B207" s="192">
        <v>626</v>
      </c>
      <c r="C207" s="175"/>
      <c r="D207" s="133" t="s">
        <v>134</v>
      </c>
      <c r="E207" s="193" t="s">
        <v>106</v>
      </c>
      <c r="F207" s="193" t="s">
        <v>106</v>
      </c>
      <c r="G207" s="289" t="s">
        <v>1111</v>
      </c>
      <c r="H207" s="193" t="s">
        <v>106</v>
      </c>
      <c r="I207" s="193" t="s">
        <v>106</v>
      </c>
      <c r="J207" s="289" t="s">
        <v>1111</v>
      </c>
    </row>
    <row r="208" spans="1:10" x14ac:dyDescent="0.2">
      <c r="A208" s="181" t="s">
        <v>755</v>
      </c>
      <c r="B208" s="192">
        <v>628</v>
      </c>
      <c r="C208" s="175"/>
      <c r="D208" s="133" t="s">
        <v>135</v>
      </c>
      <c r="E208" s="193">
        <v>212</v>
      </c>
      <c r="F208" s="193">
        <v>34380</v>
      </c>
      <c r="G208" s="289">
        <v>234.43579766536999</v>
      </c>
      <c r="H208" s="193">
        <v>321</v>
      </c>
      <c r="I208" s="193">
        <v>45595</v>
      </c>
      <c r="J208" s="289">
        <v>-21.824634798710601</v>
      </c>
    </row>
    <row r="209" spans="1:10" x14ac:dyDescent="0.2">
      <c r="A209" s="181" t="s">
        <v>756</v>
      </c>
      <c r="B209" s="192">
        <v>632</v>
      </c>
      <c r="C209" s="175"/>
      <c r="D209" s="133" t="s">
        <v>136</v>
      </c>
      <c r="E209" s="193">
        <v>636769</v>
      </c>
      <c r="F209" s="193">
        <v>864643</v>
      </c>
      <c r="G209" s="289">
        <v>-27.514463272383999</v>
      </c>
      <c r="H209" s="193">
        <v>1464461</v>
      </c>
      <c r="I209" s="193">
        <v>1969039</v>
      </c>
      <c r="J209" s="289">
        <v>5.0680314034601803</v>
      </c>
    </row>
    <row r="210" spans="1:10" x14ac:dyDescent="0.2">
      <c r="A210" s="181" t="s">
        <v>757</v>
      </c>
      <c r="B210" s="192">
        <v>636</v>
      </c>
      <c r="C210" s="175"/>
      <c r="D210" s="133" t="s">
        <v>137</v>
      </c>
      <c r="E210" s="193">
        <v>126</v>
      </c>
      <c r="F210" s="193">
        <v>11719</v>
      </c>
      <c r="G210" s="289">
        <v>-89.172733656084901</v>
      </c>
      <c r="H210" s="193">
        <v>219</v>
      </c>
      <c r="I210" s="193">
        <v>44305</v>
      </c>
      <c r="J210" s="289">
        <v>-86.5543183687343</v>
      </c>
    </row>
    <row r="211" spans="1:10" x14ac:dyDescent="0.2">
      <c r="A211" s="181" t="s">
        <v>758</v>
      </c>
      <c r="B211" s="192">
        <v>640</v>
      </c>
      <c r="C211" s="175"/>
      <c r="D211" s="133" t="s">
        <v>138</v>
      </c>
      <c r="E211" s="193">
        <v>594540</v>
      </c>
      <c r="F211" s="193">
        <v>1269001</v>
      </c>
      <c r="G211" s="289">
        <v>277.91394051657102</v>
      </c>
      <c r="H211" s="193">
        <v>2148875</v>
      </c>
      <c r="I211" s="193">
        <v>4389403</v>
      </c>
      <c r="J211" s="289">
        <v>924.11381108479804</v>
      </c>
    </row>
    <row r="212" spans="1:10" x14ac:dyDescent="0.2">
      <c r="A212" s="181" t="s">
        <v>759</v>
      </c>
      <c r="B212" s="192">
        <v>644</v>
      </c>
      <c r="C212" s="175"/>
      <c r="D212" s="133" t="s">
        <v>139</v>
      </c>
      <c r="E212" s="193">
        <v>369545</v>
      </c>
      <c r="F212" s="193">
        <v>744479</v>
      </c>
      <c r="G212" s="289" t="s">
        <v>719</v>
      </c>
      <c r="H212" s="193">
        <v>703118</v>
      </c>
      <c r="I212" s="193">
        <v>1547087</v>
      </c>
      <c r="J212" s="289" t="s">
        <v>719</v>
      </c>
    </row>
    <row r="213" spans="1:10" x14ac:dyDescent="0.2">
      <c r="A213" s="181" t="s">
        <v>760</v>
      </c>
      <c r="B213" s="192">
        <v>647</v>
      </c>
      <c r="C213" s="175"/>
      <c r="D213" s="133" t="s">
        <v>140</v>
      </c>
      <c r="E213" s="193">
        <v>202562</v>
      </c>
      <c r="F213" s="193">
        <v>640540</v>
      </c>
      <c r="G213" s="289">
        <v>-21.431970836583801</v>
      </c>
      <c r="H213" s="193">
        <v>405981</v>
      </c>
      <c r="I213" s="193">
        <v>2060974</v>
      </c>
      <c r="J213" s="289">
        <v>-27.815814175037499</v>
      </c>
    </row>
    <row r="214" spans="1:10" x14ac:dyDescent="0.2">
      <c r="A214" s="181" t="s">
        <v>761</v>
      </c>
      <c r="B214" s="192">
        <v>649</v>
      </c>
      <c r="C214" s="175"/>
      <c r="D214" s="133" t="s">
        <v>141</v>
      </c>
      <c r="E214" s="193">
        <v>14</v>
      </c>
      <c r="F214" s="193">
        <v>4437</v>
      </c>
      <c r="G214" s="289">
        <v>-55.964668519253699</v>
      </c>
      <c r="H214" s="193">
        <v>29</v>
      </c>
      <c r="I214" s="193">
        <v>10307</v>
      </c>
      <c r="J214" s="289">
        <v>-21.780374895651502</v>
      </c>
    </row>
    <row r="215" spans="1:10" x14ac:dyDescent="0.2">
      <c r="A215" s="181" t="s">
        <v>762</v>
      </c>
      <c r="B215" s="192">
        <v>653</v>
      </c>
      <c r="C215" s="175"/>
      <c r="D215" s="133" t="s">
        <v>142</v>
      </c>
      <c r="E215" s="193" t="s">
        <v>106</v>
      </c>
      <c r="F215" s="193" t="s">
        <v>106</v>
      </c>
      <c r="G215" s="289" t="s">
        <v>1111</v>
      </c>
      <c r="H215" s="193" t="s">
        <v>106</v>
      </c>
      <c r="I215" s="193" t="s">
        <v>106</v>
      </c>
      <c r="J215" s="289" t="s">
        <v>1111</v>
      </c>
    </row>
    <row r="216" spans="1:10" x14ac:dyDescent="0.2">
      <c r="A216" s="181" t="s">
        <v>763</v>
      </c>
      <c r="B216" s="192">
        <v>660</v>
      </c>
      <c r="C216" s="175"/>
      <c r="D216" s="133" t="s">
        <v>143</v>
      </c>
      <c r="E216" s="193" t="s">
        <v>1111</v>
      </c>
      <c r="F216" s="193" t="s">
        <v>1111</v>
      </c>
      <c r="G216" s="289">
        <v>-100</v>
      </c>
      <c r="H216" s="193">
        <v>1</v>
      </c>
      <c r="I216" s="193">
        <v>388</v>
      </c>
      <c r="J216" s="289">
        <v>-95.219319862001001</v>
      </c>
    </row>
    <row r="217" spans="1:10" x14ac:dyDescent="0.2">
      <c r="A217" s="181" t="s">
        <v>764</v>
      </c>
      <c r="B217" s="192">
        <v>662</v>
      </c>
      <c r="C217" s="175"/>
      <c r="D217" s="133" t="s">
        <v>144</v>
      </c>
      <c r="E217" s="193">
        <v>191829</v>
      </c>
      <c r="F217" s="193">
        <v>626335</v>
      </c>
      <c r="G217" s="289">
        <v>-72.645184677267906</v>
      </c>
      <c r="H217" s="193">
        <v>452127</v>
      </c>
      <c r="I217" s="193">
        <v>2245619</v>
      </c>
      <c r="J217" s="289">
        <v>-37.094899172290603</v>
      </c>
    </row>
    <row r="218" spans="1:10" x14ac:dyDescent="0.2">
      <c r="A218" s="181" t="s">
        <v>765</v>
      </c>
      <c r="B218" s="192">
        <v>664</v>
      </c>
      <c r="C218" s="175"/>
      <c r="D218" s="133" t="s">
        <v>145</v>
      </c>
      <c r="E218" s="193">
        <v>1805473</v>
      </c>
      <c r="F218" s="193">
        <v>12099146</v>
      </c>
      <c r="G218" s="289">
        <v>-2.7147867397809899</v>
      </c>
      <c r="H218" s="193">
        <v>3471637</v>
      </c>
      <c r="I218" s="193">
        <v>23689569</v>
      </c>
      <c r="J218" s="289">
        <v>-2.2215309134379901</v>
      </c>
    </row>
    <row r="219" spans="1:10" x14ac:dyDescent="0.2">
      <c r="A219" s="181" t="s">
        <v>766</v>
      </c>
      <c r="B219" s="192">
        <v>666</v>
      </c>
      <c r="C219" s="175"/>
      <c r="D219" s="133" t="s">
        <v>146</v>
      </c>
      <c r="E219" s="193">
        <v>88144</v>
      </c>
      <c r="F219" s="193">
        <v>1671627</v>
      </c>
      <c r="G219" s="289">
        <v>-20.060149987614199</v>
      </c>
      <c r="H219" s="193">
        <v>290967</v>
      </c>
      <c r="I219" s="193">
        <v>5433789</v>
      </c>
      <c r="J219" s="289">
        <v>-4.1100176452183499</v>
      </c>
    </row>
    <row r="220" spans="1:10" x14ac:dyDescent="0.2">
      <c r="A220" s="181" t="s">
        <v>767</v>
      </c>
      <c r="B220" s="192">
        <v>667</v>
      </c>
      <c r="C220" s="175"/>
      <c r="D220" s="133" t="s">
        <v>147</v>
      </c>
      <c r="E220" s="193" t="s">
        <v>106</v>
      </c>
      <c r="F220" s="193" t="s">
        <v>106</v>
      </c>
      <c r="G220" s="289" t="s">
        <v>1111</v>
      </c>
      <c r="H220" s="193" t="s">
        <v>106</v>
      </c>
      <c r="I220" s="193" t="s">
        <v>106</v>
      </c>
      <c r="J220" s="289" t="s">
        <v>1111</v>
      </c>
    </row>
    <row r="221" spans="1:10" x14ac:dyDescent="0.2">
      <c r="A221" s="181" t="s">
        <v>768</v>
      </c>
      <c r="B221" s="192">
        <v>669</v>
      </c>
      <c r="C221" s="175"/>
      <c r="D221" s="133" t="s">
        <v>148</v>
      </c>
      <c r="E221" s="193">
        <v>100573</v>
      </c>
      <c r="F221" s="193">
        <v>1260771</v>
      </c>
      <c r="G221" s="289">
        <v>53.279078164645099</v>
      </c>
      <c r="H221" s="193">
        <v>145532</v>
      </c>
      <c r="I221" s="193">
        <v>2523196</v>
      </c>
      <c r="J221" s="289">
        <v>47.345160907921397</v>
      </c>
    </row>
    <row r="222" spans="1:10" x14ac:dyDescent="0.2">
      <c r="A222" s="181" t="s">
        <v>769</v>
      </c>
      <c r="B222" s="192">
        <v>672</v>
      </c>
      <c r="C222" s="175"/>
      <c r="D222" s="133" t="s">
        <v>149</v>
      </c>
      <c r="E222" s="193">
        <v>4253</v>
      </c>
      <c r="F222" s="193">
        <v>127852</v>
      </c>
      <c r="G222" s="289">
        <v>124.684111558266</v>
      </c>
      <c r="H222" s="193">
        <v>7051</v>
      </c>
      <c r="I222" s="193">
        <v>182562</v>
      </c>
      <c r="J222" s="289">
        <v>5.7423196330105197</v>
      </c>
    </row>
    <row r="223" spans="1:10" x14ac:dyDescent="0.2">
      <c r="A223" s="181" t="s">
        <v>770</v>
      </c>
      <c r="B223" s="192">
        <v>675</v>
      </c>
      <c r="C223" s="175"/>
      <c r="D223" s="133" t="s">
        <v>150</v>
      </c>
      <c r="E223" s="193" t="s">
        <v>106</v>
      </c>
      <c r="F223" s="193" t="s">
        <v>106</v>
      </c>
      <c r="G223" s="289" t="s">
        <v>1111</v>
      </c>
      <c r="H223" s="193" t="s">
        <v>106</v>
      </c>
      <c r="I223" s="193" t="s">
        <v>106</v>
      </c>
      <c r="J223" s="289" t="s">
        <v>1111</v>
      </c>
    </row>
    <row r="224" spans="1:10" ht="14.25" x14ac:dyDescent="0.2">
      <c r="A224" s="670" t="s">
        <v>721</v>
      </c>
      <c r="B224" s="670"/>
      <c r="C224" s="670"/>
      <c r="D224" s="670"/>
      <c r="E224" s="670"/>
      <c r="F224" s="670"/>
      <c r="G224" s="670"/>
      <c r="H224" s="670"/>
      <c r="I224" s="670"/>
      <c r="J224" s="670"/>
    </row>
    <row r="225" spans="1:10" x14ac:dyDescent="0.2">
      <c r="D225" s="181"/>
      <c r="E225" s="184"/>
      <c r="F225" s="185"/>
      <c r="H225" s="195"/>
      <c r="I225" s="196"/>
      <c r="J225" s="197"/>
    </row>
    <row r="226" spans="1:10" ht="17.25" customHeight="1" x14ac:dyDescent="0.2">
      <c r="A226" s="649" t="s">
        <v>1042</v>
      </c>
      <c r="B226" s="650"/>
      <c r="C226" s="654" t="s">
        <v>1043</v>
      </c>
      <c r="D226" s="538"/>
      <c r="E226" s="671" t="s">
        <v>1155</v>
      </c>
      <c r="F226" s="672"/>
      <c r="G226" s="672"/>
      <c r="H226" s="546" t="s">
        <v>1172</v>
      </c>
      <c r="I226" s="672"/>
      <c r="J226" s="672"/>
    </row>
    <row r="227" spans="1:10" ht="16.5" customHeight="1" x14ac:dyDescent="0.2">
      <c r="A227" s="528"/>
      <c r="B227" s="651"/>
      <c r="C227" s="655"/>
      <c r="D227" s="656"/>
      <c r="E227" s="61" t="s">
        <v>473</v>
      </c>
      <c r="F227" s="673" t="s">
        <v>474</v>
      </c>
      <c r="G227" s="674"/>
      <c r="H227" s="111" t="s">
        <v>473</v>
      </c>
      <c r="I227" s="675" t="s">
        <v>474</v>
      </c>
      <c r="J227" s="676"/>
    </row>
    <row r="228" spans="1:10" ht="12.75" customHeight="1" x14ac:dyDescent="0.2">
      <c r="A228" s="528"/>
      <c r="B228" s="651"/>
      <c r="C228" s="655"/>
      <c r="D228" s="656"/>
      <c r="E228" s="665" t="s">
        <v>111</v>
      </c>
      <c r="F228" s="659" t="s">
        <v>107</v>
      </c>
      <c r="G228" s="662" t="s">
        <v>1173</v>
      </c>
      <c r="H228" s="659" t="s">
        <v>111</v>
      </c>
      <c r="I228" s="659" t="s">
        <v>107</v>
      </c>
      <c r="J228" s="677" t="s">
        <v>1180</v>
      </c>
    </row>
    <row r="229" spans="1:10" ht="12.75" customHeight="1" x14ac:dyDescent="0.2">
      <c r="A229" s="528"/>
      <c r="B229" s="651"/>
      <c r="C229" s="655"/>
      <c r="D229" s="656"/>
      <c r="E229" s="666"/>
      <c r="F229" s="660"/>
      <c r="G229" s="663"/>
      <c r="H229" s="660"/>
      <c r="I229" s="660"/>
      <c r="J229" s="678"/>
    </row>
    <row r="230" spans="1:10" ht="12.75" customHeight="1" x14ac:dyDescent="0.2">
      <c r="A230" s="528"/>
      <c r="B230" s="651"/>
      <c r="C230" s="655"/>
      <c r="D230" s="656"/>
      <c r="E230" s="666"/>
      <c r="F230" s="660"/>
      <c r="G230" s="663"/>
      <c r="H230" s="660"/>
      <c r="I230" s="660"/>
      <c r="J230" s="678"/>
    </row>
    <row r="231" spans="1:10" ht="28.5" customHeight="1" x14ac:dyDescent="0.2">
      <c r="A231" s="652"/>
      <c r="B231" s="653"/>
      <c r="C231" s="657"/>
      <c r="D231" s="658"/>
      <c r="E231" s="667"/>
      <c r="F231" s="661"/>
      <c r="G231" s="664"/>
      <c r="H231" s="661"/>
      <c r="I231" s="661"/>
      <c r="J231" s="679"/>
    </row>
    <row r="232" spans="1:10" x14ac:dyDescent="0.2">
      <c r="A232" s="181"/>
      <c r="B232" s="191"/>
      <c r="C232" s="175"/>
      <c r="D232" s="190"/>
      <c r="E232" s="184"/>
      <c r="F232" s="185"/>
      <c r="H232" s="184"/>
      <c r="I232" s="185"/>
    </row>
    <row r="233" spans="1:10" x14ac:dyDescent="0.2">
      <c r="B233" s="199"/>
      <c r="C233" s="200" t="s">
        <v>833</v>
      </c>
      <c r="D233" s="190"/>
    </row>
    <row r="234" spans="1:10" x14ac:dyDescent="0.2">
      <c r="A234" s="181"/>
      <c r="B234" s="198"/>
      <c r="C234" s="175"/>
      <c r="D234" s="190"/>
    </row>
    <row r="235" spans="1:10" ht="12.75" customHeight="1" x14ac:dyDescent="0.2">
      <c r="A235" s="181" t="s">
        <v>771</v>
      </c>
      <c r="B235" s="192">
        <v>676</v>
      </c>
      <c r="C235" s="175"/>
      <c r="D235" s="133" t="s">
        <v>151</v>
      </c>
      <c r="E235" s="193">
        <v>2679</v>
      </c>
      <c r="F235" s="193">
        <v>68226</v>
      </c>
      <c r="G235" s="289">
        <v>854.74391267842202</v>
      </c>
      <c r="H235" s="193">
        <v>20397</v>
      </c>
      <c r="I235" s="193">
        <v>597420</v>
      </c>
      <c r="J235" s="289">
        <v>22.926684732621801</v>
      </c>
    </row>
    <row r="236" spans="1:10" ht="12.75" customHeight="1" x14ac:dyDescent="0.2">
      <c r="A236" s="181" t="s">
        <v>772</v>
      </c>
      <c r="B236" s="192">
        <v>680</v>
      </c>
      <c r="C236" s="175"/>
      <c r="D236" s="133" t="s">
        <v>152</v>
      </c>
      <c r="E236" s="193">
        <v>1392827</v>
      </c>
      <c r="F236" s="193">
        <v>11228835</v>
      </c>
      <c r="G236" s="289">
        <v>-45.563951976509898</v>
      </c>
      <c r="H236" s="193">
        <v>2804139</v>
      </c>
      <c r="I236" s="193">
        <v>28171955</v>
      </c>
      <c r="J236" s="289">
        <v>-4.2357266576250403</v>
      </c>
    </row>
    <row r="237" spans="1:10" x14ac:dyDescent="0.2">
      <c r="A237" s="1" t="s">
        <v>773</v>
      </c>
      <c r="B237" s="113">
        <v>684</v>
      </c>
      <c r="C237" s="20"/>
      <c r="D237" s="18" t="s">
        <v>153</v>
      </c>
      <c r="E237" s="91">
        <v>2</v>
      </c>
      <c r="F237" s="91">
        <v>313</v>
      </c>
      <c r="G237" s="290">
        <v>13.4057971014493</v>
      </c>
      <c r="H237" s="91">
        <v>22</v>
      </c>
      <c r="I237" s="91">
        <v>2375</v>
      </c>
      <c r="J237" s="290">
        <v>144.34156378600801</v>
      </c>
    </row>
    <row r="238" spans="1:10" x14ac:dyDescent="0.2">
      <c r="A238" s="1" t="s">
        <v>774</v>
      </c>
      <c r="B238" s="113">
        <v>690</v>
      </c>
      <c r="C238" s="20"/>
      <c r="D238" s="18" t="s">
        <v>154</v>
      </c>
      <c r="E238" s="91">
        <v>925634</v>
      </c>
      <c r="F238" s="91">
        <v>13400024</v>
      </c>
      <c r="G238" s="290">
        <v>-29.009128138294201</v>
      </c>
      <c r="H238" s="91">
        <v>2020553</v>
      </c>
      <c r="I238" s="91">
        <v>30232079</v>
      </c>
      <c r="J238" s="290">
        <v>-22.223084921482499</v>
      </c>
    </row>
    <row r="239" spans="1:10" x14ac:dyDescent="0.2">
      <c r="A239" s="1" t="s">
        <v>775</v>
      </c>
      <c r="B239" s="113">
        <v>696</v>
      </c>
      <c r="C239" s="20"/>
      <c r="D239" s="18" t="s">
        <v>155</v>
      </c>
      <c r="E239" s="91">
        <v>900</v>
      </c>
      <c r="F239" s="91">
        <v>41272</v>
      </c>
      <c r="G239" s="290">
        <v>-51.647218707530797</v>
      </c>
      <c r="H239" s="91">
        <v>5903</v>
      </c>
      <c r="I239" s="91">
        <v>200735</v>
      </c>
      <c r="J239" s="290">
        <v>-2.88911357622142</v>
      </c>
    </row>
    <row r="240" spans="1:10" x14ac:dyDescent="0.2">
      <c r="A240" s="1" t="s">
        <v>776</v>
      </c>
      <c r="B240" s="113">
        <v>700</v>
      </c>
      <c r="C240" s="20"/>
      <c r="D240" s="18" t="s">
        <v>156</v>
      </c>
      <c r="E240" s="91">
        <v>691798</v>
      </c>
      <c r="F240" s="91">
        <v>3688832</v>
      </c>
      <c r="G240" s="290">
        <v>-33.664921927304299</v>
      </c>
      <c r="H240" s="91">
        <v>1063972</v>
      </c>
      <c r="I240" s="91">
        <v>6827075</v>
      </c>
      <c r="J240" s="290">
        <v>-28.677562606768301</v>
      </c>
    </row>
    <row r="241" spans="1:10" x14ac:dyDescent="0.2">
      <c r="A241" s="1" t="s">
        <v>777</v>
      </c>
      <c r="B241" s="113">
        <v>701</v>
      </c>
      <c r="C241" s="20"/>
      <c r="D241" s="18" t="s">
        <v>157</v>
      </c>
      <c r="E241" s="91">
        <v>3469932</v>
      </c>
      <c r="F241" s="91">
        <v>34407994</v>
      </c>
      <c r="G241" s="290">
        <v>-18.456007555855098</v>
      </c>
      <c r="H241" s="91">
        <v>5758828</v>
      </c>
      <c r="I241" s="91">
        <v>66023989</v>
      </c>
      <c r="J241" s="290">
        <v>-11.537786357340799</v>
      </c>
    </row>
    <row r="242" spans="1:10" x14ac:dyDescent="0.2">
      <c r="A242" s="1" t="s">
        <v>778</v>
      </c>
      <c r="B242" s="113">
        <v>703</v>
      </c>
      <c r="C242" s="20"/>
      <c r="D242" s="18" t="s">
        <v>158</v>
      </c>
      <c r="E242" s="91">
        <v>4</v>
      </c>
      <c r="F242" s="91">
        <v>1978</v>
      </c>
      <c r="G242" s="290" t="s">
        <v>719</v>
      </c>
      <c r="H242" s="91">
        <v>4</v>
      </c>
      <c r="I242" s="91">
        <v>1996</v>
      </c>
      <c r="J242" s="290" t="s">
        <v>719</v>
      </c>
    </row>
    <row r="243" spans="1:10" x14ac:dyDescent="0.2">
      <c r="A243" s="1" t="s">
        <v>779</v>
      </c>
      <c r="B243" s="113">
        <v>706</v>
      </c>
      <c r="C243" s="20"/>
      <c r="D243" s="18" t="s">
        <v>159</v>
      </c>
      <c r="E243" s="91">
        <v>226428</v>
      </c>
      <c r="F243" s="91">
        <v>5934286</v>
      </c>
      <c r="G243" s="290">
        <v>69.828674192494105</v>
      </c>
      <c r="H243" s="91">
        <v>717563</v>
      </c>
      <c r="I243" s="91">
        <v>11786632</v>
      </c>
      <c r="J243" s="290">
        <v>54.284940864101202</v>
      </c>
    </row>
    <row r="244" spans="1:10" x14ac:dyDescent="0.2">
      <c r="A244" s="1" t="s">
        <v>780</v>
      </c>
      <c r="B244" s="113">
        <v>708</v>
      </c>
      <c r="C244" s="20"/>
      <c r="D244" s="18" t="s">
        <v>160</v>
      </c>
      <c r="E244" s="91">
        <v>19443</v>
      </c>
      <c r="F244" s="91">
        <v>7021807</v>
      </c>
      <c r="G244" s="290">
        <v>15.539978309742899</v>
      </c>
      <c r="H244" s="91">
        <v>26968</v>
      </c>
      <c r="I244" s="91">
        <v>11559957</v>
      </c>
      <c r="J244" s="290">
        <v>-14.176384222769199</v>
      </c>
    </row>
    <row r="245" spans="1:10" x14ac:dyDescent="0.2">
      <c r="A245" s="1" t="s">
        <v>781</v>
      </c>
      <c r="B245" s="113">
        <v>716</v>
      </c>
      <c r="C245" s="20"/>
      <c r="D245" s="18" t="s">
        <v>161</v>
      </c>
      <c r="E245" s="91" t="s">
        <v>106</v>
      </c>
      <c r="F245" s="91" t="s">
        <v>106</v>
      </c>
      <c r="G245" s="290" t="s">
        <v>1111</v>
      </c>
      <c r="H245" s="91" t="s">
        <v>106</v>
      </c>
      <c r="I245" s="91" t="s">
        <v>106</v>
      </c>
      <c r="J245" s="290" t="s">
        <v>1111</v>
      </c>
    </row>
    <row r="246" spans="1:10" x14ac:dyDescent="0.2">
      <c r="A246" s="1" t="s">
        <v>782</v>
      </c>
      <c r="B246" s="113">
        <v>720</v>
      </c>
      <c r="C246" s="20"/>
      <c r="D246" s="18" t="s">
        <v>162</v>
      </c>
      <c r="E246" s="91">
        <v>38609545</v>
      </c>
      <c r="F246" s="91">
        <v>239264771</v>
      </c>
      <c r="G246" s="290">
        <v>-6.7046042960507197</v>
      </c>
      <c r="H246" s="91">
        <v>78294511</v>
      </c>
      <c r="I246" s="91">
        <v>510137060</v>
      </c>
      <c r="J246" s="290">
        <v>-4.63156749127553</v>
      </c>
    </row>
    <row r="247" spans="1:10" x14ac:dyDescent="0.2">
      <c r="A247" s="1" t="s">
        <v>783</v>
      </c>
      <c r="B247" s="113">
        <v>724</v>
      </c>
      <c r="C247" s="20"/>
      <c r="D247" s="18" t="s">
        <v>163</v>
      </c>
      <c r="E247" s="91">
        <v>24508</v>
      </c>
      <c r="F247" s="91">
        <v>69984</v>
      </c>
      <c r="G247" s="290" t="s">
        <v>719</v>
      </c>
      <c r="H247" s="91">
        <v>36334</v>
      </c>
      <c r="I247" s="91">
        <v>87946</v>
      </c>
      <c r="J247" s="290" t="s">
        <v>719</v>
      </c>
    </row>
    <row r="248" spans="1:10" x14ac:dyDescent="0.2">
      <c r="A248" s="1" t="s">
        <v>784</v>
      </c>
      <c r="B248" s="113">
        <v>728</v>
      </c>
      <c r="C248" s="20"/>
      <c r="D248" s="18" t="s">
        <v>164</v>
      </c>
      <c r="E248" s="91">
        <v>1004736</v>
      </c>
      <c r="F248" s="91">
        <v>11254037</v>
      </c>
      <c r="G248" s="290">
        <v>-17.5639124797381</v>
      </c>
      <c r="H248" s="91">
        <v>2679846</v>
      </c>
      <c r="I248" s="91">
        <v>29826086</v>
      </c>
      <c r="J248" s="290">
        <v>-3.18049501288148</v>
      </c>
    </row>
    <row r="249" spans="1:10" x14ac:dyDescent="0.2">
      <c r="A249" s="1" t="s">
        <v>785</v>
      </c>
      <c r="B249" s="113">
        <v>732</v>
      </c>
      <c r="C249" s="20"/>
      <c r="D249" s="18" t="s">
        <v>165</v>
      </c>
      <c r="E249" s="91">
        <v>1231111</v>
      </c>
      <c r="F249" s="91">
        <v>26275788</v>
      </c>
      <c r="G249" s="290">
        <v>-27.041971501991</v>
      </c>
      <c r="H249" s="91">
        <v>2664633</v>
      </c>
      <c r="I249" s="91">
        <v>53624410</v>
      </c>
      <c r="J249" s="290">
        <v>-23.313855481844001</v>
      </c>
    </row>
    <row r="250" spans="1:10" x14ac:dyDescent="0.2">
      <c r="A250" s="1" t="s">
        <v>786</v>
      </c>
      <c r="B250" s="113">
        <v>736</v>
      </c>
      <c r="C250" s="20"/>
      <c r="D250" s="18" t="s">
        <v>166</v>
      </c>
      <c r="E250" s="91">
        <v>1828450</v>
      </c>
      <c r="F250" s="91">
        <v>23288898</v>
      </c>
      <c r="G250" s="290">
        <v>-1.0149781327957299</v>
      </c>
      <c r="H250" s="91">
        <v>3777532</v>
      </c>
      <c r="I250" s="91">
        <v>51086989</v>
      </c>
      <c r="J250" s="290">
        <v>4.0220270919947598</v>
      </c>
    </row>
    <row r="251" spans="1:10" s="170" customFormat="1" x14ac:dyDescent="0.2">
      <c r="A251" s="181" t="s">
        <v>787</v>
      </c>
      <c r="B251" s="198">
        <v>740</v>
      </c>
      <c r="C251" s="175"/>
      <c r="D251" s="133" t="s">
        <v>167</v>
      </c>
      <c r="E251" s="193">
        <v>156654</v>
      </c>
      <c r="F251" s="193">
        <v>2820425</v>
      </c>
      <c r="G251" s="289">
        <v>-32.949754364443997</v>
      </c>
      <c r="H251" s="193">
        <v>286761</v>
      </c>
      <c r="I251" s="193">
        <v>5199709</v>
      </c>
      <c r="J251" s="289">
        <v>-37.109882561856203</v>
      </c>
    </row>
    <row r="252" spans="1:10" s="170" customFormat="1" x14ac:dyDescent="0.2">
      <c r="A252" s="181" t="s">
        <v>788</v>
      </c>
      <c r="B252" s="198">
        <v>743</v>
      </c>
      <c r="C252" s="175"/>
      <c r="D252" s="133" t="s">
        <v>168</v>
      </c>
      <c r="E252" s="193">
        <v>6989</v>
      </c>
      <c r="F252" s="193">
        <v>97579</v>
      </c>
      <c r="G252" s="289">
        <v>-17.5992231042054</v>
      </c>
      <c r="H252" s="193">
        <v>42061</v>
      </c>
      <c r="I252" s="193">
        <v>799525</v>
      </c>
      <c r="J252" s="289">
        <v>26.888991871105802</v>
      </c>
    </row>
    <row r="253" spans="1:10" s="9" customFormat="1" ht="33.75" customHeight="1" x14ac:dyDescent="0.2">
      <c r="A253" s="86" t="s">
        <v>684</v>
      </c>
      <c r="B253" s="85" t="s">
        <v>684</v>
      </c>
      <c r="C253" s="680" t="s">
        <v>1064</v>
      </c>
      <c r="D253" s="681"/>
      <c r="E253" s="90">
        <v>30377</v>
      </c>
      <c r="F253" s="90">
        <v>1244577</v>
      </c>
      <c r="G253" s="288">
        <v>30.452378132314202</v>
      </c>
      <c r="H253" s="90">
        <v>73473</v>
      </c>
      <c r="I253" s="90">
        <v>2739782</v>
      </c>
      <c r="J253" s="288">
        <v>55.173405919486903</v>
      </c>
    </row>
    <row r="254" spans="1:10" s="9" customFormat="1" ht="21" customHeight="1" x14ac:dyDescent="0.2">
      <c r="A254" s="181" t="s">
        <v>789</v>
      </c>
      <c r="B254" s="198">
        <v>800</v>
      </c>
      <c r="C254" s="175"/>
      <c r="D254" s="133" t="s">
        <v>169</v>
      </c>
      <c r="E254" s="193">
        <v>19167</v>
      </c>
      <c r="F254" s="193">
        <v>1158791</v>
      </c>
      <c r="G254" s="289">
        <v>25.581392828540199</v>
      </c>
      <c r="H254" s="193">
        <v>53751</v>
      </c>
      <c r="I254" s="193">
        <v>2585727</v>
      </c>
      <c r="J254" s="289">
        <v>53.452785141638302</v>
      </c>
    </row>
    <row r="255" spans="1:10" s="170" customFormat="1" x14ac:dyDescent="0.2">
      <c r="A255" s="181" t="s">
        <v>790</v>
      </c>
      <c r="B255" s="198">
        <v>801</v>
      </c>
      <c r="C255" s="175"/>
      <c r="D255" s="133" t="s">
        <v>170</v>
      </c>
      <c r="E255" s="193" t="s">
        <v>106</v>
      </c>
      <c r="F255" s="193" t="s">
        <v>106</v>
      </c>
      <c r="G255" s="289" t="s">
        <v>1111</v>
      </c>
      <c r="H255" s="193" t="s">
        <v>106</v>
      </c>
      <c r="I255" s="193" t="s">
        <v>106</v>
      </c>
      <c r="J255" s="289" t="s">
        <v>1111</v>
      </c>
    </row>
    <row r="256" spans="1:10" s="170" customFormat="1" x14ac:dyDescent="0.2">
      <c r="A256" s="181" t="s">
        <v>791</v>
      </c>
      <c r="B256" s="198">
        <v>803</v>
      </c>
      <c r="C256" s="175"/>
      <c r="D256" s="133" t="s">
        <v>171</v>
      </c>
      <c r="E256" s="193" t="s">
        <v>106</v>
      </c>
      <c r="F256" s="193" t="s">
        <v>106</v>
      </c>
      <c r="G256" s="289" t="s">
        <v>1111</v>
      </c>
      <c r="H256" s="193" t="s">
        <v>106</v>
      </c>
      <c r="I256" s="193" t="s">
        <v>106</v>
      </c>
      <c r="J256" s="289" t="s">
        <v>1111</v>
      </c>
    </row>
    <row r="257" spans="1:10" x14ac:dyDescent="0.2">
      <c r="A257" s="1" t="s">
        <v>792</v>
      </c>
      <c r="B257" s="113">
        <v>804</v>
      </c>
      <c r="C257" s="20"/>
      <c r="D257" s="18" t="s">
        <v>172</v>
      </c>
      <c r="E257" s="91">
        <v>11210</v>
      </c>
      <c r="F257" s="91">
        <v>85786</v>
      </c>
      <c r="G257" s="290">
        <v>174.024148725484</v>
      </c>
      <c r="H257" s="91">
        <v>19722</v>
      </c>
      <c r="I257" s="91">
        <v>154055</v>
      </c>
      <c r="J257" s="290">
        <v>91.147093492152095</v>
      </c>
    </row>
    <row r="258" spans="1:10" x14ac:dyDescent="0.2">
      <c r="A258" s="181" t="s">
        <v>793</v>
      </c>
      <c r="B258" s="198">
        <v>806</v>
      </c>
      <c r="C258" s="175"/>
      <c r="D258" s="133" t="s">
        <v>173</v>
      </c>
      <c r="E258" s="193" t="s">
        <v>106</v>
      </c>
      <c r="F258" s="193" t="s">
        <v>106</v>
      </c>
      <c r="G258" s="289" t="s">
        <v>1111</v>
      </c>
      <c r="H258" s="193" t="s">
        <v>106</v>
      </c>
      <c r="I258" s="193" t="s">
        <v>106</v>
      </c>
      <c r="J258" s="289" t="s">
        <v>1111</v>
      </c>
    </row>
    <row r="259" spans="1:10" x14ac:dyDescent="0.2">
      <c r="A259" s="181" t="s">
        <v>794</v>
      </c>
      <c r="B259" s="198">
        <v>807</v>
      </c>
      <c r="C259" s="175"/>
      <c r="D259" s="133" t="s">
        <v>174</v>
      </c>
      <c r="E259" s="193" t="s">
        <v>106</v>
      </c>
      <c r="F259" s="193" t="s">
        <v>106</v>
      </c>
      <c r="G259" s="289" t="s">
        <v>1111</v>
      </c>
      <c r="H259" s="193" t="s">
        <v>106</v>
      </c>
      <c r="I259" s="193" t="s">
        <v>106</v>
      </c>
      <c r="J259" s="289" t="s">
        <v>1111</v>
      </c>
    </row>
    <row r="260" spans="1:10" x14ac:dyDescent="0.2">
      <c r="A260" s="181" t="s">
        <v>795</v>
      </c>
      <c r="B260" s="198">
        <v>809</v>
      </c>
      <c r="C260" s="175"/>
      <c r="D260" s="133" t="s">
        <v>175</v>
      </c>
      <c r="E260" s="193" t="s">
        <v>106</v>
      </c>
      <c r="F260" s="193" t="s">
        <v>106</v>
      </c>
      <c r="G260" s="289" t="s">
        <v>1111</v>
      </c>
      <c r="H260" s="193" t="s">
        <v>106</v>
      </c>
      <c r="I260" s="193" t="s">
        <v>106</v>
      </c>
      <c r="J260" s="289" t="s">
        <v>1111</v>
      </c>
    </row>
    <row r="261" spans="1:10" x14ac:dyDescent="0.2">
      <c r="A261" s="181" t="s">
        <v>796</v>
      </c>
      <c r="B261" s="198">
        <v>811</v>
      </c>
      <c r="C261" s="175"/>
      <c r="D261" s="133" t="s">
        <v>176</v>
      </c>
      <c r="E261" s="193" t="s">
        <v>106</v>
      </c>
      <c r="F261" s="193" t="s">
        <v>106</v>
      </c>
      <c r="G261" s="289" t="s">
        <v>1111</v>
      </c>
      <c r="H261" s="193" t="s">
        <v>106</v>
      </c>
      <c r="I261" s="193" t="s">
        <v>106</v>
      </c>
      <c r="J261" s="289" t="s">
        <v>1111</v>
      </c>
    </row>
    <row r="262" spans="1:10" x14ac:dyDescent="0.2">
      <c r="A262" s="181" t="s">
        <v>797</v>
      </c>
      <c r="B262" s="198">
        <v>812</v>
      </c>
      <c r="C262" s="175"/>
      <c r="D262" s="133" t="s">
        <v>177</v>
      </c>
      <c r="E262" s="193" t="s">
        <v>106</v>
      </c>
      <c r="F262" s="193" t="s">
        <v>106</v>
      </c>
      <c r="G262" s="289" t="s">
        <v>1111</v>
      </c>
      <c r="H262" s="193" t="s">
        <v>106</v>
      </c>
      <c r="I262" s="193" t="s">
        <v>106</v>
      </c>
      <c r="J262" s="289" t="s">
        <v>1111</v>
      </c>
    </row>
    <row r="263" spans="1:10" x14ac:dyDescent="0.2">
      <c r="A263" s="181" t="s">
        <v>798</v>
      </c>
      <c r="B263" s="198">
        <v>813</v>
      </c>
      <c r="C263" s="175"/>
      <c r="D263" s="133" t="s">
        <v>178</v>
      </c>
      <c r="E263" s="193" t="s">
        <v>106</v>
      </c>
      <c r="F263" s="193" t="s">
        <v>106</v>
      </c>
      <c r="G263" s="289" t="s">
        <v>1111</v>
      </c>
      <c r="H263" s="193" t="s">
        <v>106</v>
      </c>
      <c r="I263" s="193" t="s">
        <v>106</v>
      </c>
      <c r="J263" s="289" t="s">
        <v>1111</v>
      </c>
    </row>
    <row r="264" spans="1:10" x14ac:dyDescent="0.2">
      <c r="A264" s="181" t="s">
        <v>799</v>
      </c>
      <c r="B264" s="198">
        <v>815</v>
      </c>
      <c r="C264" s="175"/>
      <c r="D264" s="133" t="s">
        <v>179</v>
      </c>
      <c r="E264" s="193" t="s">
        <v>106</v>
      </c>
      <c r="F264" s="193" t="s">
        <v>106</v>
      </c>
      <c r="G264" s="289" t="s">
        <v>1111</v>
      </c>
      <c r="H264" s="193" t="s">
        <v>106</v>
      </c>
      <c r="I264" s="193" t="s">
        <v>106</v>
      </c>
      <c r="J264" s="289" t="s">
        <v>1111</v>
      </c>
    </row>
    <row r="265" spans="1:10" x14ac:dyDescent="0.2">
      <c r="A265" s="181" t="s">
        <v>800</v>
      </c>
      <c r="B265" s="198">
        <v>816</v>
      </c>
      <c r="C265" s="175"/>
      <c r="D265" s="133" t="s">
        <v>180</v>
      </c>
      <c r="E265" s="193" t="s">
        <v>106</v>
      </c>
      <c r="F265" s="193" t="s">
        <v>106</v>
      </c>
      <c r="G265" s="289" t="s">
        <v>1111</v>
      </c>
      <c r="H265" s="193" t="s">
        <v>106</v>
      </c>
      <c r="I265" s="193" t="s">
        <v>106</v>
      </c>
      <c r="J265" s="289" t="s">
        <v>1111</v>
      </c>
    </row>
    <row r="266" spans="1:10" x14ac:dyDescent="0.2">
      <c r="A266" s="181" t="s">
        <v>801</v>
      </c>
      <c r="B266" s="198">
        <v>817</v>
      </c>
      <c r="C266" s="175"/>
      <c r="D266" s="133" t="s">
        <v>181</v>
      </c>
      <c r="E266" s="193" t="s">
        <v>106</v>
      </c>
      <c r="F266" s="193" t="s">
        <v>106</v>
      </c>
      <c r="G266" s="289" t="s">
        <v>1111</v>
      </c>
      <c r="H266" s="193" t="s">
        <v>106</v>
      </c>
      <c r="I266" s="193" t="s">
        <v>106</v>
      </c>
      <c r="J266" s="289" t="s">
        <v>1111</v>
      </c>
    </row>
    <row r="267" spans="1:10" x14ac:dyDescent="0.2">
      <c r="A267" s="181" t="s">
        <v>802</v>
      </c>
      <c r="B267" s="198">
        <v>819</v>
      </c>
      <c r="C267" s="175"/>
      <c r="D267" s="133" t="s">
        <v>182</v>
      </c>
      <c r="E267" s="193" t="s">
        <v>106</v>
      </c>
      <c r="F267" s="193" t="s">
        <v>106</v>
      </c>
      <c r="G267" s="289" t="s">
        <v>1111</v>
      </c>
      <c r="H267" s="193" t="s">
        <v>106</v>
      </c>
      <c r="I267" s="193" t="s">
        <v>106</v>
      </c>
      <c r="J267" s="289" t="s">
        <v>1111</v>
      </c>
    </row>
    <row r="268" spans="1:10" x14ac:dyDescent="0.2">
      <c r="A268" s="181" t="s">
        <v>803</v>
      </c>
      <c r="B268" s="198">
        <v>820</v>
      </c>
      <c r="C268" s="175"/>
      <c r="D268" s="133" t="s">
        <v>486</v>
      </c>
      <c r="E268" s="193" t="s">
        <v>106</v>
      </c>
      <c r="F268" s="193" t="s">
        <v>106</v>
      </c>
      <c r="G268" s="289" t="s">
        <v>1111</v>
      </c>
      <c r="H268" s="193" t="s">
        <v>106</v>
      </c>
      <c r="I268" s="193" t="s">
        <v>106</v>
      </c>
      <c r="J268" s="289" t="s">
        <v>1111</v>
      </c>
    </row>
    <row r="269" spans="1:10" x14ac:dyDescent="0.2">
      <c r="A269" s="181" t="s">
        <v>804</v>
      </c>
      <c r="B269" s="198">
        <v>822</v>
      </c>
      <c r="C269" s="175"/>
      <c r="D269" s="133" t="s">
        <v>485</v>
      </c>
      <c r="E269" s="193" t="s">
        <v>106</v>
      </c>
      <c r="F269" s="193" t="s">
        <v>106</v>
      </c>
      <c r="G269" s="289" t="s">
        <v>1111</v>
      </c>
      <c r="H269" s="193" t="s">
        <v>106</v>
      </c>
      <c r="I269" s="193" t="s">
        <v>106</v>
      </c>
      <c r="J269" s="289" t="s">
        <v>1111</v>
      </c>
    </row>
    <row r="270" spans="1:10" x14ac:dyDescent="0.2">
      <c r="A270" s="181" t="s">
        <v>805</v>
      </c>
      <c r="B270" s="198">
        <v>823</v>
      </c>
      <c r="C270" s="175"/>
      <c r="D270" s="133" t="s">
        <v>848</v>
      </c>
      <c r="E270" s="193" t="s">
        <v>106</v>
      </c>
      <c r="F270" s="193" t="s">
        <v>106</v>
      </c>
      <c r="G270" s="289" t="s">
        <v>1111</v>
      </c>
      <c r="H270" s="193" t="s">
        <v>106</v>
      </c>
      <c r="I270" s="193" t="s">
        <v>106</v>
      </c>
      <c r="J270" s="289" t="s">
        <v>1111</v>
      </c>
    </row>
    <row r="271" spans="1:10" x14ac:dyDescent="0.2">
      <c r="A271" s="181" t="s">
        <v>806</v>
      </c>
      <c r="B271" s="198">
        <v>824</v>
      </c>
      <c r="C271" s="175"/>
      <c r="D271" s="133" t="s">
        <v>183</v>
      </c>
      <c r="E271" s="193" t="s">
        <v>106</v>
      </c>
      <c r="F271" s="193" t="s">
        <v>106</v>
      </c>
      <c r="G271" s="289" t="s">
        <v>1111</v>
      </c>
      <c r="H271" s="193" t="s">
        <v>106</v>
      </c>
      <c r="I271" s="193" t="s">
        <v>106</v>
      </c>
      <c r="J271" s="289" t="s">
        <v>1111</v>
      </c>
    </row>
    <row r="272" spans="1:10" x14ac:dyDescent="0.2">
      <c r="A272" s="181" t="s">
        <v>807</v>
      </c>
      <c r="B272" s="198">
        <v>825</v>
      </c>
      <c r="C272" s="175"/>
      <c r="D272" s="133" t="s">
        <v>184</v>
      </c>
      <c r="E272" s="193" t="s">
        <v>106</v>
      </c>
      <c r="F272" s="193" t="s">
        <v>106</v>
      </c>
      <c r="G272" s="289" t="s">
        <v>1111</v>
      </c>
      <c r="H272" s="193" t="s">
        <v>106</v>
      </c>
      <c r="I272" s="193" t="s">
        <v>106</v>
      </c>
      <c r="J272" s="289" t="s">
        <v>1111</v>
      </c>
    </row>
    <row r="273" spans="1:10" x14ac:dyDescent="0.2">
      <c r="A273" s="181" t="s">
        <v>808</v>
      </c>
      <c r="B273" s="198">
        <v>830</v>
      </c>
      <c r="C273" s="175"/>
      <c r="D273" s="133" t="s">
        <v>185</v>
      </c>
      <c r="E273" s="193" t="s">
        <v>106</v>
      </c>
      <c r="F273" s="193" t="s">
        <v>106</v>
      </c>
      <c r="G273" s="289" t="s">
        <v>1111</v>
      </c>
      <c r="H273" s="193" t="s">
        <v>106</v>
      </c>
      <c r="I273" s="193" t="s">
        <v>106</v>
      </c>
      <c r="J273" s="289" t="s">
        <v>1111</v>
      </c>
    </row>
    <row r="274" spans="1:10" x14ac:dyDescent="0.2">
      <c r="A274" s="181" t="s">
        <v>809</v>
      </c>
      <c r="B274" s="198">
        <v>831</v>
      </c>
      <c r="C274" s="175"/>
      <c r="D274" s="133" t="s">
        <v>186</v>
      </c>
      <c r="E274" s="193" t="s">
        <v>106</v>
      </c>
      <c r="F274" s="193" t="s">
        <v>106</v>
      </c>
      <c r="G274" s="289" t="s">
        <v>1111</v>
      </c>
      <c r="H274" s="193" t="s">
        <v>106</v>
      </c>
      <c r="I274" s="193" t="s">
        <v>106</v>
      </c>
      <c r="J274" s="289" t="s">
        <v>1111</v>
      </c>
    </row>
    <row r="275" spans="1:10" x14ac:dyDescent="0.2">
      <c r="A275" s="181" t="s">
        <v>810</v>
      </c>
      <c r="B275" s="198">
        <v>832</v>
      </c>
      <c r="C275" s="175"/>
      <c r="D275" s="133" t="s">
        <v>539</v>
      </c>
      <c r="E275" s="193" t="s">
        <v>106</v>
      </c>
      <c r="F275" s="193" t="s">
        <v>106</v>
      </c>
      <c r="G275" s="289" t="s">
        <v>1111</v>
      </c>
      <c r="H275" s="193" t="s">
        <v>106</v>
      </c>
      <c r="I275" s="193" t="s">
        <v>106</v>
      </c>
      <c r="J275" s="289" t="s">
        <v>1111</v>
      </c>
    </row>
    <row r="276" spans="1:10" x14ac:dyDescent="0.2">
      <c r="A276" s="181" t="s">
        <v>811</v>
      </c>
      <c r="B276" s="198">
        <v>833</v>
      </c>
      <c r="C276" s="175"/>
      <c r="D276" s="133" t="s">
        <v>187</v>
      </c>
      <c r="E276" s="193" t="s">
        <v>106</v>
      </c>
      <c r="F276" s="193" t="s">
        <v>106</v>
      </c>
      <c r="G276" s="289" t="s">
        <v>1111</v>
      </c>
      <c r="H276" s="193" t="s">
        <v>106</v>
      </c>
      <c r="I276" s="193" t="s">
        <v>106</v>
      </c>
      <c r="J276" s="289" t="s">
        <v>1111</v>
      </c>
    </row>
    <row r="277" spans="1:10" x14ac:dyDescent="0.2">
      <c r="A277" s="181" t="s">
        <v>812</v>
      </c>
      <c r="B277" s="198">
        <v>834</v>
      </c>
      <c r="C277" s="175"/>
      <c r="D277" s="133" t="s">
        <v>188</v>
      </c>
      <c r="E277" s="193" t="s">
        <v>106</v>
      </c>
      <c r="F277" s="193" t="s">
        <v>106</v>
      </c>
      <c r="G277" s="289" t="s">
        <v>1111</v>
      </c>
      <c r="H277" s="193" t="s">
        <v>106</v>
      </c>
      <c r="I277" s="193" t="s">
        <v>106</v>
      </c>
      <c r="J277" s="289" t="s">
        <v>1111</v>
      </c>
    </row>
    <row r="278" spans="1:10" x14ac:dyDescent="0.2">
      <c r="A278" s="181" t="s">
        <v>813</v>
      </c>
      <c r="B278" s="198">
        <v>835</v>
      </c>
      <c r="C278" s="175"/>
      <c r="D278" s="133" t="s">
        <v>189</v>
      </c>
      <c r="E278" s="193" t="s">
        <v>106</v>
      </c>
      <c r="F278" s="193" t="s">
        <v>106</v>
      </c>
      <c r="G278" s="289" t="s">
        <v>1111</v>
      </c>
      <c r="H278" s="193" t="s">
        <v>106</v>
      </c>
      <c r="I278" s="193" t="s">
        <v>106</v>
      </c>
      <c r="J278" s="289" t="s">
        <v>1111</v>
      </c>
    </row>
    <row r="279" spans="1:10" x14ac:dyDescent="0.2">
      <c r="A279" s="181" t="s">
        <v>814</v>
      </c>
      <c r="B279" s="198">
        <v>836</v>
      </c>
      <c r="C279" s="175"/>
      <c r="D279" s="133" t="s">
        <v>190</v>
      </c>
      <c r="E279" s="193" t="s">
        <v>106</v>
      </c>
      <c r="F279" s="193" t="s">
        <v>106</v>
      </c>
      <c r="G279" s="289" t="s">
        <v>1111</v>
      </c>
      <c r="H279" s="193" t="s">
        <v>106</v>
      </c>
      <c r="I279" s="193" t="s">
        <v>106</v>
      </c>
      <c r="J279" s="289" t="s">
        <v>1111</v>
      </c>
    </row>
    <row r="280" spans="1:10" x14ac:dyDescent="0.2">
      <c r="A280" s="181" t="s">
        <v>815</v>
      </c>
      <c r="B280" s="198">
        <v>837</v>
      </c>
      <c r="C280" s="175"/>
      <c r="D280" s="133" t="s">
        <v>191</v>
      </c>
      <c r="E280" s="193" t="s">
        <v>106</v>
      </c>
      <c r="F280" s="193" t="s">
        <v>106</v>
      </c>
      <c r="G280" s="289" t="s">
        <v>1111</v>
      </c>
      <c r="H280" s="193" t="s">
        <v>106</v>
      </c>
      <c r="I280" s="193" t="s">
        <v>106</v>
      </c>
      <c r="J280" s="289" t="s">
        <v>1111</v>
      </c>
    </row>
    <row r="281" spans="1:10" x14ac:dyDescent="0.2">
      <c r="A281" s="181" t="s">
        <v>816</v>
      </c>
      <c r="B281" s="198">
        <v>838</v>
      </c>
      <c r="C281" s="175"/>
      <c r="D281" s="133" t="s">
        <v>192</v>
      </c>
      <c r="E281" s="193" t="s">
        <v>106</v>
      </c>
      <c r="F281" s="193" t="s">
        <v>106</v>
      </c>
      <c r="G281" s="289" t="s">
        <v>1111</v>
      </c>
      <c r="H281" s="193" t="s">
        <v>106</v>
      </c>
      <c r="I281" s="193" t="s">
        <v>106</v>
      </c>
      <c r="J281" s="289" t="s">
        <v>1111</v>
      </c>
    </row>
    <row r="282" spans="1:10" x14ac:dyDescent="0.2">
      <c r="A282" s="181" t="s">
        <v>817</v>
      </c>
      <c r="B282" s="198">
        <v>839</v>
      </c>
      <c r="C282" s="175"/>
      <c r="D282" s="133" t="s">
        <v>193</v>
      </c>
      <c r="E282" s="193" t="s">
        <v>106</v>
      </c>
      <c r="F282" s="193" t="s">
        <v>106</v>
      </c>
      <c r="G282" s="289" t="s">
        <v>1111</v>
      </c>
      <c r="H282" s="193" t="s">
        <v>106</v>
      </c>
      <c r="I282" s="193" t="s">
        <v>106</v>
      </c>
      <c r="J282" s="289" t="s">
        <v>1111</v>
      </c>
    </row>
    <row r="283" spans="1:10" x14ac:dyDescent="0.2">
      <c r="A283" s="181" t="s">
        <v>818</v>
      </c>
      <c r="B283" s="198">
        <v>891</v>
      </c>
      <c r="C283" s="175"/>
      <c r="D283" s="133" t="s">
        <v>194</v>
      </c>
      <c r="E283" s="193" t="s">
        <v>106</v>
      </c>
      <c r="F283" s="193" t="s">
        <v>106</v>
      </c>
      <c r="G283" s="289" t="s">
        <v>1111</v>
      </c>
      <c r="H283" s="193" t="s">
        <v>106</v>
      </c>
      <c r="I283" s="193" t="s">
        <v>106</v>
      </c>
      <c r="J283" s="289" t="s">
        <v>1111</v>
      </c>
    </row>
    <row r="284" spans="1:10" x14ac:dyDescent="0.2">
      <c r="A284" s="181" t="s">
        <v>819</v>
      </c>
      <c r="B284" s="198">
        <v>892</v>
      </c>
      <c r="C284" s="175"/>
      <c r="D284" s="133" t="s">
        <v>195</v>
      </c>
      <c r="E284" s="193" t="s">
        <v>106</v>
      </c>
      <c r="F284" s="193" t="s">
        <v>106</v>
      </c>
      <c r="G284" s="289" t="s">
        <v>1111</v>
      </c>
      <c r="H284" s="193" t="s">
        <v>106</v>
      </c>
      <c r="I284" s="193" t="s">
        <v>106</v>
      </c>
      <c r="J284" s="289" t="s">
        <v>1111</v>
      </c>
    </row>
    <row r="285" spans="1:10" s="170" customFormat="1" x14ac:dyDescent="0.2">
      <c r="A285" s="181" t="s">
        <v>820</v>
      </c>
      <c r="B285" s="198">
        <v>893</v>
      </c>
      <c r="C285" s="175"/>
      <c r="D285" s="133" t="s">
        <v>484</v>
      </c>
      <c r="E285" s="193" t="s">
        <v>106</v>
      </c>
      <c r="F285" s="193" t="s">
        <v>106</v>
      </c>
      <c r="G285" s="289" t="s">
        <v>1111</v>
      </c>
      <c r="H285" s="193" t="s">
        <v>106</v>
      </c>
      <c r="I285" s="193" t="s">
        <v>106</v>
      </c>
      <c r="J285" s="289" t="s">
        <v>1111</v>
      </c>
    </row>
    <row r="286" spans="1:10" s="170" customFormat="1" x14ac:dyDescent="0.2">
      <c r="A286" s="181" t="s">
        <v>821</v>
      </c>
      <c r="B286" s="198">
        <v>894</v>
      </c>
      <c r="C286" s="175"/>
      <c r="D286" s="133" t="s">
        <v>1065</v>
      </c>
      <c r="E286" s="193" t="s">
        <v>106</v>
      </c>
      <c r="F286" s="193" t="s">
        <v>106</v>
      </c>
      <c r="G286" s="289" t="s">
        <v>1111</v>
      </c>
      <c r="H286" s="193" t="s">
        <v>106</v>
      </c>
      <c r="I286" s="193" t="s">
        <v>106</v>
      </c>
      <c r="J286" s="289" t="s">
        <v>1111</v>
      </c>
    </row>
    <row r="287" spans="1:10" s="9" customFormat="1" ht="24" customHeight="1" x14ac:dyDescent="0.2">
      <c r="A287" s="205" t="s">
        <v>684</v>
      </c>
      <c r="B287" s="194" t="s">
        <v>684</v>
      </c>
      <c r="C287" s="48" t="s">
        <v>1066</v>
      </c>
      <c r="D287" s="32"/>
      <c r="E287" s="90" t="s">
        <v>106</v>
      </c>
      <c r="F287" s="90" t="s">
        <v>106</v>
      </c>
      <c r="G287" s="288" t="s">
        <v>1111</v>
      </c>
      <c r="H287" s="90" t="s">
        <v>106</v>
      </c>
      <c r="I287" s="90" t="s">
        <v>106</v>
      </c>
      <c r="J287" s="288" t="s">
        <v>1111</v>
      </c>
    </row>
    <row r="288" spans="1:10" s="9" customFormat="1" ht="24" customHeight="1" x14ac:dyDescent="0.2">
      <c r="A288" s="181" t="s">
        <v>822</v>
      </c>
      <c r="B288" s="198">
        <v>950</v>
      </c>
      <c r="C288" s="175"/>
      <c r="D288" s="133" t="s">
        <v>196</v>
      </c>
      <c r="E288" s="193" t="s">
        <v>106</v>
      </c>
      <c r="F288" s="193" t="s">
        <v>106</v>
      </c>
      <c r="G288" s="289" t="s">
        <v>1111</v>
      </c>
      <c r="H288" s="193" t="s">
        <v>106</v>
      </c>
      <c r="I288" s="193" t="s">
        <v>106</v>
      </c>
      <c r="J288" s="289" t="s">
        <v>1111</v>
      </c>
    </row>
    <row r="289" spans="1:11" s="9" customFormat="1" ht="12.75" customHeight="1" x14ac:dyDescent="0.2">
      <c r="A289" s="181" t="s">
        <v>1067</v>
      </c>
      <c r="B289" s="198">
        <v>953</v>
      </c>
      <c r="C289" s="175"/>
      <c r="D289" s="133" t="s">
        <v>1068</v>
      </c>
      <c r="E289" s="193" t="s">
        <v>106</v>
      </c>
      <c r="F289" s="193" t="s">
        <v>106</v>
      </c>
      <c r="G289" s="289" t="s">
        <v>1111</v>
      </c>
      <c r="H289" s="193" t="s">
        <v>106</v>
      </c>
      <c r="I289" s="193" t="s">
        <v>106</v>
      </c>
      <c r="J289" s="289" t="s">
        <v>1111</v>
      </c>
    </row>
    <row r="290" spans="1:11" s="9" customFormat="1" ht="12.75" customHeight="1" x14ac:dyDescent="0.2">
      <c r="A290" s="181" t="s">
        <v>971</v>
      </c>
      <c r="B290" s="198">
        <v>958</v>
      </c>
      <c r="C290" s="175"/>
      <c r="D290" s="133" t="s">
        <v>1023</v>
      </c>
      <c r="E290" s="193" t="s">
        <v>106</v>
      </c>
      <c r="F290" s="193" t="s">
        <v>106</v>
      </c>
      <c r="G290" s="289" t="s">
        <v>1111</v>
      </c>
      <c r="H290" s="193" t="s">
        <v>106</v>
      </c>
      <c r="I290" s="193" t="s">
        <v>106</v>
      </c>
      <c r="J290" s="289" t="s">
        <v>1111</v>
      </c>
    </row>
    <row r="291" spans="1:11" s="9" customFormat="1" ht="30" customHeight="1" x14ac:dyDescent="0.2">
      <c r="A291" s="86"/>
      <c r="B291" s="198"/>
      <c r="C291" s="86" t="s">
        <v>1069</v>
      </c>
      <c r="D291" s="32"/>
      <c r="E291" s="90">
        <v>1029762321</v>
      </c>
      <c r="F291" s="90">
        <v>2467504606</v>
      </c>
      <c r="G291" s="288">
        <v>-1.13781368786192E-2</v>
      </c>
      <c r="H291" s="90">
        <v>2092067872</v>
      </c>
      <c r="I291" s="90">
        <v>5049045453</v>
      </c>
      <c r="J291" s="288">
        <v>3.50295776565082</v>
      </c>
    </row>
    <row r="292" spans="1:11" x14ac:dyDescent="0.2">
      <c r="A292" s="181"/>
      <c r="B292" s="206"/>
      <c r="C292" s="181"/>
      <c r="E292" s="193"/>
      <c r="F292" s="193"/>
      <c r="G292" s="182"/>
      <c r="H292" s="193"/>
      <c r="I292" s="193"/>
      <c r="J292" s="182"/>
      <c r="K292" s="88"/>
    </row>
    <row r="293" spans="1:11" x14ac:dyDescent="0.2">
      <c r="G293" s="193"/>
      <c r="H293" s="193"/>
      <c r="I293" s="182"/>
      <c r="J293" s="193"/>
      <c r="K293" s="88"/>
    </row>
    <row r="294" spans="1:11" x14ac:dyDescent="0.2">
      <c r="G294" s="193"/>
      <c r="H294" s="193"/>
      <c r="I294" s="182"/>
      <c r="J294" s="193"/>
      <c r="K294" s="88"/>
    </row>
    <row r="295" spans="1:11" x14ac:dyDescent="0.2">
      <c r="G295" s="193"/>
      <c r="H295" s="193"/>
      <c r="I295" s="182"/>
      <c r="J295" s="193"/>
      <c r="K295" s="88"/>
    </row>
    <row r="296" spans="1:11" x14ac:dyDescent="0.2">
      <c r="G296" s="193"/>
      <c r="H296" s="193"/>
      <c r="I296" s="182"/>
      <c r="J296" s="193"/>
      <c r="K296" s="88"/>
    </row>
    <row r="297" spans="1:11" x14ac:dyDescent="0.2">
      <c r="G297" s="193"/>
      <c r="H297" s="193"/>
      <c r="I297" s="182"/>
      <c r="J297" s="193"/>
      <c r="K297" s="88"/>
    </row>
    <row r="298" spans="1:11" x14ac:dyDescent="0.2">
      <c r="G298" s="193"/>
      <c r="H298" s="193"/>
      <c r="I298" s="182"/>
      <c r="J298" s="193"/>
      <c r="K298" s="88"/>
    </row>
    <row r="299" spans="1:11" x14ac:dyDescent="0.2">
      <c r="G299" s="193"/>
      <c r="H299" s="193"/>
      <c r="I299" s="182"/>
      <c r="J299" s="193"/>
      <c r="K299" s="88"/>
    </row>
    <row r="300" spans="1:11" x14ac:dyDescent="0.2">
      <c r="G300" s="193"/>
      <c r="H300" s="193"/>
      <c r="I300" s="182"/>
      <c r="J300" s="193"/>
      <c r="K300" s="88"/>
    </row>
    <row r="301" spans="1:11" x14ac:dyDescent="0.2">
      <c r="G301" s="193"/>
      <c r="H301" s="193"/>
      <c r="I301" s="182"/>
      <c r="J301" s="193"/>
      <c r="K301" s="88"/>
    </row>
    <row r="302" spans="1:11" x14ac:dyDescent="0.2">
      <c r="G302" s="193"/>
      <c r="H302" s="193"/>
      <c r="I302" s="182"/>
      <c r="J302" s="193"/>
      <c r="K302" s="88"/>
    </row>
    <row r="303" spans="1:11" x14ac:dyDescent="0.2">
      <c r="G303" s="193"/>
      <c r="H303" s="193"/>
      <c r="I303" s="182"/>
      <c r="J303" s="193"/>
      <c r="K303" s="88"/>
    </row>
    <row r="304" spans="1:11" x14ac:dyDescent="0.2">
      <c r="G304" s="193"/>
      <c r="H304" s="193"/>
      <c r="I304" s="182"/>
      <c r="J304" s="193"/>
      <c r="K304" s="88"/>
    </row>
    <row r="305" spans="7:11" x14ac:dyDescent="0.2">
      <c r="G305" s="193"/>
      <c r="H305" s="193"/>
      <c r="I305" s="182"/>
      <c r="J305" s="193"/>
      <c r="K305" s="88"/>
    </row>
    <row r="306" spans="7:11" x14ac:dyDescent="0.2">
      <c r="G306" s="193"/>
      <c r="H306" s="193"/>
      <c r="I306" s="182"/>
      <c r="J306" s="193"/>
      <c r="K306" s="88"/>
    </row>
    <row r="307" spans="7:11" x14ac:dyDescent="0.2">
      <c r="G307" s="193"/>
      <c r="H307" s="193"/>
      <c r="I307" s="182"/>
      <c r="J307" s="193"/>
      <c r="K307" s="88"/>
    </row>
    <row r="308" spans="7:11" x14ac:dyDescent="0.2">
      <c r="G308" s="193"/>
      <c r="H308" s="193"/>
      <c r="I308" s="182"/>
      <c r="J308" s="193"/>
      <c r="K308" s="88"/>
    </row>
    <row r="309" spans="7:11" x14ac:dyDescent="0.2">
      <c r="G309" s="193"/>
      <c r="H309" s="193"/>
      <c r="I309" s="182"/>
      <c r="J309" s="193"/>
      <c r="K309" s="88"/>
    </row>
    <row r="310" spans="7:11" x14ac:dyDescent="0.2">
      <c r="G310" s="193"/>
      <c r="H310" s="193"/>
      <c r="I310" s="182"/>
      <c r="J310" s="193"/>
      <c r="K310" s="88"/>
    </row>
    <row r="311" spans="7:11" x14ac:dyDescent="0.2">
      <c r="G311" s="193"/>
      <c r="H311" s="193"/>
      <c r="I311" s="182"/>
      <c r="J311" s="193"/>
      <c r="K311" s="88"/>
    </row>
    <row r="312" spans="7:11" x14ac:dyDescent="0.2">
      <c r="G312" s="193"/>
      <c r="H312" s="193"/>
      <c r="I312" s="182"/>
      <c r="J312" s="193"/>
      <c r="K312" s="88"/>
    </row>
    <row r="313" spans="7:11" x14ac:dyDescent="0.2">
      <c r="G313" s="193"/>
      <c r="H313" s="193"/>
      <c r="I313" s="182"/>
      <c r="J313" s="193"/>
      <c r="K313" s="88"/>
    </row>
    <row r="314" spans="7:11" x14ac:dyDescent="0.2">
      <c r="G314" s="193"/>
      <c r="H314" s="193"/>
      <c r="I314" s="182"/>
      <c r="J314" s="193"/>
      <c r="K314" s="88"/>
    </row>
    <row r="315" spans="7:11" x14ac:dyDescent="0.2">
      <c r="G315" s="193"/>
      <c r="H315" s="193"/>
      <c r="I315" s="182"/>
      <c r="J315" s="193"/>
      <c r="K315" s="88"/>
    </row>
    <row r="316" spans="7:11" x14ac:dyDescent="0.2">
      <c r="G316" s="193"/>
      <c r="H316" s="193"/>
      <c r="I316" s="182"/>
      <c r="J316" s="193"/>
      <c r="K316" s="88"/>
    </row>
    <row r="317" spans="7:11" x14ac:dyDescent="0.2">
      <c r="G317" s="193"/>
      <c r="H317" s="193"/>
      <c r="I317" s="182"/>
      <c r="J317" s="193"/>
      <c r="K317" s="88"/>
    </row>
    <row r="318" spans="7:11" x14ac:dyDescent="0.2">
      <c r="G318" s="193"/>
      <c r="H318" s="193"/>
      <c r="I318" s="182"/>
      <c r="J318" s="193"/>
      <c r="K318" s="88"/>
    </row>
    <row r="319" spans="7:11" x14ac:dyDescent="0.2">
      <c r="G319" s="193"/>
      <c r="H319" s="193"/>
      <c r="I319" s="182"/>
      <c r="J319" s="193"/>
      <c r="K319" s="88"/>
    </row>
    <row r="320" spans="7:11" x14ac:dyDescent="0.2">
      <c r="G320" s="193"/>
      <c r="H320" s="193"/>
      <c r="I320" s="182"/>
      <c r="J320" s="193"/>
      <c r="K320" s="88"/>
    </row>
    <row r="321" spans="7:11" x14ac:dyDescent="0.2">
      <c r="G321" s="193"/>
      <c r="H321" s="193"/>
      <c r="I321" s="182"/>
      <c r="J321" s="193"/>
      <c r="K321" s="88"/>
    </row>
    <row r="322" spans="7:11" x14ac:dyDescent="0.2">
      <c r="G322" s="193"/>
      <c r="H322" s="193"/>
      <c r="I322" s="182"/>
      <c r="J322" s="193"/>
      <c r="K322" s="88"/>
    </row>
    <row r="323" spans="7:11" x14ac:dyDescent="0.2">
      <c r="G323" s="193"/>
      <c r="H323" s="193"/>
      <c r="I323" s="182"/>
      <c r="J323" s="193"/>
      <c r="K323" s="88"/>
    </row>
    <row r="324" spans="7:11" x14ac:dyDescent="0.2">
      <c r="G324" s="193"/>
      <c r="H324" s="193"/>
      <c r="I324" s="182"/>
      <c r="J324" s="193"/>
      <c r="K324" s="88"/>
    </row>
    <row r="325" spans="7:11" x14ac:dyDescent="0.2">
      <c r="G325" s="193"/>
      <c r="H325" s="193"/>
      <c r="I325" s="182"/>
      <c r="J325" s="193"/>
      <c r="K325" s="88"/>
    </row>
    <row r="326" spans="7:11" x14ac:dyDescent="0.2">
      <c r="G326" s="193"/>
      <c r="H326" s="193"/>
      <c r="I326" s="182"/>
      <c r="J326" s="193"/>
      <c r="K326" s="88"/>
    </row>
    <row r="327" spans="7:11" x14ac:dyDescent="0.2">
      <c r="G327" s="193"/>
      <c r="H327" s="193"/>
      <c r="I327" s="182"/>
      <c r="J327" s="193"/>
      <c r="K327" s="88"/>
    </row>
    <row r="328" spans="7:11" x14ac:dyDescent="0.2">
      <c r="G328" s="193"/>
      <c r="H328" s="193"/>
      <c r="I328" s="182"/>
      <c r="J328" s="193"/>
      <c r="K328" s="88"/>
    </row>
    <row r="329" spans="7:11" x14ac:dyDescent="0.2">
      <c r="G329" s="193"/>
      <c r="H329" s="193"/>
      <c r="I329" s="182"/>
      <c r="J329" s="193"/>
      <c r="K329" s="88"/>
    </row>
    <row r="330" spans="7:11" x14ac:dyDescent="0.2">
      <c r="G330" s="193"/>
      <c r="H330" s="193"/>
      <c r="I330" s="182"/>
      <c r="J330" s="193"/>
      <c r="K330" s="88"/>
    </row>
    <row r="331" spans="7:11" x14ac:dyDescent="0.2">
      <c r="G331" s="193"/>
      <c r="H331" s="193"/>
      <c r="I331" s="182"/>
      <c r="J331" s="193"/>
      <c r="K331" s="88"/>
    </row>
    <row r="332" spans="7:11" x14ac:dyDescent="0.2">
      <c r="G332" s="193"/>
      <c r="H332" s="193"/>
      <c r="I332" s="182"/>
      <c r="J332" s="193"/>
      <c r="K332" s="88"/>
    </row>
    <row r="333" spans="7:11" x14ac:dyDescent="0.2">
      <c r="G333" s="193"/>
      <c r="H333" s="193"/>
      <c r="I333" s="182"/>
      <c r="J333" s="193"/>
      <c r="K333" s="88"/>
    </row>
    <row r="334" spans="7:11" x14ac:dyDescent="0.2">
      <c r="G334" s="193"/>
      <c r="H334" s="193"/>
      <c r="I334" s="182"/>
      <c r="J334" s="193"/>
      <c r="K334" s="88"/>
    </row>
    <row r="335" spans="7:11" x14ac:dyDescent="0.2">
      <c r="G335" s="193"/>
      <c r="H335" s="193"/>
      <c r="I335" s="182"/>
      <c r="J335" s="193"/>
      <c r="K335" s="88"/>
    </row>
    <row r="336" spans="7:11" x14ac:dyDescent="0.2">
      <c r="G336" s="193"/>
      <c r="H336" s="193"/>
      <c r="I336" s="182"/>
      <c r="J336" s="193"/>
      <c r="K336" s="88"/>
    </row>
    <row r="337" spans="7:11" x14ac:dyDescent="0.2">
      <c r="G337" s="193"/>
      <c r="H337" s="193"/>
      <c r="I337" s="182"/>
      <c r="J337" s="193"/>
      <c r="K337" s="88"/>
    </row>
    <row r="338" spans="7:11" x14ac:dyDescent="0.2">
      <c r="G338" s="193"/>
      <c r="H338" s="193"/>
      <c r="I338" s="182"/>
      <c r="J338" s="193"/>
      <c r="K338" s="88"/>
    </row>
    <row r="339" spans="7:11" x14ac:dyDescent="0.2">
      <c r="G339" s="193"/>
      <c r="H339" s="193"/>
      <c r="I339" s="182"/>
      <c r="J339" s="193"/>
      <c r="K339" s="88"/>
    </row>
    <row r="340" spans="7:11" x14ac:dyDescent="0.2">
      <c r="K340" s="88"/>
    </row>
    <row r="341" spans="7:11" x14ac:dyDescent="0.2">
      <c r="K341" s="88"/>
    </row>
    <row r="342" spans="7:11" x14ac:dyDescent="0.2">
      <c r="K342" s="88"/>
    </row>
    <row r="343" spans="7:11" x14ac:dyDescent="0.2">
      <c r="K343" s="88"/>
    </row>
    <row r="344" spans="7:11" x14ac:dyDescent="0.2">
      <c r="K344" s="88"/>
    </row>
    <row r="345" spans="7:11" x14ac:dyDescent="0.2">
      <c r="K345" s="88"/>
    </row>
    <row r="346" spans="7:11" x14ac:dyDescent="0.2">
      <c r="K346" s="88"/>
    </row>
    <row r="347" spans="7:11" x14ac:dyDescent="0.2">
      <c r="K347" s="88"/>
    </row>
    <row r="348" spans="7:11" x14ac:dyDescent="0.2">
      <c r="K348" s="88"/>
    </row>
    <row r="349" spans="7:11" x14ac:dyDescent="0.2">
      <c r="K349" s="88"/>
    </row>
  </sheetData>
  <mergeCells count="53">
    <mergeCell ref="H228:H231"/>
    <mergeCell ref="I228:I231"/>
    <mergeCell ref="J228:J231"/>
    <mergeCell ref="C253:D253"/>
    <mergeCell ref="A224:J224"/>
    <mergeCell ref="A226:B231"/>
    <mergeCell ref="C226:D231"/>
    <mergeCell ref="E226:G226"/>
    <mergeCell ref="H226:J226"/>
    <mergeCell ref="F227:G227"/>
    <mergeCell ref="I227:J227"/>
    <mergeCell ref="E228:E231"/>
    <mergeCell ref="F228:F231"/>
    <mergeCell ref="G228:G231"/>
    <mergeCell ref="J79:J82"/>
    <mergeCell ref="A149:J149"/>
    <mergeCell ref="A151:B156"/>
    <mergeCell ref="C151:D156"/>
    <mergeCell ref="E151:G151"/>
    <mergeCell ref="E153:E156"/>
    <mergeCell ref="F153:F156"/>
    <mergeCell ref="G153:G156"/>
    <mergeCell ref="J153:J156"/>
    <mergeCell ref="H151:J151"/>
    <mergeCell ref="F152:G152"/>
    <mergeCell ref="I152:J152"/>
    <mergeCell ref="H153:H156"/>
    <mergeCell ref="I153:I156"/>
    <mergeCell ref="A1:J1"/>
    <mergeCell ref="A75:J75"/>
    <mergeCell ref="A77:B82"/>
    <mergeCell ref="C77:D82"/>
    <mergeCell ref="E77:G77"/>
    <mergeCell ref="H77:J77"/>
    <mergeCell ref="F78:G78"/>
    <mergeCell ref="I78:J78"/>
    <mergeCell ref="E79:E82"/>
    <mergeCell ref="F79:F82"/>
    <mergeCell ref="H5:H8"/>
    <mergeCell ref="J5:J8"/>
    <mergeCell ref="E3:G3"/>
    <mergeCell ref="H3:J3"/>
    <mergeCell ref="F4:G4"/>
    <mergeCell ref="I4:J4"/>
    <mergeCell ref="A3:B8"/>
    <mergeCell ref="C3:D8"/>
    <mergeCell ref="I5:I8"/>
    <mergeCell ref="G79:G82"/>
    <mergeCell ref="H79:H82"/>
    <mergeCell ref="G5:G8"/>
    <mergeCell ref="E5:E8"/>
    <mergeCell ref="F5:F8"/>
    <mergeCell ref="I79:I82"/>
  </mergeCells>
  <phoneticPr fontId="2" type="noConversion"/>
  <printOptions horizontalCentered="1"/>
  <pageMargins left="0.59055118110236227" right="0.59055118110236227" top="0.98425196850393704" bottom="0.19685039370078741" header="0.51181102362204722" footer="0.11811023622047245"/>
  <pageSetup paperSize="9" scale="74" firstPageNumber="34" fitToHeight="4" orientation="portrait" useFirstPageNumber="1" r:id="rId1"/>
  <headerFooter alignWithMargins="0">
    <oddHeader>&amp;C&amp;12- &amp;P -</oddHeader>
  </headerFooter>
  <rowBreaks count="3" manualBreakCount="3">
    <brk id="74" max="16383" man="1"/>
    <brk id="148" max="16383" man="1"/>
    <brk id="22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enableFormatConditionsCalculation="0"/>
  <dimension ref="A1:R288"/>
  <sheetViews>
    <sheetView zoomScaleNormal="100" zoomScaleSheetLayoutView="82" workbookViewId="0">
      <selection activeCell="A2" sqref="A2"/>
    </sheetView>
  </sheetViews>
  <sheetFormatPr baseColWidth="10" defaultRowHeight="12.75" x14ac:dyDescent="0.2"/>
  <cols>
    <col min="1" max="1" width="12.140625" style="233" customWidth="1"/>
    <col min="2" max="2" width="9.5703125" style="233" customWidth="1"/>
    <col min="3" max="3" width="9.85546875" style="233" customWidth="1"/>
    <col min="4" max="4" width="7.85546875" style="233" customWidth="1"/>
    <col min="5" max="6" width="8.5703125" style="233" customWidth="1"/>
    <col min="7" max="7" width="9.28515625" style="233" customWidth="1"/>
    <col min="8" max="8" width="9.85546875" style="233" customWidth="1"/>
    <col min="9" max="10" width="8.85546875" style="233" customWidth="1"/>
    <col min="11" max="11" width="10" style="233" customWidth="1"/>
    <col min="12" max="13" width="9.28515625" style="233" customWidth="1"/>
    <col min="14" max="16384" width="11.42578125" style="233"/>
  </cols>
  <sheetData>
    <row r="1" spans="1:18" s="384" customFormat="1" ht="21" customHeight="1" x14ac:dyDescent="0.25">
      <c r="A1" s="225" t="s">
        <v>1181</v>
      </c>
      <c r="B1" s="225"/>
      <c r="C1" s="226"/>
      <c r="D1" s="225"/>
      <c r="E1" s="225"/>
      <c r="F1" s="225"/>
      <c r="G1" s="225"/>
      <c r="H1" s="225"/>
      <c r="I1" s="225"/>
      <c r="J1" s="225"/>
      <c r="K1" s="225"/>
      <c r="L1" s="225"/>
      <c r="M1" s="225"/>
      <c r="N1" s="383"/>
      <c r="O1" s="383"/>
      <c r="P1" s="383"/>
      <c r="Q1" s="383"/>
      <c r="R1" s="383"/>
    </row>
    <row r="2" spans="1:18" x14ac:dyDescent="0.2">
      <c r="A2" s="227"/>
      <c r="B2" s="227"/>
      <c r="C2" s="227"/>
      <c r="D2" s="227"/>
      <c r="E2" s="227"/>
      <c r="F2" s="227"/>
      <c r="G2" s="227"/>
      <c r="H2" s="227"/>
      <c r="I2" s="227"/>
      <c r="J2" s="227"/>
      <c r="K2" s="227"/>
      <c r="L2" s="227"/>
      <c r="M2" s="227"/>
      <c r="N2" s="385"/>
      <c r="O2" s="385"/>
      <c r="P2" s="385"/>
      <c r="Q2" s="385"/>
      <c r="R2" s="385"/>
    </row>
    <row r="3" spans="1:18" s="325" customFormat="1" ht="17.25" customHeight="1" x14ac:dyDescent="0.2">
      <c r="A3" s="684" t="s">
        <v>1071</v>
      </c>
      <c r="B3" s="697" t="s">
        <v>983</v>
      </c>
      <c r="C3" s="693" t="s">
        <v>824</v>
      </c>
      <c r="D3" s="693"/>
      <c r="E3" s="694"/>
      <c r="F3" s="693"/>
      <c r="G3" s="693"/>
      <c r="H3" s="693" t="s">
        <v>197</v>
      </c>
      <c r="I3" s="693"/>
      <c r="J3" s="693"/>
      <c r="K3" s="693"/>
      <c r="L3" s="693"/>
      <c r="M3" s="695"/>
      <c r="N3" s="386"/>
      <c r="O3" s="386"/>
      <c r="P3" s="386"/>
      <c r="Q3" s="386"/>
      <c r="R3" s="386"/>
    </row>
    <row r="4" spans="1:18" s="325" customFormat="1" ht="16.5" customHeight="1" x14ac:dyDescent="0.2">
      <c r="A4" s="685"/>
      <c r="B4" s="698"/>
      <c r="C4" s="687" t="s">
        <v>470</v>
      </c>
      <c r="D4" s="689" t="s">
        <v>981</v>
      </c>
      <c r="E4" s="688" t="s">
        <v>825</v>
      </c>
      <c r="F4" s="688"/>
      <c r="G4" s="689" t="s">
        <v>982</v>
      </c>
      <c r="H4" s="687" t="s">
        <v>470</v>
      </c>
      <c r="I4" s="687" t="s">
        <v>1000</v>
      </c>
      <c r="J4" s="687" t="s">
        <v>999</v>
      </c>
      <c r="K4" s="688" t="s">
        <v>200</v>
      </c>
      <c r="L4" s="688"/>
      <c r="M4" s="613"/>
      <c r="N4" s="386"/>
      <c r="O4" s="386"/>
      <c r="P4" s="386"/>
      <c r="Q4" s="386"/>
      <c r="R4" s="386"/>
    </row>
    <row r="5" spans="1:18" s="325" customFormat="1" ht="16.5" customHeight="1" x14ac:dyDescent="0.2">
      <c r="A5" s="685"/>
      <c r="B5" s="698"/>
      <c r="C5" s="687"/>
      <c r="D5" s="687"/>
      <c r="E5" s="228" t="s">
        <v>826</v>
      </c>
      <c r="F5" s="228" t="s">
        <v>827</v>
      </c>
      <c r="G5" s="687"/>
      <c r="H5" s="687"/>
      <c r="I5" s="687"/>
      <c r="J5" s="687"/>
      <c r="K5" s="687" t="s">
        <v>470</v>
      </c>
      <c r="L5" s="689" t="s">
        <v>979</v>
      </c>
      <c r="M5" s="696" t="s">
        <v>980</v>
      </c>
      <c r="N5" s="386"/>
      <c r="O5" s="386"/>
      <c r="P5" s="386"/>
      <c r="Q5" s="386"/>
      <c r="R5" s="386"/>
    </row>
    <row r="6" spans="1:18" s="325" customFormat="1" ht="23.25" customHeight="1" x14ac:dyDescent="0.2">
      <c r="A6" s="685"/>
      <c r="B6" s="698"/>
      <c r="C6" s="687"/>
      <c r="D6" s="687"/>
      <c r="E6" s="688" t="s">
        <v>828</v>
      </c>
      <c r="F6" s="688"/>
      <c r="G6" s="687"/>
      <c r="H6" s="687"/>
      <c r="I6" s="687"/>
      <c r="J6" s="687"/>
      <c r="K6" s="687"/>
      <c r="L6" s="687"/>
      <c r="M6" s="596"/>
      <c r="N6" s="386"/>
      <c r="O6" s="386"/>
      <c r="P6" s="386"/>
      <c r="Q6" s="386"/>
      <c r="R6" s="386"/>
    </row>
    <row r="7" spans="1:18" s="325" customFormat="1" ht="16.5" customHeight="1" x14ac:dyDescent="0.2">
      <c r="A7" s="686"/>
      <c r="B7" s="690" t="s">
        <v>829</v>
      </c>
      <c r="C7" s="691"/>
      <c r="D7" s="691"/>
      <c r="E7" s="691"/>
      <c r="F7" s="691"/>
      <c r="G7" s="691"/>
      <c r="H7" s="691"/>
      <c r="I7" s="691"/>
      <c r="J7" s="691"/>
      <c r="K7" s="691"/>
      <c r="L7" s="691"/>
      <c r="M7" s="692"/>
      <c r="N7" s="386"/>
      <c r="O7" s="386"/>
      <c r="P7" s="386"/>
      <c r="Q7" s="386"/>
      <c r="R7" s="386"/>
    </row>
    <row r="8" spans="1:18" s="253" customFormat="1" ht="54.75" customHeight="1" x14ac:dyDescent="0.2">
      <c r="A8" s="229" t="s">
        <v>1182</v>
      </c>
      <c r="B8" s="230">
        <v>13474.696626999999</v>
      </c>
      <c r="C8" s="230">
        <v>975.51231499999994</v>
      </c>
      <c r="D8" s="230">
        <v>13.745896</v>
      </c>
      <c r="E8" s="230">
        <v>220.85376500000001</v>
      </c>
      <c r="F8" s="230">
        <v>677.64039400000001</v>
      </c>
      <c r="G8" s="230">
        <v>63.272260000000003</v>
      </c>
      <c r="H8" s="230">
        <v>12168.825187</v>
      </c>
      <c r="I8" s="230">
        <v>106.60152600000001</v>
      </c>
      <c r="J8" s="230">
        <v>515.64145399999995</v>
      </c>
      <c r="K8" s="230">
        <v>11546.582206999999</v>
      </c>
      <c r="L8" s="230">
        <v>1111.9563000000001</v>
      </c>
      <c r="M8" s="230">
        <v>10434.625907</v>
      </c>
      <c r="N8" s="387"/>
      <c r="O8" s="387"/>
      <c r="P8" s="387"/>
      <c r="Q8" s="387"/>
      <c r="R8" s="387"/>
    </row>
    <row r="9" spans="1:18" ht="21.95" customHeight="1" x14ac:dyDescent="0.2">
      <c r="A9" s="231" t="s">
        <v>1112</v>
      </c>
      <c r="B9" s="207">
        <v>1039.63489</v>
      </c>
      <c r="C9" s="207">
        <v>83.325407999999996</v>
      </c>
      <c r="D9" s="207">
        <v>1.1464160000000001</v>
      </c>
      <c r="E9" s="207">
        <v>17.184125000000002</v>
      </c>
      <c r="F9" s="207">
        <v>60.789591999999999</v>
      </c>
      <c r="G9" s="207">
        <v>4.2052750000000003</v>
      </c>
      <c r="H9" s="207">
        <v>929.66441799999996</v>
      </c>
      <c r="I9" s="207">
        <v>6.6351009999999997</v>
      </c>
      <c r="J9" s="207">
        <v>39.299897999999999</v>
      </c>
      <c r="K9" s="207">
        <v>883.72941900000001</v>
      </c>
      <c r="L9" s="207">
        <v>91.352991000000003</v>
      </c>
      <c r="M9" s="207">
        <v>792.37642800000003</v>
      </c>
      <c r="N9" s="385"/>
      <c r="O9" s="385"/>
      <c r="P9" s="385"/>
      <c r="Q9" s="385"/>
      <c r="R9" s="385"/>
    </row>
    <row r="10" spans="1:18" ht="21.95" customHeight="1" x14ac:dyDescent="0.2">
      <c r="A10" s="231" t="s">
        <v>1113</v>
      </c>
      <c r="B10" s="207">
        <v>1086.664945</v>
      </c>
      <c r="C10" s="207">
        <v>78.899944000000005</v>
      </c>
      <c r="D10" s="207">
        <v>0.92811200000000005</v>
      </c>
      <c r="E10" s="207">
        <v>14.974333</v>
      </c>
      <c r="F10" s="207">
        <v>58.773505</v>
      </c>
      <c r="G10" s="207">
        <v>4.2239940000000002</v>
      </c>
      <c r="H10" s="207">
        <v>993.05994199999998</v>
      </c>
      <c r="I10" s="207">
        <v>12.824978</v>
      </c>
      <c r="J10" s="207">
        <v>47.596601999999997</v>
      </c>
      <c r="K10" s="207">
        <v>932.63836200000003</v>
      </c>
      <c r="L10" s="207">
        <v>97.739091999999999</v>
      </c>
      <c r="M10" s="207">
        <v>834.89927</v>
      </c>
      <c r="N10" s="385"/>
      <c r="O10" s="385"/>
      <c r="P10" s="385"/>
      <c r="Q10" s="385"/>
      <c r="R10" s="385"/>
    </row>
    <row r="11" spans="1:18" ht="21.95" customHeight="1" x14ac:dyDescent="0.2">
      <c r="A11" s="231" t="s">
        <v>987</v>
      </c>
      <c r="B11" s="207">
        <v>1222.6855499999999</v>
      </c>
      <c r="C11" s="207">
        <v>87.988005000000001</v>
      </c>
      <c r="D11" s="207">
        <v>1.186912</v>
      </c>
      <c r="E11" s="207">
        <v>20.142091000000001</v>
      </c>
      <c r="F11" s="207">
        <v>60.882902000000001</v>
      </c>
      <c r="G11" s="207">
        <v>5.7760999999999996</v>
      </c>
      <c r="H11" s="207">
        <v>1117.239088</v>
      </c>
      <c r="I11" s="207">
        <v>8.0464830000000003</v>
      </c>
      <c r="J11" s="207">
        <v>50.850397000000001</v>
      </c>
      <c r="K11" s="207">
        <v>1058.342208</v>
      </c>
      <c r="L11" s="207">
        <v>108.128579</v>
      </c>
      <c r="M11" s="207">
        <v>950.21362899999997</v>
      </c>
      <c r="N11" s="385"/>
      <c r="O11" s="385"/>
      <c r="P11" s="385"/>
      <c r="Q11" s="385"/>
      <c r="R11" s="385"/>
    </row>
    <row r="12" spans="1:18" ht="21.95" customHeight="1" x14ac:dyDescent="0.2">
      <c r="A12" s="231" t="s">
        <v>988</v>
      </c>
      <c r="B12" s="207">
        <v>1116.554257</v>
      </c>
      <c r="C12" s="207">
        <v>70.557062000000002</v>
      </c>
      <c r="D12" s="207">
        <v>1.1444970000000001</v>
      </c>
      <c r="E12" s="207">
        <v>14.481657</v>
      </c>
      <c r="F12" s="207">
        <v>49.177418000000003</v>
      </c>
      <c r="G12" s="207">
        <v>5.7534900000000002</v>
      </c>
      <c r="H12" s="207">
        <v>1024.0181700000001</v>
      </c>
      <c r="I12" s="207">
        <v>8.0919240000000006</v>
      </c>
      <c r="J12" s="207">
        <v>40.423178</v>
      </c>
      <c r="K12" s="207">
        <v>975.50306799999998</v>
      </c>
      <c r="L12" s="207">
        <v>104.35069</v>
      </c>
      <c r="M12" s="207">
        <v>871.152378</v>
      </c>
      <c r="N12" s="385"/>
      <c r="O12" s="385"/>
      <c r="P12" s="385"/>
      <c r="Q12" s="385"/>
      <c r="R12" s="385"/>
    </row>
    <row r="13" spans="1:18" ht="21.95" customHeight="1" x14ac:dyDescent="0.2">
      <c r="A13" s="231" t="s">
        <v>989</v>
      </c>
      <c r="B13" s="207">
        <v>1075.3405</v>
      </c>
      <c r="C13" s="207">
        <v>75.826211999999998</v>
      </c>
      <c r="D13" s="207">
        <v>1.903027</v>
      </c>
      <c r="E13" s="207">
        <v>20.221485000000001</v>
      </c>
      <c r="F13" s="207">
        <v>48.313248999999999</v>
      </c>
      <c r="G13" s="207">
        <v>5.3884509999999999</v>
      </c>
      <c r="H13" s="207">
        <v>971.71636699999999</v>
      </c>
      <c r="I13" s="207">
        <v>7.9930089999999998</v>
      </c>
      <c r="J13" s="207">
        <v>44.936596999999999</v>
      </c>
      <c r="K13" s="207">
        <v>918.78676099999996</v>
      </c>
      <c r="L13" s="207">
        <v>96.569942999999995</v>
      </c>
      <c r="M13" s="207">
        <v>822.21681799999999</v>
      </c>
      <c r="N13" s="385"/>
      <c r="O13" s="385"/>
      <c r="P13" s="385"/>
      <c r="Q13" s="385"/>
      <c r="R13" s="385"/>
    </row>
    <row r="14" spans="1:18" ht="21.95" customHeight="1" x14ac:dyDescent="0.2">
      <c r="A14" s="231" t="s">
        <v>990</v>
      </c>
      <c r="B14" s="207">
        <v>1194.5841359999999</v>
      </c>
      <c r="C14" s="207">
        <v>76.469676000000007</v>
      </c>
      <c r="D14" s="207">
        <v>1.3417760000000001</v>
      </c>
      <c r="E14" s="207">
        <v>16.758991999999999</v>
      </c>
      <c r="F14" s="207">
        <v>51.932319999999997</v>
      </c>
      <c r="G14" s="207">
        <v>6.4365880000000004</v>
      </c>
      <c r="H14" s="207">
        <v>1085.703231</v>
      </c>
      <c r="I14" s="207">
        <v>8.6391819999999999</v>
      </c>
      <c r="J14" s="207">
        <v>45.946499000000003</v>
      </c>
      <c r="K14" s="207">
        <v>1031.1175499999999</v>
      </c>
      <c r="L14" s="207">
        <v>100.33450499999999</v>
      </c>
      <c r="M14" s="207">
        <v>930.78304500000002</v>
      </c>
      <c r="N14" s="385"/>
      <c r="O14" s="385"/>
      <c r="P14" s="385"/>
      <c r="Q14" s="385"/>
      <c r="R14" s="385"/>
    </row>
    <row r="15" spans="1:18" ht="21.95" customHeight="1" x14ac:dyDescent="0.2">
      <c r="A15" s="231" t="s">
        <v>991</v>
      </c>
      <c r="B15" s="207">
        <v>1180.393311</v>
      </c>
      <c r="C15" s="207">
        <v>75.342957999999996</v>
      </c>
      <c r="D15" s="207">
        <v>0.87402999999999997</v>
      </c>
      <c r="E15" s="207">
        <v>18.261426</v>
      </c>
      <c r="F15" s="207">
        <v>49.932192000000001</v>
      </c>
      <c r="G15" s="207">
        <v>6.2753100000000002</v>
      </c>
      <c r="H15" s="207">
        <v>1075.4829299999999</v>
      </c>
      <c r="I15" s="207">
        <v>9.6791300000000007</v>
      </c>
      <c r="J15" s="207">
        <v>42.644741000000003</v>
      </c>
      <c r="K15" s="207">
        <v>1023.159059</v>
      </c>
      <c r="L15" s="207">
        <v>86.927356000000003</v>
      </c>
      <c r="M15" s="207">
        <v>936.23170300000004</v>
      </c>
      <c r="N15" s="385"/>
      <c r="O15" s="385"/>
      <c r="P15" s="385"/>
      <c r="Q15" s="385"/>
      <c r="R15" s="385"/>
    </row>
    <row r="16" spans="1:18" ht="21.95" customHeight="1" x14ac:dyDescent="0.2">
      <c r="A16" s="231" t="s">
        <v>1114</v>
      </c>
      <c r="B16" s="207">
        <v>1013.159353</v>
      </c>
      <c r="C16" s="207">
        <v>80.229893000000004</v>
      </c>
      <c r="D16" s="207">
        <v>1.0127299999999999</v>
      </c>
      <c r="E16" s="207">
        <v>17.57977</v>
      </c>
      <c r="F16" s="207">
        <v>56.153157</v>
      </c>
      <c r="G16" s="207">
        <v>5.4842360000000001</v>
      </c>
      <c r="H16" s="207">
        <v>906.41382499999997</v>
      </c>
      <c r="I16" s="207">
        <v>7.5819239999999999</v>
      </c>
      <c r="J16" s="207">
        <v>39.43965</v>
      </c>
      <c r="K16" s="207">
        <v>859.39225099999999</v>
      </c>
      <c r="L16" s="207">
        <v>75.823791999999997</v>
      </c>
      <c r="M16" s="207">
        <v>783.56845899999996</v>
      </c>
      <c r="N16" s="385"/>
      <c r="O16" s="385"/>
      <c r="P16" s="385"/>
      <c r="Q16" s="385"/>
      <c r="R16" s="385"/>
    </row>
    <row r="17" spans="1:18" ht="21.95" customHeight="1" x14ac:dyDescent="0.2">
      <c r="A17" s="231" t="s">
        <v>1115</v>
      </c>
      <c r="B17" s="207">
        <v>1198.1840790000001</v>
      </c>
      <c r="C17" s="207">
        <v>86.899917000000002</v>
      </c>
      <c r="D17" s="207">
        <v>1.195486</v>
      </c>
      <c r="E17" s="207">
        <v>22.047186</v>
      </c>
      <c r="F17" s="207">
        <v>58.789949</v>
      </c>
      <c r="G17" s="207">
        <v>4.8672959999999996</v>
      </c>
      <c r="H17" s="207">
        <v>1074.4032709999999</v>
      </c>
      <c r="I17" s="207">
        <v>8.3676700000000004</v>
      </c>
      <c r="J17" s="207">
        <v>43.580540999999997</v>
      </c>
      <c r="K17" s="207">
        <v>1022.45506</v>
      </c>
      <c r="L17" s="207">
        <v>98.863406999999995</v>
      </c>
      <c r="M17" s="207">
        <v>923.59165299999995</v>
      </c>
      <c r="N17" s="385"/>
      <c r="O17" s="385"/>
      <c r="P17" s="385"/>
      <c r="Q17" s="385"/>
      <c r="R17" s="385"/>
    </row>
    <row r="18" spans="1:18" ht="21.95" customHeight="1" x14ac:dyDescent="0.2">
      <c r="A18" s="231" t="s">
        <v>1116</v>
      </c>
      <c r="B18" s="207">
        <v>1178.5428509999999</v>
      </c>
      <c r="C18" s="207">
        <v>91.629990000000006</v>
      </c>
      <c r="D18" s="207">
        <v>1.02373</v>
      </c>
      <c r="E18" s="207">
        <v>18.182124999999999</v>
      </c>
      <c r="F18" s="207">
        <v>67.702545000000001</v>
      </c>
      <c r="G18" s="207">
        <v>4.72159</v>
      </c>
      <c r="H18" s="207">
        <v>1053.5029509999999</v>
      </c>
      <c r="I18" s="207">
        <v>12.26479</v>
      </c>
      <c r="J18" s="207">
        <v>43.163978</v>
      </c>
      <c r="K18" s="207">
        <v>998.07418299999995</v>
      </c>
      <c r="L18" s="207">
        <v>92.641495000000006</v>
      </c>
      <c r="M18" s="207">
        <v>905.43268799999998</v>
      </c>
      <c r="N18" s="385"/>
      <c r="O18" s="385"/>
      <c r="P18" s="385"/>
      <c r="Q18" s="385"/>
      <c r="R18" s="385"/>
    </row>
    <row r="19" spans="1:18" ht="21.95" customHeight="1" x14ac:dyDescent="0.2">
      <c r="A19" s="231" t="s">
        <v>1117</v>
      </c>
      <c r="B19" s="207">
        <v>1176.5551869999999</v>
      </c>
      <c r="C19" s="207">
        <v>85.240296999999998</v>
      </c>
      <c r="D19" s="207">
        <v>1.1351340000000001</v>
      </c>
      <c r="E19" s="207">
        <v>20.063037999999999</v>
      </c>
      <c r="F19" s="207">
        <v>58.526345999999997</v>
      </c>
      <c r="G19" s="207">
        <v>5.5157790000000002</v>
      </c>
      <c r="H19" s="207">
        <v>1056.099467</v>
      </c>
      <c r="I19" s="207">
        <v>9.2878699999999998</v>
      </c>
      <c r="J19" s="207">
        <v>44.028965999999997</v>
      </c>
      <c r="K19" s="207">
        <v>1002.782631</v>
      </c>
      <c r="L19" s="207">
        <v>82.609481000000002</v>
      </c>
      <c r="M19" s="207">
        <v>920.17314999999996</v>
      </c>
      <c r="N19" s="385"/>
      <c r="O19" s="385"/>
      <c r="P19" s="385"/>
      <c r="Q19" s="385"/>
      <c r="R19" s="385"/>
    </row>
    <row r="20" spans="1:18" ht="21.95" customHeight="1" x14ac:dyDescent="0.2">
      <c r="A20" s="231" t="s">
        <v>1118</v>
      </c>
      <c r="B20" s="207">
        <v>992.39756799999998</v>
      </c>
      <c r="C20" s="207">
        <v>83.102952999999999</v>
      </c>
      <c r="D20" s="207">
        <v>0.85404599999999997</v>
      </c>
      <c r="E20" s="207">
        <v>20.957536999999999</v>
      </c>
      <c r="F20" s="207">
        <v>56.667219000000003</v>
      </c>
      <c r="G20" s="207">
        <v>4.6241510000000003</v>
      </c>
      <c r="H20" s="207">
        <v>881.52152699999999</v>
      </c>
      <c r="I20" s="207">
        <v>7.1894650000000002</v>
      </c>
      <c r="J20" s="207">
        <v>33.730407</v>
      </c>
      <c r="K20" s="207">
        <v>840.60165500000005</v>
      </c>
      <c r="L20" s="207">
        <v>76.614969000000002</v>
      </c>
      <c r="M20" s="207">
        <v>763.98668599999996</v>
      </c>
      <c r="N20" s="385"/>
      <c r="O20" s="385"/>
      <c r="P20" s="385"/>
      <c r="Q20" s="385"/>
      <c r="R20" s="385"/>
    </row>
    <row r="21" spans="1:18" s="389" customFormat="1" ht="33" customHeight="1" x14ac:dyDescent="0.2">
      <c r="A21" s="229" t="s">
        <v>1183</v>
      </c>
      <c r="B21" s="230">
        <v>14343.044034</v>
      </c>
      <c r="C21" s="230">
        <v>990.77105700000004</v>
      </c>
      <c r="D21" s="230">
        <v>16.909006999999999</v>
      </c>
      <c r="E21" s="230">
        <v>246.463358</v>
      </c>
      <c r="F21" s="230">
        <v>660.99096399999996</v>
      </c>
      <c r="G21" s="230">
        <v>66.407728000000006</v>
      </c>
      <c r="H21" s="230">
        <v>12882.812997999999</v>
      </c>
      <c r="I21" s="230">
        <v>102.776653</v>
      </c>
      <c r="J21" s="230">
        <v>527.01253599999995</v>
      </c>
      <c r="K21" s="230">
        <v>12253.023809</v>
      </c>
      <c r="L21" s="230">
        <v>1178.1311559999999</v>
      </c>
      <c r="M21" s="230">
        <v>11074.892653000001</v>
      </c>
      <c r="N21" s="388"/>
      <c r="O21" s="388"/>
      <c r="P21" s="388"/>
      <c r="Q21" s="388"/>
      <c r="R21" s="388"/>
    </row>
    <row r="22" spans="1:18" ht="21.95" customHeight="1" x14ac:dyDescent="0.2">
      <c r="A22" s="231" t="s">
        <v>1112</v>
      </c>
      <c r="B22" s="207">
        <v>1032.423282</v>
      </c>
      <c r="C22" s="207">
        <v>75.974866000000006</v>
      </c>
      <c r="D22" s="207">
        <v>0.93396299999999999</v>
      </c>
      <c r="E22" s="207">
        <v>15.825407</v>
      </c>
      <c r="F22" s="207">
        <v>54.835377999999999</v>
      </c>
      <c r="G22" s="207">
        <v>4.3801180000000004</v>
      </c>
      <c r="H22" s="207">
        <v>936.41300000000001</v>
      </c>
      <c r="I22" s="207">
        <v>7.5391579999999996</v>
      </c>
      <c r="J22" s="207">
        <v>42.251010000000001</v>
      </c>
      <c r="K22" s="207">
        <v>886.62283200000002</v>
      </c>
      <c r="L22" s="207">
        <v>95.427519000000004</v>
      </c>
      <c r="M22" s="207">
        <v>791.19531300000006</v>
      </c>
      <c r="N22" s="385"/>
      <c r="O22" s="385"/>
      <c r="P22" s="385"/>
      <c r="Q22" s="385"/>
      <c r="R22" s="385"/>
    </row>
    <row r="23" spans="1:18" ht="21.95" customHeight="1" x14ac:dyDescent="0.2">
      <c r="A23" s="231" t="s">
        <v>1113</v>
      </c>
      <c r="B23" s="207">
        <v>1176.8137300000001</v>
      </c>
      <c r="C23" s="207">
        <v>82.339123999999998</v>
      </c>
      <c r="D23" s="207">
        <v>1.2609779999999999</v>
      </c>
      <c r="E23" s="207">
        <v>20.828201</v>
      </c>
      <c r="F23" s="207">
        <v>53.843420000000002</v>
      </c>
      <c r="G23" s="207">
        <v>6.4065250000000002</v>
      </c>
      <c r="H23" s="207">
        <v>1046.1637040000001</v>
      </c>
      <c r="I23" s="207">
        <v>7.9933420000000002</v>
      </c>
      <c r="J23" s="207">
        <v>40.080463000000002</v>
      </c>
      <c r="K23" s="207">
        <v>998.08989899999995</v>
      </c>
      <c r="L23" s="207">
        <v>101.46173400000001</v>
      </c>
      <c r="M23" s="207">
        <v>896.62816499999997</v>
      </c>
      <c r="N23" s="385"/>
      <c r="O23" s="385"/>
      <c r="P23" s="385"/>
      <c r="Q23" s="385"/>
      <c r="R23" s="385"/>
    </row>
    <row r="24" spans="1:18" ht="21.95" customHeight="1" x14ac:dyDescent="0.2">
      <c r="A24" s="231" t="s">
        <v>987</v>
      </c>
      <c r="B24" s="207">
        <v>1245.9976650000001</v>
      </c>
      <c r="C24" s="207">
        <v>83.656811000000005</v>
      </c>
      <c r="D24" s="207">
        <v>1.1829529999999999</v>
      </c>
      <c r="E24" s="207">
        <v>18.964950000000002</v>
      </c>
      <c r="F24" s="207">
        <v>57.375816999999998</v>
      </c>
      <c r="G24" s="207">
        <v>6.1330910000000003</v>
      </c>
      <c r="H24" s="207">
        <v>1124.91373</v>
      </c>
      <c r="I24" s="207">
        <v>8.2052230000000002</v>
      </c>
      <c r="J24" s="207">
        <v>50.557659999999998</v>
      </c>
      <c r="K24" s="207">
        <v>1066.1508470000001</v>
      </c>
      <c r="L24" s="207">
        <v>102.497674</v>
      </c>
      <c r="M24" s="207">
        <v>963.65317300000004</v>
      </c>
      <c r="N24" s="385"/>
      <c r="O24" s="385"/>
      <c r="P24" s="385"/>
      <c r="Q24" s="385"/>
      <c r="R24" s="385"/>
    </row>
    <row r="25" spans="1:18" ht="21.95" customHeight="1" x14ac:dyDescent="0.2">
      <c r="A25" s="231" t="s">
        <v>988</v>
      </c>
      <c r="B25" s="207">
        <v>1183.1257820000001</v>
      </c>
      <c r="C25" s="207">
        <v>76.646854000000005</v>
      </c>
      <c r="D25" s="207">
        <v>0.93893300000000002</v>
      </c>
      <c r="E25" s="207">
        <v>17.568020000000001</v>
      </c>
      <c r="F25" s="207">
        <v>50.745024999999998</v>
      </c>
      <c r="G25" s="207">
        <v>7.394876</v>
      </c>
      <c r="H25" s="207">
        <v>1070.6523990000001</v>
      </c>
      <c r="I25" s="207">
        <v>8.9813620000000007</v>
      </c>
      <c r="J25" s="207">
        <v>48.129491000000002</v>
      </c>
      <c r="K25" s="207">
        <v>1013.541546</v>
      </c>
      <c r="L25" s="207">
        <v>98.136444999999995</v>
      </c>
      <c r="M25" s="207">
        <v>915.40510099999995</v>
      </c>
      <c r="N25" s="385"/>
      <c r="O25" s="385"/>
      <c r="P25" s="385"/>
      <c r="Q25" s="385"/>
      <c r="R25" s="385"/>
    </row>
    <row r="26" spans="1:18" ht="21.95" customHeight="1" x14ac:dyDescent="0.2">
      <c r="A26" s="231" t="s">
        <v>989</v>
      </c>
      <c r="B26" s="207">
        <v>1144.3462039999999</v>
      </c>
      <c r="C26" s="207">
        <v>77.497102999999996</v>
      </c>
      <c r="D26" s="207">
        <v>1.9843569999999999</v>
      </c>
      <c r="E26" s="207">
        <v>19.18675</v>
      </c>
      <c r="F26" s="207">
        <v>49.500529999999998</v>
      </c>
      <c r="G26" s="207">
        <v>6.8254659999999996</v>
      </c>
      <c r="H26" s="207">
        <v>1028.063447</v>
      </c>
      <c r="I26" s="207">
        <v>8.390765</v>
      </c>
      <c r="J26" s="207">
        <v>40.217947000000002</v>
      </c>
      <c r="K26" s="207">
        <v>979.45473500000003</v>
      </c>
      <c r="L26" s="207">
        <v>94.942051000000006</v>
      </c>
      <c r="M26" s="207">
        <v>884.51268400000004</v>
      </c>
      <c r="N26" s="385"/>
      <c r="O26" s="385"/>
      <c r="P26" s="385"/>
      <c r="Q26" s="385"/>
      <c r="R26" s="385"/>
    </row>
    <row r="27" spans="1:18" ht="21.95" customHeight="1" x14ac:dyDescent="0.2">
      <c r="A27" s="231" t="s">
        <v>990</v>
      </c>
      <c r="B27" s="207">
        <v>1267.936719</v>
      </c>
      <c r="C27" s="207">
        <v>90.599352999999994</v>
      </c>
      <c r="D27" s="207">
        <v>1.918061</v>
      </c>
      <c r="E27" s="207">
        <v>21.229009000000001</v>
      </c>
      <c r="F27" s="207">
        <v>61.747473999999997</v>
      </c>
      <c r="G27" s="207">
        <v>5.704809</v>
      </c>
      <c r="H27" s="207">
        <v>1133.941806</v>
      </c>
      <c r="I27" s="207">
        <v>8.7417309999999997</v>
      </c>
      <c r="J27" s="207">
        <v>47.763522999999999</v>
      </c>
      <c r="K27" s="207">
        <v>1077.4365519999999</v>
      </c>
      <c r="L27" s="207">
        <v>106.403758</v>
      </c>
      <c r="M27" s="207">
        <v>971.03279399999997</v>
      </c>
      <c r="N27" s="385"/>
      <c r="O27" s="385"/>
      <c r="P27" s="385"/>
      <c r="Q27" s="385"/>
      <c r="R27" s="385"/>
    </row>
    <row r="28" spans="1:18" ht="21.95" customHeight="1" x14ac:dyDescent="0.2">
      <c r="A28" s="231" t="s">
        <v>991</v>
      </c>
      <c r="B28" s="207">
        <v>1155.417322</v>
      </c>
      <c r="C28" s="207">
        <v>72.199264999999997</v>
      </c>
      <c r="D28" s="207">
        <v>1.2273149999999999</v>
      </c>
      <c r="E28" s="207">
        <v>16.363910000000001</v>
      </c>
      <c r="F28" s="207">
        <v>50.595782999999997</v>
      </c>
      <c r="G28" s="207">
        <v>4.012257</v>
      </c>
      <c r="H28" s="207">
        <v>1043.4323529999999</v>
      </c>
      <c r="I28" s="207">
        <v>9.240551</v>
      </c>
      <c r="J28" s="207">
        <v>48.956380000000003</v>
      </c>
      <c r="K28" s="207">
        <v>985.23542199999997</v>
      </c>
      <c r="L28" s="207">
        <v>93.594875999999999</v>
      </c>
      <c r="M28" s="207">
        <v>891.64054599999997</v>
      </c>
      <c r="N28" s="385"/>
      <c r="O28" s="385"/>
      <c r="P28" s="385"/>
      <c r="Q28" s="385"/>
      <c r="R28" s="385"/>
    </row>
    <row r="29" spans="1:18" ht="21.95" customHeight="1" x14ac:dyDescent="0.2">
      <c r="A29" s="231" t="s">
        <v>1114</v>
      </c>
      <c r="B29" s="207">
        <v>1237.658529</v>
      </c>
      <c r="C29" s="207">
        <v>85.419852000000006</v>
      </c>
      <c r="D29" s="207">
        <v>2.638404</v>
      </c>
      <c r="E29" s="207">
        <v>21.448421</v>
      </c>
      <c r="F29" s="207">
        <v>54.774847000000001</v>
      </c>
      <c r="G29" s="207">
        <v>6.5581800000000001</v>
      </c>
      <c r="H29" s="207">
        <v>1118.3998059999999</v>
      </c>
      <c r="I29" s="207">
        <v>8.8876629999999999</v>
      </c>
      <c r="J29" s="207">
        <v>42.500867</v>
      </c>
      <c r="K29" s="207">
        <v>1067.011276</v>
      </c>
      <c r="L29" s="207">
        <v>83.037492999999998</v>
      </c>
      <c r="M29" s="207">
        <v>983.97378300000003</v>
      </c>
      <c r="N29" s="385"/>
      <c r="O29" s="385"/>
      <c r="P29" s="385"/>
      <c r="Q29" s="385"/>
      <c r="R29" s="385"/>
    </row>
    <row r="30" spans="1:18" ht="21.95" customHeight="1" x14ac:dyDescent="0.2">
      <c r="A30" s="231" t="s">
        <v>1115</v>
      </c>
      <c r="B30" s="207">
        <v>1307.369434</v>
      </c>
      <c r="C30" s="207">
        <v>86.283921000000007</v>
      </c>
      <c r="D30" s="207">
        <v>1.339005</v>
      </c>
      <c r="E30" s="207">
        <v>22.169706999999999</v>
      </c>
      <c r="F30" s="207">
        <v>57.784641000000001</v>
      </c>
      <c r="G30" s="207">
        <v>4.9905679999999997</v>
      </c>
      <c r="H30" s="207">
        <v>1176.0287470000001</v>
      </c>
      <c r="I30" s="207">
        <v>9.6215469999999996</v>
      </c>
      <c r="J30" s="207">
        <v>46.363905000000003</v>
      </c>
      <c r="K30" s="207">
        <v>1120.0432949999999</v>
      </c>
      <c r="L30" s="207">
        <v>114.167478</v>
      </c>
      <c r="M30" s="207">
        <v>1005.875817</v>
      </c>
      <c r="N30" s="385"/>
      <c r="O30" s="385"/>
      <c r="P30" s="385"/>
      <c r="Q30" s="385"/>
      <c r="R30" s="385"/>
    </row>
    <row r="31" spans="1:18" ht="21.95" customHeight="1" x14ac:dyDescent="0.2">
      <c r="A31" s="231" t="s">
        <v>1116</v>
      </c>
      <c r="B31" s="207">
        <v>1190.3928470000001</v>
      </c>
      <c r="C31" s="207">
        <v>93.949645000000004</v>
      </c>
      <c r="D31" s="207">
        <v>1.562228</v>
      </c>
      <c r="E31" s="207">
        <v>22.213031999999998</v>
      </c>
      <c r="F31" s="207">
        <v>65.538708</v>
      </c>
      <c r="G31" s="207">
        <v>4.6356770000000003</v>
      </c>
      <c r="H31" s="207">
        <v>1052.6247470000001</v>
      </c>
      <c r="I31" s="207">
        <v>7.2556279999999997</v>
      </c>
      <c r="J31" s="207">
        <v>40.886615999999997</v>
      </c>
      <c r="K31" s="207">
        <v>1004.482503</v>
      </c>
      <c r="L31" s="207">
        <v>95.683878000000007</v>
      </c>
      <c r="M31" s="207">
        <v>908.79862500000002</v>
      </c>
      <c r="N31" s="385"/>
      <c r="O31" s="385"/>
      <c r="P31" s="385"/>
      <c r="Q31" s="385"/>
      <c r="R31" s="385"/>
    </row>
    <row r="32" spans="1:18" ht="21.95" customHeight="1" x14ac:dyDescent="0.2">
      <c r="A32" s="231" t="s">
        <v>1117</v>
      </c>
      <c r="B32" s="207">
        <v>1306.5601449999999</v>
      </c>
      <c r="C32" s="207">
        <v>91.591376999999994</v>
      </c>
      <c r="D32" s="207">
        <v>1.1051010000000001</v>
      </c>
      <c r="E32" s="207">
        <v>26.661016</v>
      </c>
      <c r="F32" s="207">
        <v>58.972467999999999</v>
      </c>
      <c r="G32" s="207">
        <v>4.852792</v>
      </c>
      <c r="H32" s="207">
        <v>1170.203262</v>
      </c>
      <c r="I32" s="207">
        <v>9.6507710000000007</v>
      </c>
      <c r="J32" s="207">
        <v>42.691245000000002</v>
      </c>
      <c r="K32" s="207">
        <v>1117.8612459999999</v>
      </c>
      <c r="L32" s="207">
        <v>83.749932999999999</v>
      </c>
      <c r="M32" s="207">
        <v>1034.1113130000001</v>
      </c>
      <c r="N32" s="385"/>
      <c r="O32" s="385"/>
      <c r="P32" s="385"/>
      <c r="Q32" s="385"/>
      <c r="R32" s="385"/>
    </row>
    <row r="33" spans="1:18" ht="21.95" customHeight="1" x14ac:dyDescent="0.2">
      <c r="A33" s="231" t="s">
        <v>1118</v>
      </c>
      <c r="B33" s="207">
        <v>1095.002375</v>
      </c>
      <c r="C33" s="207">
        <v>74.612886000000003</v>
      </c>
      <c r="D33" s="207">
        <v>0.81770900000000002</v>
      </c>
      <c r="E33" s="207">
        <v>24.004935</v>
      </c>
      <c r="F33" s="207">
        <v>45.276873000000002</v>
      </c>
      <c r="G33" s="207">
        <v>4.513369</v>
      </c>
      <c r="H33" s="207">
        <v>981.97599700000001</v>
      </c>
      <c r="I33" s="207">
        <v>8.2689120000000003</v>
      </c>
      <c r="J33" s="207">
        <v>36.613428999999996</v>
      </c>
      <c r="K33" s="207">
        <v>937.09365600000001</v>
      </c>
      <c r="L33" s="207">
        <v>109.028317</v>
      </c>
      <c r="M33" s="207">
        <v>828.06533899999999</v>
      </c>
      <c r="N33" s="385"/>
      <c r="O33" s="385"/>
      <c r="P33" s="385"/>
      <c r="Q33" s="385"/>
      <c r="R33" s="385"/>
    </row>
    <row r="34" spans="1:18" s="389" customFormat="1" ht="33" customHeight="1" x14ac:dyDescent="0.2">
      <c r="A34" s="229" t="s">
        <v>1184</v>
      </c>
      <c r="B34" s="230"/>
      <c r="C34" s="230"/>
      <c r="D34" s="230"/>
      <c r="E34" s="230"/>
      <c r="F34" s="230"/>
      <c r="G34" s="230"/>
      <c r="H34" s="230"/>
      <c r="I34" s="230"/>
      <c r="J34" s="230"/>
      <c r="K34" s="230"/>
      <c r="L34" s="230"/>
      <c r="M34" s="230"/>
      <c r="N34" s="388"/>
      <c r="O34" s="388"/>
      <c r="P34" s="388"/>
      <c r="Q34" s="388"/>
      <c r="R34" s="388"/>
    </row>
    <row r="35" spans="1:18" ht="21.95" customHeight="1" x14ac:dyDescent="0.2">
      <c r="A35" s="231" t="s">
        <v>1112</v>
      </c>
      <c r="B35" s="207">
        <v>1188.3911370000001</v>
      </c>
      <c r="C35" s="207">
        <v>69.571304999999995</v>
      </c>
      <c r="D35" s="207">
        <v>0.93017499999999997</v>
      </c>
      <c r="E35" s="207">
        <v>20.566317999999999</v>
      </c>
      <c r="F35" s="207">
        <v>43.522951999999997</v>
      </c>
      <c r="G35" s="207">
        <v>4.5518599999999996</v>
      </c>
      <c r="H35" s="207">
        <v>1078.1712399999999</v>
      </c>
      <c r="I35" s="207">
        <v>6.9108840000000002</v>
      </c>
      <c r="J35" s="207">
        <v>44.858221</v>
      </c>
      <c r="K35" s="207">
        <v>1026.402135</v>
      </c>
      <c r="L35" s="207">
        <v>110.155576</v>
      </c>
      <c r="M35" s="207">
        <v>916.24655900000005</v>
      </c>
      <c r="N35" s="385"/>
      <c r="O35" s="385"/>
      <c r="P35" s="385"/>
      <c r="Q35" s="385"/>
      <c r="R35" s="385"/>
    </row>
    <row r="36" spans="1:18" ht="21.95" customHeight="1" x14ac:dyDescent="0.2">
      <c r="A36" s="231" t="s">
        <v>1113</v>
      </c>
      <c r="B36" s="207">
        <v>1254.7606820000001</v>
      </c>
      <c r="C36" s="207">
        <v>73.208106999999998</v>
      </c>
      <c r="D36" s="207">
        <v>1.2455750000000001</v>
      </c>
      <c r="E36" s="207">
        <v>21.532948999999999</v>
      </c>
      <c r="F36" s="207">
        <v>45.184024999999998</v>
      </c>
      <c r="G36" s="207">
        <v>5.2455579999999999</v>
      </c>
      <c r="H36" s="207">
        <v>1136.5609039999999</v>
      </c>
      <c r="I36" s="207">
        <v>7.0090440000000003</v>
      </c>
      <c r="J36" s="207">
        <v>46.096525999999997</v>
      </c>
      <c r="K36" s="207">
        <v>1083.455334</v>
      </c>
      <c r="L36" s="207">
        <v>108.49869</v>
      </c>
      <c r="M36" s="207">
        <v>974.95664399999998</v>
      </c>
      <c r="N36" s="385"/>
      <c r="O36" s="385"/>
      <c r="P36" s="385"/>
      <c r="Q36" s="385"/>
      <c r="R36" s="385"/>
    </row>
    <row r="37" spans="1:18" ht="21.95" customHeight="1" x14ac:dyDescent="0.2">
      <c r="A37" s="231" t="s">
        <v>987</v>
      </c>
      <c r="B37" s="207">
        <v>1357.3544750000001</v>
      </c>
      <c r="C37" s="207">
        <v>75.438276000000002</v>
      </c>
      <c r="D37" s="207">
        <v>1.2667569999999999</v>
      </c>
      <c r="E37" s="207">
        <v>23.061040999999999</v>
      </c>
      <c r="F37" s="207">
        <v>43.665743999999997</v>
      </c>
      <c r="G37" s="207">
        <v>7.4447340000000004</v>
      </c>
      <c r="H37" s="207">
        <v>1224.389328</v>
      </c>
      <c r="I37" s="207">
        <v>9.1861110000000004</v>
      </c>
      <c r="J37" s="207">
        <v>49.687179</v>
      </c>
      <c r="K37" s="207">
        <v>1165.516038</v>
      </c>
      <c r="L37" s="207">
        <v>115.84165400000001</v>
      </c>
      <c r="M37" s="207">
        <v>1049.6743839999999</v>
      </c>
      <c r="N37" s="385"/>
      <c r="O37" s="385"/>
      <c r="P37" s="385"/>
      <c r="Q37" s="385"/>
      <c r="R37" s="385"/>
    </row>
    <row r="38" spans="1:18" ht="21.95" customHeight="1" x14ac:dyDescent="0.2">
      <c r="A38" s="231" t="s">
        <v>988</v>
      </c>
      <c r="B38" s="207">
        <v>1223.1391719999999</v>
      </c>
      <c r="C38" s="207">
        <v>63.853143000000003</v>
      </c>
      <c r="D38" s="207">
        <v>0.89451000000000003</v>
      </c>
      <c r="E38" s="207">
        <v>21.872472999999999</v>
      </c>
      <c r="F38" s="207">
        <v>35.693278999999997</v>
      </c>
      <c r="G38" s="207">
        <v>5.392881</v>
      </c>
      <c r="H38" s="207">
        <v>1099.0645910000001</v>
      </c>
      <c r="I38" s="207">
        <v>8.2095009999999995</v>
      </c>
      <c r="J38" s="207">
        <v>45.052536000000003</v>
      </c>
      <c r="K38" s="207">
        <v>1045.8025540000001</v>
      </c>
      <c r="L38" s="207">
        <v>117.153251</v>
      </c>
      <c r="M38" s="207">
        <v>928.64930300000003</v>
      </c>
      <c r="N38" s="385"/>
      <c r="O38" s="385"/>
      <c r="P38" s="385"/>
      <c r="Q38" s="385"/>
      <c r="R38" s="385"/>
    </row>
    <row r="39" spans="1:18" ht="21.75" customHeight="1" x14ac:dyDescent="0.2">
      <c r="A39" s="231" t="s">
        <v>989</v>
      </c>
      <c r="B39" s="207">
        <v>1259.959834</v>
      </c>
      <c r="C39" s="207">
        <v>75.106864000000002</v>
      </c>
      <c r="D39" s="207">
        <v>1.2435039999999999</v>
      </c>
      <c r="E39" s="207">
        <v>22.785347000000002</v>
      </c>
      <c r="F39" s="207">
        <v>43.561486000000002</v>
      </c>
      <c r="G39" s="207">
        <v>7.516527</v>
      </c>
      <c r="H39" s="207">
        <v>1106.1794809999999</v>
      </c>
      <c r="I39" s="207">
        <v>9.321574</v>
      </c>
      <c r="J39" s="207">
        <v>50.375970000000002</v>
      </c>
      <c r="K39" s="207">
        <v>1046.481937</v>
      </c>
      <c r="L39" s="207">
        <v>88.020448000000002</v>
      </c>
      <c r="M39" s="207">
        <v>958.46148900000003</v>
      </c>
      <c r="N39" s="385"/>
      <c r="O39" s="385"/>
      <c r="P39" s="385"/>
      <c r="Q39" s="385"/>
      <c r="R39" s="385"/>
    </row>
    <row r="40" spans="1:18" ht="21.75" customHeight="1" x14ac:dyDescent="0.2">
      <c r="A40" s="231" t="s">
        <v>990</v>
      </c>
      <c r="B40" s="207">
        <v>1340.9265130000001</v>
      </c>
      <c r="C40" s="207">
        <v>68.584270000000004</v>
      </c>
      <c r="D40" s="207">
        <v>1.509166</v>
      </c>
      <c r="E40" s="207">
        <v>23.381457999999999</v>
      </c>
      <c r="F40" s="207">
        <v>38.442574</v>
      </c>
      <c r="G40" s="207">
        <v>5.2510719999999997</v>
      </c>
      <c r="H40" s="207">
        <v>1193.814539</v>
      </c>
      <c r="I40" s="207">
        <v>9.1898160000000004</v>
      </c>
      <c r="J40" s="207">
        <v>50.311089000000003</v>
      </c>
      <c r="K40" s="207">
        <v>1134.3136340000001</v>
      </c>
      <c r="L40" s="207">
        <v>132.02323000000001</v>
      </c>
      <c r="M40" s="207">
        <v>1002.290404</v>
      </c>
    </row>
    <row r="41" spans="1:18" ht="71.25" customHeight="1" x14ac:dyDescent="0.2">
      <c r="A41" s="232" t="s">
        <v>830</v>
      </c>
      <c r="B41" s="390"/>
      <c r="C41" s="390"/>
      <c r="D41" s="390"/>
      <c r="E41" s="390"/>
      <c r="F41" s="390"/>
      <c r="G41" s="390"/>
      <c r="H41" s="390"/>
      <c r="I41" s="390"/>
      <c r="J41" s="390"/>
      <c r="K41" s="390"/>
      <c r="L41" s="390"/>
      <c r="M41" s="390"/>
    </row>
    <row r="42" spans="1:18" ht="45.75" customHeight="1" x14ac:dyDescent="0.2">
      <c r="A42" s="682" t="s">
        <v>1225</v>
      </c>
      <c r="B42" s="683"/>
      <c r="C42" s="683"/>
      <c r="D42" s="683"/>
      <c r="E42" s="683"/>
      <c r="F42" s="683"/>
      <c r="G42" s="683"/>
      <c r="H42" s="683"/>
      <c r="I42" s="683"/>
      <c r="J42" s="683"/>
      <c r="K42" s="683"/>
      <c r="L42" s="683"/>
      <c r="M42" s="683"/>
    </row>
    <row r="62" spans="1:7" x14ac:dyDescent="0.2">
      <c r="A62" s="391"/>
      <c r="B62" s="391"/>
      <c r="C62" s="391"/>
      <c r="D62" s="391"/>
      <c r="E62" s="391"/>
      <c r="F62" s="391"/>
      <c r="G62" s="391"/>
    </row>
    <row r="66" ht="15" customHeight="1" x14ac:dyDescent="0.2"/>
    <row r="288" ht="59.25" customHeight="1" x14ac:dyDescent="0.2"/>
  </sheetData>
  <mergeCells count="18">
    <mergeCell ref="L5:L6"/>
    <mergeCell ref="C4:C6"/>
    <mergeCell ref="A42:M42"/>
    <mergeCell ref="A3:A7"/>
    <mergeCell ref="J4:J6"/>
    <mergeCell ref="E4:F4"/>
    <mergeCell ref="G4:G6"/>
    <mergeCell ref="K4:M4"/>
    <mergeCell ref="K5:K6"/>
    <mergeCell ref="E6:F6"/>
    <mergeCell ref="D4:D6"/>
    <mergeCell ref="B7:M7"/>
    <mergeCell ref="C3:G3"/>
    <mergeCell ref="H3:M3"/>
    <mergeCell ref="M5:M6"/>
    <mergeCell ref="I4:I6"/>
    <mergeCell ref="B3:B6"/>
    <mergeCell ref="H4:H6"/>
  </mergeCells>
  <phoneticPr fontId="2" type="noConversion"/>
  <printOptions horizontalCentered="1"/>
  <pageMargins left="0.59055118110236227" right="0.59055118110236227" top="0.98425196850393704" bottom="0.19685039370078741" header="0.51181102362204722" footer="0.31496062992125984"/>
  <pageSetup paperSize="9" scale="75" firstPageNumber="38" orientation="portrait" useFirstPageNumber="1"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enableFormatConditionsCalculation="0"/>
  <dimension ref="A1:R288"/>
  <sheetViews>
    <sheetView zoomScaleNormal="100" workbookViewId="0">
      <selection activeCell="A2" sqref="A2"/>
    </sheetView>
  </sheetViews>
  <sheetFormatPr baseColWidth="10" defaultRowHeight="12.75" x14ac:dyDescent="0.2"/>
  <cols>
    <col min="1" max="1" width="12.140625" style="233" customWidth="1"/>
    <col min="2" max="2" width="9.5703125" style="233" customWidth="1"/>
    <col min="3" max="3" width="9.85546875" style="233" customWidth="1"/>
    <col min="4" max="4" width="7.85546875" style="233" customWidth="1"/>
    <col min="5" max="6" width="8.5703125" style="233" customWidth="1"/>
    <col min="7" max="7" width="9.28515625" style="233" customWidth="1"/>
    <col min="8" max="8" width="9.85546875" style="233" customWidth="1"/>
    <col min="9" max="10" width="8.85546875" style="233" customWidth="1"/>
    <col min="11" max="11" width="10" style="233" customWidth="1"/>
    <col min="12" max="13" width="9.28515625" style="233" customWidth="1"/>
    <col min="14" max="16384" width="11.42578125" style="233"/>
  </cols>
  <sheetData>
    <row r="1" spans="1:18" s="384" customFormat="1" ht="21" customHeight="1" x14ac:dyDescent="0.25">
      <c r="A1" s="225" t="s">
        <v>1185</v>
      </c>
      <c r="B1" s="225"/>
      <c r="C1" s="226"/>
      <c r="D1" s="225"/>
      <c r="E1" s="225"/>
      <c r="F1" s="225"/>
      <c r="G1" s="225"/>
      <c r="H1" s="225"/>
      <c r="I1" s="225"/>
      <c r="J1" s="225"/>
      <c r="K1" s="225"/>
      <c r="L1" s="225"/>
      <c r="M1" s="225"/>
      <c r="N1" s="383"/>
      <c r="O1" s="383"/>
      <c r="P1" s="383"/>
      <c r="Q1" s="383"/>
      <c r="R1" s="383"/>
    </row>
    <row r="2" spans="1:18" x14ac:dyDescent="0.2">
      <c r="A2" s="227"/>
      <c r="B2" s="227"/>
      <c r="C2" s="227"/>
      <c r="D2" s="227"/>
      <c r="E2" s="227"/>
      <c r="F2" s="227"/>
      <c r="G2" s="227"/>
      <c r="H2" s="227"/>
      <c r="I2" s="227"/>
      <c r="J2" s="227"/>
      <c r="K2" s="227"/>
      <c r="L2" s="227"/>
      <c r="M2" s="227"/>
      <c r="N2" s="385"/>
      <c r="O2" s="385"/>
      <c r="P2" s="385"/>
      <c r="Q2" s="385"/>
      <c r="R2" s="385"/>
    </row>
    <row r="3" spans="1:18" s="325" customFormat="1" ht="17.25" customHeight="1" x14ac:dyDescent="0.2">
      <c r="A3" s="684" t="s">
        <v>254</v>
      </c>
      <c r="B3" s="697" t="s">
        <v>1032</v>
      </c>
      <c r="C3" s="693" t="s">
        <v>824</v>
      </c>
      <c r="D3" s="693"/>
      <c r="E3" s="694"/>
      <c r="F3" s="693"/>
      <c r="G3" s="693"/>
      <c r="H3" s="693" t="s">
        <v>197</v>
      </c>
      <c r="I3" s="693"/>
      <c r="J3" s="693"/>
      <c r="K3" s="693"/>
      <c r="L3" s="693"/>
      <c r="M3" s="695"/>
      <c r="N3" s="386"/>
      <c r="O3" s="386"/>
      <c r="P3" s="386"/>
      <c r="Q3" s="386"/>
      <c r="R3" s="386"/>
    </row>
    <row r="4" spans="1:18" s="325" customFormat="1" ht="16.5" customHeight="1" x14ac:dyDescent="0.2">
      <c r="A4" s="685"/>
      <c r="B4" s="698"/>
      <c r="C4" s="687" t="s">
        <v>470</v>
      </c>
      <c r="D4" s="689" t="s">
        <v>981</v>
      </c>
      <c r="E4" s="688" t="s">
        <v>825</v>
      </c>
      <c r="F4" s="688"/>
      <c r="G4" s="689" t="s">
        <v>982</v>
      </c>
      <c r="H4" s="687" t="s">
        <v>470</v>
      </c>
      <c r="I4" s="687" t="s">
        <v>1000</v>
      </c>
      <c r="J4" s="687" t="s">
        <v>999</v>
      </c>
      <c r="K4" s="688" t="s">
        <v>200</v>
      </c>
      <c r="L4" s="688"/>
      <c r="M4" s="613"/>
      <c r="N4" s="386"/>
      <c r="O4" s="386"/>
      <c r="P4" s="386"/>
      <c r="Q4" s="386"/>
      <c r="R4" s="386"/>
    </row>
    <row r="5" spans="1:18" s="325" customFormat="1" ht="16.5" customHeight="1" x14ac:dyDescent="0.2">
      <c r="A5" s="685"/>
      <c r="B5" s="698"/>
      <c r="C5" s="687"/>
      <c r="D5" s="687"/>
      <c r="E5" s="228" t="s">
        <v>826</v>
      </c>
      <c r="F5" s="228" t="s">
        <v>827</v>
      </c>
      <c r="G5" s="687"/>
      <c r="H5" s="687"/>
      <c r="I5" s="687"/>
      <c r="J5" s="687"/>
      <c r="K5" s="687" t="s">
        <v>470</v>
      </c>
      <c r="L5" s="689" t="s">
        <v>979</v>
      </c>
      <c r="M5" s="696" t="s">
        <v>980</v>
      </c>
      <c r="N5" s="386"/>
      <c r="O5" s="386"/>
      <c r="P5" s="386"/>
      <c r="Q5" s="386"/>
      <c r="R5" s="386"/>
    </row>
    <row r="6" spans="1:18" s="325" customFormat="1" ht="23.25" customHeight="1" x14ac:dyDescent="0.2">
      <c r="A6" s="685"/>
      <c r="B6" s="698"/>
      <c r="C6" s="687"/>
      <c r="D6" s="687"/>
      <c r="E6" s="688" t="s">
        <v>828</v>
      </c>
      <c r="F6" s="688"/>
      <c r="G6" s="687"/>
      <c r="H6" s="687"/>
      <c r="I6" s="687"/>
      <c r="J6" s="687"/>
      <c r="K6" s="687"/>
      <c r="L6" s="687"/>
      <c r="M6" s="596"/>
      <c r="N6" s="386"/>
      <c r="O6" s="386"/>
      <c r="P6" s="386"/>
      <c r="Q6" s="386"/>
      <c r="R6" s="386"/>
    </row>
    <row r="7" spans="1:18" s="325" customFormat="1" ht="16.5" customHeight="1" x14ac:dyDescent="0.2">
      <c r="A7" s="686"/>
      <c r="B7" s="690" t="s">
        <v>829</v>
      </c>
      <c r="C7" s="691"/>
      <c r="D7" s="691"/>
      <c r="E7" s="691"/>
      <c r="F7" s="691"/>
      <c r="G7" s="691"/>
      <c r="H7" s="691"/>
      <c r="I7" s="691"/>
      <c r="J7" s="691"/>
      <c r="K7" s="691"/>
      <c r="L7" s="691"/>
      <c r="M7" s="692"/>
      <c r="N7" s="386"/>
      <c r="O7" s="386"/>
      <c r="P7" s="386"/>
      <c r="Q7" s="386"/>
      <c r="R7" s="386"/>
    </row>
    <row r="8" spans="1:18" s="253" customFormat="1" ht="54.75" customHeight="1" x14ac:dyDescent="0.2">
      <c r="A8" s="229" t="s">
        <v>1182</v>
      </c>
      <c r="B8" s="230">
        <v>9278.010499</v>
      </c>
      <c r="C8" s="230">
        <v>1023.1174569999999</v>
      </c>
      <c r="D8" s="230">
        <v>8.4566660000000002</v>
      </c>
      <c r="E8" s="230">
        <v>239.66655900000001</v>
      </c>
      <c r="F8" s="230">
        <v>710.11158699999999</v>
      </c>
      <c r="G8" s="230">
        <v>64.882644999999997</v>
      </c>
      <c r="H8" s="230">
        <v>7684.4629690000002</v>
      </c>
      <c r="I8" s="230">
        <v>74.324960000000004</v>
      </c>
      <c r="J8" s="230">
        <v>419.74215099999998</v>
      </c>
      <c r="K8" s="230">
        <v>7190.3958579999999</v>
      </c>
      <c r="L8" s="230">
        <v>1423.2978479999999</v>
      </c>
      <c r="M8" s="230">
        <v>5767.0980099999997</v>
      </c>
      <c r="N8" s="387"/>
      <c r="O8" s="387"/>
      <c r="P8" s="387"/>
      <c r="Q8" s="387"/>
      <c r="R8" s="387"/>
    </row>
    <row r="9" spans="1:18" ht="21.95" customHeight="1" x14ac:dyDescent="0.2">
      <c r="A9" s="231" t="s">
        <v>1112</v>
      </c>
      <c r="B9" s="207">
        <v>733.537285</v>
      </c>
      <c r="C9" s="207">
        <v>87.504903999999996</v>
      </c>
      <c r="D9" s="207">
        <v>0.44380700000000001</v>
      </c>
      <c r="E9" s="207">
        <v>19.509333000000002</v>
      </c>
      <c r="F9" s="207">
        <v>63.144804000000001</v>
      </c>
      <c r="G9" s="207">
        <v>4.4069599999999998</v>
      </c>
      <c r="H9" s="207">
        <v>603.44896300000005</v>
      </c>
      <c r="I9" s="207">
        <v>4.9170680000000004</v>
      </c>
      <c r="J9" s="207">
        <v>36.945694000000003</v>
      </c>
      <c r="K9" s="207">
        <v>561.58620099999996</v>
      </c>
      <c r="L9" s="207">
        <v>106.758438</v>
      </c>
      <c r="M9" s="207">
        <v>454.827763</v>
      </c>
      <c r="N9" s="385"/>
      <c r="O9" s="385"/>
      <c r="P9" s="385"/>
      <c r="Q9" s="385"/>
      <c r="R9" s="385"/>
    </row>
    <row r="10" spans="1:18" ht="21.95" customHeight="1" x14ac:dyDescent="0.2">
      <c r="A10" s="231" t="s">
        <v>1113</v>
      </c>
      <c r="B10" s="207">
        <v>742.13308600000005</v>
      </c>
      <c r="C10" s="207">
        <v>81.734048000000001</v>
      </c>
      <c r="D10" s="207">
        <v>0.64933399999999997</v>
      </c>
      <c r="E10" s="207">
        <v>18.064160000000001</v>
      </c>
      <c r="F10" s="207">
        <v>58.387529999999998</v>
      </c>
      <c r="G10" s="207">
        <v>4.6330239999999998</v>
      </c>
      <c r="H10" s="207">
        <v>620.90496499999995</v>
      </c>
      <c r="I10" s="207">
        <v>6.9730030000000003</v>
      </c>
      <c r="J10" s="207">
        <v>37.151885999999998</v>
      </c>
      <c r="K10" s="207">
        <v>576.78007600000001</v>
      </c>
      <c r="L10" s="207">
        <v>112.82776699999999</v>
      </c>
      <c r="M10" s="207">
        <v>463.95230900000001</v>
      </c>
      <c r="N10" s="385"/>
      <c r="O10" s="385"/>
      <c r="P10" s="385"/>
      <c r="Q10" s="385"/>
      <c r="R10" s="385"/>
    </row>
    <row r="11" spans="1:18" ht="21.95" customHeight="1" x14ac:dyDescent="0.2">
      <c r="A11" s="231" t="s">
        <v>987</v>
      </c>
      <c r="B11" s="207">
        <v>810.07897000000003</v>
      </c>
      <c r="C11" s="207">
        <v>105.00974100000001</v>
      </c>
      <c r="D11" s="207">
        <v>0.73397400000000002</v>
      </c>
      <c r="E11" s="207">
        <v>26.607538999999999</v>
      </c>
      <c r="F11" s="207">
        <v>71.560687000000001</v>
      </c>
      <c r="G11" s="207">
        <v>6.1075410000000003</v>
      </c>
      <c r="H11" s="207">
        <v>665.81293600000004</v>
      </c>
      <c r="I11" s="207">
        <v>5.7280439999999997</v>
      </c>
      <c r="J11" s="207">
        <v>38.111601</v>
      </c>
      <c r="K11" s="207">
        <v>621.97329100000002</v>
      </c>
      <c r="L11" s="207">
        <v>115.31608199999999</v>
      </c>
      <c r="M11" s="207">
        <v>506.65720900000002</v>
      </c>
      <c r="N11" s="385"/>
      <c r="O11" s="385"/>
      <c r="P11" s="385"/>
      <c r="Q11" s="385"/>
      <c r="R11" s="385"/>
    </row>
    <row r="12" spans="1:18" ht="21.95" customHeight="1" x14ac:dyDescent="0.2">
      <c r="A12" s="231" t="s">
        <v>988</v>
      </c>
      <c r="B12" s="207">
        <v>729.67918099999997</v>
      </c>
      <c r="C12" s="207">
        <v>81.483594999999994</v>
      </c>
      <c r="D12" s="207">
        <v>1.007957</v>
      </c>
      <c r="E12" s="207">
        <v>18.494969000000001</v>
      </c>
      <c r="F12" s="207">
        <v>54.998776999999997</v>
      </c>
      <c r="G12" s="207">
        <v>6.9818920000000002</v>
      </c>
      <c r="H12" s="207">
        <v>603.20644600000003</v>
      </c>
      <c r="I12" s="207">
        <v>5.7135160000000003</v>
      </c>
      <c r="J12" s="207">
        <v>33.901516000000001</v>
      </c>
      <c r="K12" s="207">
        <v>563.59141399999999</v>
      </c>
      <c r="L12" s="207">
        <v>125.496503</v>
      </c>
      <c r="M12" s="207">
        <v>438.09491100000002</v>
      </c>
      <c r="N12" s="385"/>
      <c r="O12" s="385"/>
      <c r="P12" s="385"/>
      <c r="Q12" s="385"/>
      <c r="R12" s="385"/>
    </row>
    <row r="13" spans="1:18" ht="21.95" customHeight="1" x14ac:dyDescent="0.2">
      <c r="A13" s="231" t="s">
        <v>989</v>
      </c>
      <c r="B13" s="207">
        <v>746.77697899999998</v>
      </c>
      <c r="C13" s="207">
        <v>78.408365000000003</v>
      </c>
      <c r="D13" s="207">
        <v>0.84408099999999997</v>
      </c>
      <c r="E13" s="207">
        <v>19.281018</v>
      </c>
      <c r="F13" s="207">
        <v>53.286045000000001</v>
      </c>
      <c r="G13" s="207">
        <v>4.9972209999999997</v>
      </c>
      <c r="H13" s="207">
        <v>624.28982900000005</v>
      </c>
      <c r="I13" s="207">
        <v>5.0436240000000003</v>
      </c>
      <c r="J13" s="207">
        <v>38.164790000000004</v>
      </c>
      <c r="K13" s="207">
        <v>581.08141499999999</v>
      </c>
      <c r="L13" s="207">
        <v>122.215367</v>
      </c>
      <c r="M13" s="207">
        <v>458.86604799999998</v>
      </c>
      <c r="N13" s="385"/>
      <c r="O13" s="385"/>
      <c r="P13" s="385"/>
      <c r="Q13" s="385"/>
      <c r="R13" s="385"/>
    </row>
    <row r="14" spans="1:18" ht="21.95" customHeight="1" x14ac:dyDescent="0.2">
      <c r="A14" s="231" t="s">
        <v>990</v>
      </c>
      <c r="B14" s="207">
        <v>807.70922399999995</v>
      </c>
      <c r="C14" s="207">
        <v>84.502431000000001</v>
      </c>
      <c r="D14" s="207">
        <v>0.67497700000000005</v>
      </c>
      <c r="E14" s="207">
        <v>24.318925</v>
      </c>
      <c r="F14" s="207">
        <v>54.205576999999998</v>
      </c>
      <c r="G14" s="207">
        <v>5.3029520000000003</v>
      </c>
      <c r="H14" s="207">
        <v>679.00480900000002</v>
      </c>
      <c r="I14" s="207">
        <v>6.6333849999999996</v>
      </c>
      <c r="J14" s="207">
        <v>34.493414000000001</v>
      </c>
      <c r="K14" s="207">
        <v>637.87801000000002</v>
      </c>
      <c r="L14" s="207">
        <v>126.06849699999999</v>
      </c>
      <c r="M14" s="207">
        <v>511.80951299999998</v>
      </c>
      <c r="N14" s="385"/>
      <c r="O14" s="385"/>
      <c r="P14" s="385"/>
      <c r="Q14" s="385"/>
      <c r="R14" s="385"/>
    </row>
    <row r="15" spans="1:18" ht="21.95" customHeight="1" x14ac:dyDescent="0.2">
      <c r="A15" s="231" t="s">
        <v>991</v>
      </c>
      <c r="B15" s="207">
        <v>905.56893000000002</v>
      </c>
      <c r="C15" s="207">
        <v>92.127728000000005</v>
      </c>
      <c r="D15" s="207">
        <v>0.64568599999999998</v>
      </c>
      <c r="E15" s="207">
        <v>20.271642</v>
      </c>
      <c r="F15" s="207">
        <v>66.155601000000004</v>
      </c>
      <c r="G15" s="207">
        <v>5.054799</v>
      </c>
      <c r="H15" s="207">
        <v>765.80212200000005</v>
      </c>
      <c r="I15" s="207">
        <v>7.4520169999999997</v>
      </c>
      <c r="J15" s="207">
        <v>39.369630999999998</v>
      </c>
      <c r="K15" s="207">
        <v>718.98047399999996</v>
      </c>
      <c r="L15" s="207">
        <v>141.54013900000001</v>
      </c>
      <c r="M15" s="207">
        <v>577.440335</v>
      </c>
      <c r="N15" s="385"/>
      <c r="O15" s="385"/>
      <c r="P15" s="385"/>
      <c r="Q15" s="385"/>
      <c r="R15" s="385"/>
    </row>
    <row r="16" spans="1:18" ht="21.95" customHeight="1" x14ac:dyDescent="0.2">
      <c r="A16" s="231" t="s">
        <v>1114</v>
      </c>
      <c r="B16" s="207">
        <v>695.33697400000005</v>
      </c>
      <c r="C16" s="207">
        <v>73.936508000000003</v>
      </c>
      <c r="D16" s="207">
        <v>0.60357400000000005</v>
      </c>
      <c r="E16" s="207">
        <v>14.995327</v>
      </c>
      <c r="F16" s="207">
        <v>52.570749999999997</v>
      </c>
      <c r="G16" s="207">
        <v>5.7668569999999999</v>
      </c>
      <c r="H16" s="207">
        <v>574.37606300000004</v>
      </c>
      <c r="I16" s="207">
        <v>5.2973059999999998</v>
      </c>
      <c r="J16" s="207">
        <v>30.631073000000001</v>
      </c>
      <c r="K16" s="207">
        <v>538.44768399999998</v>
      </c>
      <c r="L16" s="207">
        <v>112.46740200000001</v>
      </c>
      <c r="M16" s="207">
        <v>425.98028199999999</v>
      </c>
      <c r="N16" s="385"/>
      <c r="O16" s="385"/>
      <c r="P16" s="385"/>
      <c r="Q16" s="385"/>
      <c r="R16" s="385"/>
    </row>
    <row r="17" spans="1:18" ht="21.95" customHeight="1" x14ac:dyDescent="0.2">
      <c r="A17" s="231" t="s">
        <v>1115</v>
      </c>
      <c r="B17" s="207">
        <v>806.33393100000001</v>
      </c>
      <c r="C17" s="207">
        <v>76.129499999999993</v>
      </c>
      <c r="D17" s="207">
        <v>0.71942600000000001</v>
      </c>
      <c r="E17" s="207">
        <v>19.430008999999998</v>
      </c>
      <c r="F17" s="207">
        <v>49.98283</v>
      </c>
      <c r="G17" s="207">
        <v>5.9972349999999999</v>
      </c>
      <c r="H17" s="207">
        <v>671.12787400000002</v>
      </c>
      <c r="I17" s="207">
        <v>6.7241549999999997</v>
      </c>
      <c r="J17" s="207">
        <v>33.700001</v>
      </c>
      <c r="K17" s="207">
        <v>630.70371799999998</v>
      </c>
      <c r="L17" s="207">
        <v>130.24542700000001</v>
      </c>
      <c r="M17" s="207">
        <v>500.45829099999997</v>
      </c>
      <c r="N17" s="385"/>
      <c r="O17" s="385"/>
      <c r="P17" s="385"/>
      <c r="Q17" s="385"/>
      <c r="R17" s="385"/>
    </row>
    <row r="18" spans="1:18" ht="21.95" customHeight="1" x14ac:dyDescent="0.2">
      <c r="A18" s="231" t="s">
        <v>1116</v>
      </c>
      <c r="B18" s="207">
        <v>813.22133099999996</v>
      </c>
      <c r="C18" s="207">
        <v>87.704058000000003</v>
      </c>
      <c r="D18" s="207">
        <v>0.42926799999999998</v>
      </c>
      <c r="E18" s="207">
        <v>19.561313999999999</v>
      </c>
      <c r="F18" s="207">
        <v>61.937572000000003</v>
      </c>
      <c r="G18" s="207">
        <v>5.7759039999999997</v>
      </c>
      <c r="H18" s="207">
        <v>667.58614299999999</v>
      </c>
      <c r="I18" s="207">
        <v>7.5943820000000004</v>
      </c>
      <c r="J18" s="207">
        <v>36.991281999999998</v>
      </c>
      <c r="K18" s="207">
        <v>623.00047900000004</v>
      </c>
      <c r="L18" s="207">
        <v>122.15386100000001</v>
      </c>
      <c r="M18" s="207">
        <v>500.84661799999998</v>
      </c>
      <c r="N18" s="385"/>
      <c r="O18" s="385"/>
      <c r="P18" s="385"/>
      <c r="Q18" s="385"/>
      <c r="R18" s="385"/>
    </row>
    <row r="19" spans="1:18" ht="21.95" customHeight="1" x14ac:dyDescent="0.2">
      <c r="A19" s="231" t="s">
        <v>1117</v>
      </c>
      <c r="B19" s="207">
        <v>807.42748099999994</v>
      </c>
      <c r="C19" s="207">
        <v>88.334080999999998</v>
      </c>
      <c r="D19" s="207">
        <v>0.83130499999999996</v>
      </c>
      <c r="E19" s="207">
        <v>18.088134</v>
      </c>
      <c r="F19" s="207">
        <v>64.259646000000004</v>
      </c>
      <c r="G19" s="207">
        <v>5.1549959999999997</v>
      </c>
      <c r="H19" s="207">
        <v>661.30756099999996</v>
      </c>
      <c r="I19" s="207">
        <v>6.8763680000000003</v>
      </c>
      <c r="J19" s="207">
        <v>32.342067999999998</v>
      </c>
      <c r="K19" s="207">
        <v>622.08912499999997</v>
      </c>
      <c r="L19" s="207">
        <v>111.897186</v>
      </c>
      <c r="M19" s="207">
        <v>510.19193899999999</v>
      </c>
      <c r="N19" s="385"/>
      <c r="O19" s="385"/>
      <c r="P19" s="385"/>
      <c r="Q19" s="385"/>
      <c r="R19" s="385"/>
    </row>
    <row r="20" spans="1:18" ht="21.95" customHeight="1" x14ac:dyDescent="0.2">
      <c r="A20" s="231" t="s">
        <v>1118</v>
      </c>
      <c r="B20" s="207">
        <v>680.20712700000001</v>
      </c>
      <c r="C20" s="207">
        <v>86.242497999999998</v>
      </c>
      <c r="D20" s="207">
        <v>0.87327699999999997</v>
      </c>
      <c r="E20" s="207">
        <v>21.044188999999999</v>
      </c>
      <c r="F20" s="207">
        <v>59.621768000000003</v>
      </c>
      <c r="G20" s="207">
        <v>4.7032639999999999</v>
      </c>
      <c r="H20" s="207">
        <v>547.59525799999994</v>
      </c>
      <c r="I20" s="207">
        <v>5.3720920000000003</v>
      </c>
      <c r="J20" s="207">
        <v>27.939195000000002</v>
      </c>
      <c r="K20" s="207">
        <v>514.28397099999995</v>
      </c>
      <c r="L20" s="207">
        <v>96.311178999999996</v>
      </c>
      <c r="M20" s="207">
        <v>417.97279200000003</v>
      </c>
      <c r="N20" s="385"/>
      <c r="O20" s="385"/>
      <c r="P20" s="385"/>
      <c r="Q20" s="385"/>
      <c r="R20" s="385"/>
    </row>
    <row r="21" spans="1:18" s="389" customFormat="1" ht="33" customHeight="1" x14ac:dyDescent="0.2">
      <c r="A21" s="229" t="s">
        <v>1183</v>
      </c>
      <c r="B21" s="230">
        <v>9900.5610510000006</v>
      </c>
      <c r="C21" s="230">
        <v>962.58510999999999</v>
      </c>
      <c r="D21" s="230">
        <v>7.7947709999999999</v>
      </c>
      <c r="E21" s="230">
        <v>246.09906799999999</v>
      </c>
      <c r="F21" s="230">
        <v>647.18138099999999</v>
      </c>
      <c r="G21" s="230">
        <v>61.509889999999999</v>
      </c>
      <c r="H21" s="230">
        <v>8191.7443880000001</v>
      </c>
      <c r="I21" s="230">
        <v>76.882095000000007</v>
      </c>
      <c r="J21" s="230">
        <v>396.56743399999999</v>
      </c>
      <c r="K21" s="230">
        <v>7718.2948589999996</v>
      </c>
      <c r="L21" s="230">
        <v>1487.529986</v>
      </c>
      <c r="M21" s="230">
        <v>6230.7648730000001</v>
      </c>
      <c r="N21" s="388"/>
      <c r="O21" s="388"/>
      <c r="P21" s="388"/>
      <c r="Q21" s="388"/>
      <c r="R21" s="388"/>
    </row>
    <row r="22" spans="1:18" ht="21.95" customHeight="1" x14ac:dyDescent="0.2">
      <c r="A22" s="231" t="s">
        <v>1112</v>
      </c>
      <c r="B22" s="207">
        <v>773.31912599999998</v>
      </c>
      <c r="C22" s="207">
        <v>71.949171000000007</v>
      </c>
      <c r="D22" s="207">
        <v>0.482798</v>
      </c>
      <c r="E22" s="207">
        <v>15.752625999999999</v>
      </c>
      <c r="F22" s="207">
        <v>51.423929000000001</v>
      </c>
      <c r="G22" s="207">
        <v>4.2898180000000004</v>
      </c>
      <c r="H22" s="207">
        <v>650.49265700000001</v>
      </c>
      <c r="I22" s="207">
        <v>5.3785679999999996</v>
      </c>
      <c r="J22" s="207">
        <v>32.371133999999998</v>
      </c>
      <c r="K22" s="207">
        <v>612.74295500000005</v>
      </c>
      <c r="L22" s="207">
        <v>114.53515299999999</v>
      </c>
      <c r="M22" s="207">
        <v>498.20780200000002</v>
      </c>
      <c r="N22" s="385"/>
      <c r="O22" s="385"/>
      <c r="P22" s="385"/>
      <c r="Q22" s="385"/>
      <c r="R22" s="385"/>
    </row>
    <row r="23" spans="1:18" ht="21.95" customHeight="1" x14ac:dyDescent="0.2">
      <c r="A23" s="231" t="s">
        <v>1113</v>
      </c>
      <c r="B23" s="207">
        <v>801.10260800000003</v>
      </c>
      <c r="C23" s="207">
        <v>85.282786999999999</v>
      </c>
      <c r="D23" s="207">
        <v>0.50248000000000004</v>
      </c>
      <c r="E23" s="207">
        <v>21.650276000000002</v>
      </c>
      <c r="F23" s="207">
        <v>59.144218000000002</v>
      </c>
      <c r="G23" s="207">
        <v>3.9858129999999998</v>
      </c>
      <c r="H23" s="207">
        <v>649.65933900000005</v>
      </c>
      <c r="I23" s="207">
        <v>6.5373390000000002</v>
      </c>
      <c r="J23" s="207">
        <v>32.863089000000002</v>
      </c>
      <c r="K23" s="207">
        <v>610.25891100000001</v>
      </c>
      <c r="L23" s="207">
        <v>118.246185</v>
      </c>
      <c r="M23" s="207">
        <v>492.01272599999999</v>
      </c>
      <c r="N23" s="385"/>
      <c r="O23" s="385"/>
      <c r="P23" s="385"/>
      <c r="Q23" s="385"/>
      <c r="R23" s="385"/>
    </row>
    <row r="24" spans="1:18" ht="21.95" customHeight="1" x14ac:dyDescent="0.2">
      <c r="A24" s="231" t="s">
        <v>987</v>
      </c>
      <c r="B24" s="207">
        <v>835.95825200000002</v>
      </c>
      <c r="C24" s="207">
        <v>92.965012000000002</v>
      </c>
      <c r="D24" s="207">
        <v>0.650891</v>
      </c>
      <c r="E24" s="207">
        <v>20.251905000000001</v>
      </c>
      <c r="F24" s="207">
        <v>65.991039999999998</v>
      </c>
      <c r="G24" s="207">
        <v>6.0711760000000004</v>
      </c>
      <c r="H24" s="207">
        <v>682.63866800000005</v>
      </c>
      <c r="I24" s="207">
        <v>5.9108369999999999</v>
      </c>
      <c r="J24" s="207">
        <v>33.205734</v>
      </c>
      <c r="K24" s="207">
        <v>643.52209700000003</v>
      </c>
      <c r="L24" s="207">
        <v>116.791629</v>
      </c>
      <c r="M24" s="207">
        <v>526.73046799999997</v>
      </c>
      <c r="N24" s="385"/>
      <c r="O24" s="385"/>
      <c r="P24" s="385"/>
      <c r="Q24" s="385"/>
      <c r="R24" s="385"/>
    </row>
    <row r="25" spans="1:18" ht="21.95" customHeight="1" x14ac:dyDescent="0.2">
      <c r="A25" s="231" t="s">
        <v>988</v>
      </c>
      <c r="B25" s="207">
        <v>807.04359199999999</v>
      </c>
      <c r="C25" s="207">
        <v>77.617901000000003</v>
      </c>
      <c r="D25" s="207">
        <v>0.60356399999999999</v>
      </c>
      <c r="E25" s="207">
        <v>18.108250999999999</v>
      </c>
      <c r="F25" s="207">
        <v>54.116204000000003</v>
      </c>
      <c r="G25" s="207">
        <v>4.7898820000000004</v>
      </c>
      <c r="H25" s="207">
        <v>668.289714</v>
      </c>
      <c r="I25" s="207">
        <v>6.0575039999999998</v>
      </c>
      <c r="J25" s="207">
        <v>35.406784999999999</v>
      </c>
      <c r="K25" s="207">
        <v>626.825425</v>
      </c>
      <c r="L25" s="207">
        <v>127.595767</v>
      </c>
      <c r="M25" s="207">
        <v>499.22965799999997</v>
      </c>
      <c r="N25" s="385"/>
      <c r="O25" s="385"/>
      <c r="P25" s="385"/>
      <c r="Q25" s="385"/>
      <c r="R25" s="385"/>
    </row>
    <row r="26" spans="1:18" ht="21.95" customHeight="1" x14ac:dyDescent="0.2">
      <c r="A26" s="231" t="s">
        <v>989</v>
      </c>
      <c r="B26" s="207">
        <v>822.43543</v>
      </c>
      <c r="C26" s="207">
        <v>83.742778000000001</v>
      </c>
      <c r="D26" s="207">
        <v>0.46936899999999998</v>
      </c>
      <c r="E26" s="207">
        <v>20.631046000000001</v>
      </c>
      <c r="F26" s="207">
        <v>58.141240000000003</v>
      </c>
      <c r="G26" s="207">
        <v>4.5011229999999998</v>
      </c>
      <c r="H26" s="207">
        <v>682.75442599999997</v>
      </c>
      <c r="I26" s="207">
        <v>6.0762</v>
      </c>
      <c r="J26" s="207">
        <v>33.902698999999998</v>
      </c>
      <c r="K26" s="207">
        <v>642.77552700000001</v>
      </c>
      <c r="L26" s="207">
        <v>127.608242</v>
      </c>
      <c r="M26" s="207">
        <v>515.16728499999999</v>
      </c>
      <c r="N26" s="385"/>
      <c r="O26" s="385"/>
      <c r="P26" s="385"/>
      <c r="Q26" s="385"/>
      <c r="R26" s="385"/>
    </row>
    <row r="27" spans="1:18" ht="21.95" customHeight="1" x14ac:dyDescent="0.2">
      <c r="A27" s="231" t="s">
        <v>990</v>
      </c>
      <c r="B27" s="207">
        <v>838.30637200000001</v>
      </c>
      <c r="C27" s="207">
        <v>83.874521000000001</v>
      </c>
      <c r="D27" s="207">
        <v>0.78015599999999996</v>
      </c>
      <c r="E27" s="207">
        <v>19.256184000000001</v>
      </c>
      <c r="F27" s="207">
        <v>60.159419</v>
      </c>
      <c r="G27" s="207">
        <v>3.6787619999999999</v>
      </c>
      <c r="H27" s="207">
        <v>688.20496900000001</v>
      </c>
      <c r="I27" s="207">
        <v>7.1149149999999999</v>
      </c>
      <c r="J27" s="207">
        <v>34.795257999999997</v>
      </c>
      <c r="K27" s="207">
        <v>646.29479600000002</v>
      </c>
      <c r="L27" s="207">
        <v>135.04625300000001</v>
      </c>
      <c r="M27" s="207">
        <v>511.24854299999998</v>
      </c>
      <c r="N27" s="385"/>
      <c r="O27" s="385"/>
      <c r="P27" s="385"/>
      <c r="Q27" s="385"/>
      <c r="R27" s="385"/>
    </row>
    <row r="28" spans="1:18" ht="21.95" customHeight="1" x14ac:dyDescent="0.2">
      <c r="A28" s="231" t="s">
        <v>991</v>
      </c>
      <c r="B28" s="207">
        <v>830.46099800000002</v>
      </c>
      <c r="C28" s="207">
        <v>67.787979000000007</v>
      </c>
      <c r="D28" s="207">
        <v>0.63258199999999998</v>
      </c>
      <c r="E28" s="207">
        <v>18.672467000000001</v>
      </c>
      <c r="F28" s="207">
        <v>42.869998000000002</v>
      </c>
      <c r="G28" s="207">
        <v>5.6129319999999998</v>
      </c>
      <c r="H28" s="207">
        <v>700.25744899999995</v>
      </c>
      <c r="I28" s="207">
        <v>7.6775659999999997</v>
      </c>
      <c r="J28" s="207">
        <v>31.828590999999999</v>
      </c>
      <c r="K28" s="207">
        <v>660.75129200000003</v>
      </c>
      <c r="L28" s="207">
        <v>128.717468</v>
      </c>
      <c r="M28" s="207">
        <v>532.03382399999998</v>
      </c>
      <c r="N28" s="385"/>
      <c r="O28" s="385"/>
      <c r="P28" s="385"/>
      <c r="Q28" s="385"/>
      <c r="R28" s="385"/>
    </row>
    <row r="29" spans="1:18" ht="21.95" customHeight="1" x14ac:dyDescent="0.2">
      <c r="A29" s="231" t="s">
        <v>1114</v>
      </c>
      <c r="B29" s="207">
        <v>821.36778800000002</v>
      </c>
      <c r="C29" s="207">
        <v>79.490453000000002</v>
      </c>
      <c r="D29" s="207">
        <v>0.76860099999999998</v>
      </c>
      <c r="E29" s="207">
        <v>21.077679</v>
      </c>
      <c r="F29" s="207">
        <v>52.122081999999999</v>
      </c>
      <c r="G29" s="207">
        <v>5.5220909999999996</v>
      </c>
      <c r="H29" s="207">
        <v>685.65364</v>
      </c>
      <c r="I29" s="207">
        <v>5.6801279999999998</v>
      </c>
      <c r="J29" s="207">
        <v>29.348362000000002</v>
      </c>
      <c r="K29" s="207">
        <v>650.62514999999996</v>
      </c>
      <c r="L29" s="207">
        <v>120.76336499999999</v>
      </c>
      <c r="M29" s="207">
        <v>529.86178500000005</v>
      </c>
      <c r="N29" s="385"/>
      <c r="O29" s="385"/>
      <c r="P29" s="385"/>
      <c r="Q29" s="385"/>
      <c r="R29" s="385"/>
    </row>
    <row r="30" spans="1:18" ht="21.95" customHeight="1" x14ac:dyDescent="0.2">
      <c r="A30" s="231" t="s">
        <v>1115</v>
      </c>
      <c r="B30" s="207">
        <v>904.98692800000003</v>
      </c>
      <c r="C30" s="207">
        <v>82.935508999999996</v>
      </c>
      <c r="D30" s="207">
        <v>0.75542699999999996</v>
      </c>
      <c r="E30" s="207">
        <v>20.432597999999999</v>
      </c>
      <c r="F30" s="207">
        <v>55.283864000000001</v>
      </c>
      <c r="G30" s="207">
        <v>6.4636199999999997</v>
      </c>
      <c r="H30" s="207">
        <v>754.89484200000004</v>
      </c>
      <c r="I30" s="207">
        <v>7.499657</v>
      </c>
      <c r="J30" s="207">
        <v>35.088182000000003</v>
      </c>
      <c r="K30" s="207">
        <v>712.30700300000001</v>
      </c>
      <c r="L30" s="207">
        <v>136.52248399999999</v>
      </c>
      <c r="M30" s="207">
        <v>575.78451900000005</v>
      </c>
      <c r="N30" s="385"/>
      <c r="O30" s="385"/>
      <c r="P30" s="385"/>
      <c r="Q30" s="385"/>
      <c r="R30" s="385"/>
    </row>
    <row r="31" spans="1:18" ht="21.95" customHeight="1" x14ac:dyDescent="0.2">
      <c r="A31" s="231" t="s">
        <v>1116</v>
      </c>
      <c r="B31" s="207">
        <v>817.55574100000001</v>
      </c>
      <c r="C31" s="207">
        <v>72.548460000000006</v>
      </c>
      <c r="D31" s="207">
        <v>0.78367500000000001</v>
      </c>
      <c r="E31" s="207">
        <v>20.114536999999999</v>
      </c>
      <c r="F31" s="207">
        <v>46.774057999999997</v>
      </c>
      <c r="G31" s="207">
        <v>4.8761900000000002</v>
      </c>
      <c r="H31" s="207">
        <v>681.61159899999996</v>
      </c>
      <c r="I31" s="207">
        <v>7.2959969999999998</v>
      </c>
      <c r="J31" s="207">
        <v>31.823293</v>
      </c>
      <c r="K31" s="207">
        <v>642.49230899999998</v>
      </c>
      <c r="L31" s="207">
        <v>125.925236</v>
      </c>
      <c r="M31" s="207">
        <v>516.56707300000005</v>
      </c>
      <c r="N31" s="385"/>
      <c r="O31" s="385"/>
      <c r="P31" s="385"/>
      <c r="Q31" s="385"/>
      <c r="R31" s="385"/>
    </row>
    <row r="32" spans="1:18" ht="21.95" customHeight="1" x14ac:dyDescent="0.2">
      <c r="A32" s="231" t="s">
        <v>1117</v>
      </c>
      <c r="B32" s="207">
        <v>876.45277299999998</v>
      </c>
      <c r="C32" s="207">
        <v>85.361682999999999</v>
      </c>
      <c r="D32" s="207">
        <v>0.65493199999999996</v>
      </c>
      <c r="E32" s="207">
        <v>24.590447000000001</v>
      </c>
      <c r="F32" s="207">
        <v>55.112819999999999</v>
      </c>
      <c r="G32" s="207">
        <v>5.0034840000000003</v>
      </c>
      <c r="H32" s="207">
        <v>721.85356300000001</v>
      </c>
      <c r="I32" s="207">
        <v>7.037541</v>
      </c>
      <c r="J32" s="207">
        <v>35.242150000000002</v>
      </c>
      <c r="K32" s="207">
        <v>679.57387200000005</v>
      </c>
      <c r="L32" s="207">
        <v>132.97195600000001</v>
      </c>
      <c r="M32" s="207">
        <v>546.60191599999996</v>
      </c>
      <c r="N32" s="385"/>
      <c r="O32" s="385"/>
      <c r="P32" s="385"/>
      <c r="Q32" s="385"/>
      <c r="R32" s="385"/>
    </row>
    <row r="33" spans="1:18" ht="21.95" customHeight="1" x14ac:dyDescent="0.2">
      <c r="A33" s="231" t="s">
        <v>1118</v>
      </c>
      <c r="B33" s="207">
        <v>771.57144300000004</v>
      </c>
      <c r="C33" s="207">
        <v>79.028856000000005</v>
      </c>
      <c r="D33" s="207">
        <v>0.71029600000000004</v>
      </c>
      <c r="E33" s="207">
        <v>25.561052</v>
      </c>
      <c r="F33" s="207">
        <v>46.042509000000003</v>
      </c>
      <c r="G33" s="207">
        <v>6.7149989999999997</v>
      </c>
      <c r="H33" s="207">
        <v>625.43352200000004</v>
      </c>
      <c r="I33" s="207">
        <v>4.6158429999999999</v>
      </c>
      <c r="J33" s="207">
        <v>30.692157000000002</v>
      </c>
      <c r="K33" s="207">
        <v>590.12552200000005</v>
      </c>
      <c r="L33" s="207">
        <v>102.806248</v>
      </c>
      <c r="M33" s="207">
        <v>487.31927400000001</v>
      </c>
      <c r="N33" s="385"/>
      <c r="O33" s="385"/>
      <c r="P33" s="385"/>
      <c r="Q33" s="385"/>
      <c r="R33" s="385"/>
    </row>
    <row r="34" spans="1:18" s="389" customFormat="1" ht="33" customHeight="1" x14ac:dyDescent="0.2">
      <c r="A34" s="229" t="s">
        <v>1184</v>
      </c>
      <c r="B34" s="230"/>
      <c r="C34" s="230"/>
      <c r="D34" s="230"/>
      <c r="E34" s="230"/>
      <c r="F34" s="230"/>
      <c r="G34" s="230"/>
      <c r="H34" s="230"/>
      <c r="I34" s="230"/>
      <c r="J34" s="230"/>
      <c r="K34" s="230"/>
      <c r="L34" s="230"/>
      <c r="M34" s="230"/>
      <c r="N34" s="388"/>
      <c r="O34" s="388"/>
      <c r="P34" s="388"/>
      <c r="Q34" s="388"/>
      <c r="R34" s="388"/>
    </row>
    <row r="35" spans="1:18" ht="21.95" customHeight="1" x14ac:dyDescent="0.2">
      <c r="A35" s="231" t="s">
        <v>1112</v>
      </c>
      <c r="B35" s="207">
        <v>833.06718499999999</v>
      </c>
      <c r="C35" s="207">
        <v>86.086191999999997</v>
      </c>
      <c r="D35" s="207">
        <v>0.61612100000000003</v>
      </c>
      <c r="E35" s="207">
        <v>21.398506000000001</v>
      </c>
      <c r="F35" s="207">
        <v>60.090206000000002</v>
      </c>
      <c r="G35" s="207">
        <v>3.9813589999999999</v>
      </c>
      <c r="H35" s="207">
        <v>677.91009899999995</v>
      </c>
      <c r="I35" s="207">
        <v>6.2624630000000003</v>
      </c>
      <c r="J35" s="207">
        <v>32.138959999999997</v>
      </c>
      <c r="K35" s="207">
        <v>639.50867600000004</v>
      </c>
      <c r="L35" s="207">
        <v>129.80420100000001</v>
      </c>
      <c r="M35" s="207">
        <v>509.704475</v>
      </c>
      <c r="N35" s="385"/>
      <c r="O35" s="385"/>
      <c r="P35" s="385"/>
      <c r="Q35" s="385"/>
      <c r="R35" s="385"/>
    </row>
    <row r="36" spans="1:18" ht="21.95" customHeight="1" x14ac:dyDescent="0.2">
      <c r="A36" s="231" t="s">
        <v>1113</v>
      </c>
      <c r="B36" s="207">
        <v>827.53789500000005</v>
      </c>
      <c r="C36" s="207">
        <v>78.162056000000007</v>
      </c>
      <c r="D36" s="207">
        <v>0.84715600000000002</v>
      </c>
      <c r="E36" s="207">
        <v>20.511787000000002</v>
      </c>
      <c r="F36" s="207">
        <v>52.656995999999999</v>
      </c>
      <c r="G36" s="207">
        <v>4.1461170000000003</v>
      </c>
      <c r="H36" s="207">
        <v>676.57903399999998</v>
      </c>
      <c r="I36" s="207">
        <v>5.4089</v>
      </c>
      <c r="J36" s="207">
        <v>33.327877000000001</v>
      </c>
      <c r="K36" s="207">
        <v>637.84225700000002</v>
      </c>
      <c r="L36" s="207">
        <v>150.12980400000001</v>
      </c>
      <c r="M36" s="207">
        <v>487.71245299999998</v>
      </c>
      <c r="N36" s="385"/>
      <c r="O36" s="385"/>
      <c r="P36" s="385"/>
      <c r="Q36" s="385"/>
      <c r="R36" s="385"/>
    </row>
    <row r="37" spans="1:18" ht="21.95" customHeight="1" x14ac:dyDescent="0.2">
      <c r="A37" s="231" t="s">
        <v>987</v>
      </c>
      <c r="B37" s="207">
        <v>920.93576700000006</v>
      </c>
      <c r="C37" s="207">
        <v>86.435164999999998</v>
      </c>
      <c r="D37" s="207">
        <v>0.75576500000000002</v>
      </c>
      <c r="E37" s="207">
        <v>26.518660000000001</v>
      </c>
      <c r="F37" s="207">
        <v>54.681131000000001</v>
      </c>
      <c r="G37" s="207">
        <v>4.479609</v>
      </c>
      <c r="H37" s="207">
        <v>750.37434800000005</v>
      </c>
      <c r="I37" s="207">
        <v>7.1549930000000002</v>
      </c>
      <c r="J37" s="207">
        <v>44.000847</v>
      </c>
      <c r="K37" s="207">
        <v>699.21850800000004</v>
      </c>
      <c r="L37" s="207">
        <v>164.95604499999999</v>
      </c>
      <c r="M37" s="207">
        <v>534.26246300000003</v>
      </c>
      <c r="N37" s="385"/>
      <c r="O37" s="385"/>
      <c r="P37" s="385"/>
      <c r="Q37" s="385"/>
      <c r="R37" s="385"/>
    </row>
    <row r="38" spans="1:18" ht="21.95" customHeight="1" x14ac:dyDescent="0.2">
      <c r="A38" s="231" t="s">
        <v>988</v>
      </c>
      <c r="B38" s="207">
        <v>812.18844999999999</v>
      </c>
      <c r="C38" s="207">
        <v>80.824091999999993</v>
      </c>
      <c r="D38" s="207">
        <v>1.002918</v>
      </c>
      <c r="E38" s="207">
        <v>24.422191999999999</v>
      </c>
      <c r="F38" s="207">
        <v>51.221760000000003</v>
      </c>
      <c r="G38" s="207">
        <v>4.1772220000000004</v>
      </c>
      <c r="H38" s="207">
        <v>649.41976</v>
      </c>
      <c r="I38" s="207">
        <v>8.3150030000000008</v>
      </c>
      <c r="J38" s="207">
        <v>40.658346999999999</v>
      </c>
      <c r="K38" s="207">
        <v>600.44641000000001</v>
      </c>
      <c r="L38" s="207">
        <v>127.132119</v>
      </c>
      <c r="M38" s="207">
        <v>473.31429100000003</v>
      </c>
      <c r="N38" s="385"/>
      <c r="O38" s="385"/>
      <c r="P38" s="385"/>
      <c r="Q38" s="385"/>
      <c r="R38" s="385"/>
    </row>
    <row r="39" spans="1:18" ht="21.75" customHeight="1" x14ac:dyDescent="0.2">
      <c r="A39" s="231" t="s">
        <v>989</v>
      </c>
      <c r="B39" s="207">
        <v>835.21495000000004</v>
      </c>
      <c r="C39" s="207">
        <v>61.650298999999997</v>
      </c>
      <c r="D39" s="207">
        <v>1.185354</v>
      </c>
      <c r="E39" s="207">
        <v>19.212593999999999</v>
      </c>
      <c r="F39" s="207">
        <v>36.496628000000001</v>
      </c>
      <c r="G39" s="207">
        <v>4.7557229999999997</v>
      </c>
      <c r="H39" s="207">
        <v>669.77963399999999</v>
      </c>
      <c r="I39" s="207">
        <v>6.9810140000000001</v>
      </c>
      <c r="J39" s="207">
        <v>40.084904000000002</v>
      </c>
      <c r="K39" s="207">
        <v>622.71371599999998</v>
      </c>
      <c r="L39" s="207">
        <v>121.19795999999999</v>
      </c>
      <c r="M39" s="207">
        <v>501.51575600000001</v>
      </c>
      <c r="N39" s="385"/>
      <c r="O39" s="385"/>
      <c r="P39" s="385"/>
      <c r="Q39" s="385"/>
      <c r="R39" s="385"/>
    </row>
    <row r="40" spans="1:18" ht="21.75" customHeight="1" x14ac:dyDescent="0.2">
      <c r="A40" s="231" t="s">
        <v>990</v>
      </c>
      <c r="B40" s="207">
        <v>820.10120600000005</v>
      </c>
      <c r="C40" s="207">
        <v>55.635451000000003</v>
      </c>
      <c r="D40" s="207">
        <v>0.92679199999999995</v>
      </c>
      <c r="E40" s="207">
        <v>20.948325000000001</v>
      </c>
      <c r="F40" s="207">
        <v>29.090935000000002</v>
      </c>
      <c r="G40" s="207">
        <v>4.6693990000000003</v>
      </c>
      <c r="H40" s="207">
        <v>664.46997099999999</v>
      </c>
      <c r="I40" s="207">
        <v>6.2445320000000004</v>
      </c>
      <c r="J40" s="207">
        <v>44.484119</v>
      </c>
      <c r="K40" s="207">
        <v>613.74131999999997</v>
      </c>
      <c r="L40" s="207">
        <v>124.837553</v>
      </c>
      <c r="M40" s="207">
        <v>488.90376700000002</v>
      </c>
    </row>
    <row r="41" spans="1:18" ht="71.25" customHeight="1" x14ac:dyDescent="0.2">
      <c r="A41" s="232" t="s">
        <v>830</v>
      </c>
      <c r="B41" s="390"/>
      <c r="C41" s="390"/>
      <c r="D41" s="390"/>
      <c r="E41" s="390"/>
      <c r="F41" s="390"/>
      <c r="G41" s="390"/>
      <c r="H41" s="390"/>
      <c r="I41" s="390"/>
      <c r="J41" s="390"/>
      <c r="K41" s="390"/>
      <c r="L41" s="390"/>
      <c r="M41" s="390"/>
    </row>
    <row r="42" spans="1:18" ht="45.75" customHeight="1" x14ac:dyDescent="0.2">
      <c r="A42" s="682" t="s">
        <v>1225</v>
      </c>
      <c r="B42" s="683"/>
      <c r="C42" s="683"/>
      <c r="D42" s="683"/>
      <c r="E42" s="683"/>
      <c r="F42" s="683"/>
      <c r="G42" s="683"/>
      <c r="H42" s="683"/>
      <c r="I42" s="683"/>
      <c r="J42" s="683"/>
      <c r="K42" s="683"/>
      <c r="L42" s="683"/>
      <c r="M42" s="683"/>
    </row>
    <row r="62" spans="1:7" x14ac:dyDescent="0.2">
      <c r="A62" s="391"/>
      <c r="B62" s="391"/>
      <c r="C62" s="391"/>
      <c r="D62" s="391"/>
      <c r="E62" s="391"/>
      <c r="F62" s="391"/>
      <c r="G62" s="391"/>
    </row>
    <row r="66" ht="15" customHeight="1" x14ac:dyDescent="0.2"/>
    <row r="288" ht="59.25" customHeight="1" x14ac:dyDescent="0.2"/>
  </sheetData>
  <mergeCells count="18">
    <mergeCell ref="E6:F6"/>
    <mergeCell ref="D4:D6"/>
    <mergeCell ref="M5:M6"/>
    <mergeCell ref="I4:I6"/>
    <mergeCell ref="A42:M42"/>
    <mergeCell ref="A3:A7"/>
    <mergeCell ref="B3:B6"/>
    <mergeCell ref="B7:M7"/>
    <mergeCell ref="C3:G3"/>
    <mergeCell ref="H3:M3"/>
    <mergeCell ref="H4:H6"/>
    <mergeCell ref="L5:L6"/>
    <mergeCell ref="C4:C6"/>
    <mergeCell ref="J4:J6"/>
    <mergeCell ref="E4:F4"/>
    <mergeCell ref="G4:G6"/>
    <mergeCell ref="K4:M4"/>
    <mergeCell ref="K5:K6"/>
  </mergeCells>
  <phoneticPr fontId="2" type="noConversion"/>
  <printOptions horizontalCentered="1"/>
  <pageMargins left="0.59055118110236227" right="0.59055118110236227" top="0.98425196850393704" bottom="0.19685039370078741" header="0.51181102362204722" footer="0.31496062992125984"/>
  <pageSetup paperSize="9" scale="75" firstPageNumber="39" orientation="portrait" useFirstPageNumber="1"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enableFormatConditionsCalculation="0"/>
  <dimension ref="A1:S66"/>
  <sheetViews>
    <sheetView zoomScaleNormal="100" workbookViewId="0">
      <selection activeCell="A2" sqref="A2"/>
    </sheetView>
  </sheetViews>
  <sheetFormatPr baseColWidth="10" defaultRowHeight="12.75" x14ac:dyDescent="0.2"/>
  <cols>
    <col min="1" max="1" width="12.28515625" style="233" customWidth="1"/>
    <col min="2" max="2" width="15" style="233" customWidth="1"/>
    <col min="3" max="7" width="13.28515625" style="233" customWidth="1"/>
    <col min="8" max="8" width="14.7109375" style="328" customWidth="1"/>
    <col min="9" max="9" width="13.28515625" style="328" customWidth="1"/>
    <col min="10" max="16384" width="11.42578125" style="233"/>
  </cols>
  <sheetData>
    <row r="1" spans="1:19" ht="21" customHeight="1" x14ac:dyDescent="0.25">
      <c r="A1" s="392" t="s">
        <v>1186</v>
      </c>
      <c r="B1" s="392"/>
      <c r="C1" s="392"/>
      <c r="D1" s="392"/>
      <c r="E1" s="392"/>
      <c r="F1" s="392"/>
      <c r="G1" s="392"/>
      <c r="H1" s="392"/>
      <c r="I1" s="392"/>
    </row>
    <row r="2" spans="1:19" x14ac:dyDescent="0.2">
      <c r="A2" s="239"/>
      <c r="B2" s="239"/>
      <c r="H2" s="233"/>
    </row>
    <row r="3" spans="1:19" s="325" customFormat="1" ht="17.25" customHeight="1" x14ac:dyDescent="0.2">
      <c r="A3" s="708" t="s">
        <v>254</v>
      </c>
      <c r="B3" s="711" t="s">
        <v>983</v>
      </c>
      <c r="C3" s="693" t="s">
        <v>468</v>
      </c>
      <c r="D3" s="693"/>
      <c r="E3" s="694"/>
      <c r="F3" s="693"/>
      <c r="G3" s="693"/>
      <c r="H3" s="693"/>
      <c r="I3" s="695"/>
    </row>
    <row r="4" spans="1:19" s="325" customFormat="1" x14ac:dyDescent="0.2">
      <c r="A4" s="709"/>
      <c r="B4" s="712"/>
      <c r="C4" s="687" t="s">
        <v>202</v>
      </c>
      <c r="D4" s="687" t="s">
        <v>1087</v>
      </c>
      <c r="E4" s="687" t="s">
        <v>204</v>
      </c>
      <c r="F4" s="687" t="s">
        <v>205</v>
      </c>
      <c r="G4" s="687" t="s">
        <v>206</v>
      </c>
      <c r="H4" s="702" t="s">
        <v>1001</v>
      </c>
      <c r="I4" s="705" t="s">
        <v>207</v>
      </c>
    </row>
    <row r="5" spans="1:19" s="325" customFormat="1" ht="15" customHeight="1" x14ac:dyDescent="0.2">
      <c r="A5" s="709"/>
      <c r="B5" s="712"/>
      <c r="C5" s="687"/>
      <c r="D5" s="687"/>
      <c r="E5" s="687"/>
      <c r="F5" s="687"/>
      <c r="G5" s="687"/>
      <c r="H5" s="703"/>
      <c r="I5" s="706"/>
    </row>
    <row r="6" spans="1:19" s="325" customFormat="1" x14ac:dyDescent="0.2">
      <c r="A6" s="709"/>
      <c r="B6" s="712"/>
      <c r="C6" s="687"/>
      <c r="D6" s="687"/>
      <c r="E6" s="687"/>
      <c r="F6" s="687"/>
      <c r="G6" s="687"/>
      <c r="H6" s="704"/>
      <c r="I6" s="707"/>
    </row>
    <row r="7" spans="1:19" s="325" customFormat="1" ht="16.5" customHeight="1" x14ac:dyDescent="0.2">
      <c r="A7" s="710"/>
      <c r="B7" s="699" t="s">
        <v>829</v>
      </c>
      <c r="C7" s="700"/>
      <c r="D7" s="700"/>
      <c r="E7" s="700"/>
      <c r="F7" s="700"/>
      <c r="G7" s="700"/>
      <c r="H7" s="700"/>
      <c r="I7" s="701"/>
    </row>
    <row r="8" spans="1:19" ht="54.75" customHeight="1" x14ac:dyDescent="0.2">
      <c r="A8" s="234" t="s">
        <v>1182</v>
      </c>
      <c r="B8" s="230">
        <v>13474.696626999999</v>
      </c>
      <c r="C8" s="230">
        <v>9644.7473389999996</v>
      </c>
      <c r="D8" s="230">
        <v>8645.1348519999992</v>
      </c>
      <c r="E8" s="230">
        <v>240.02598800000001</v>
      </c>
      <c r="F8" s="230">
        <v>1523.666446</v>
      </c>
      <c r="G8" s="230">
        <v>2002.2441920000001</v>
      </c>
      <c r="H8" s="230">
        <v>63.563304000000002</v>
      </c>
      <c r="I8" s="235">
        <v>0.44935799999999998</v>
      </c>
      <c r="J8" s="385"/>
      <c r="K8" s="385"/>
      <c r="L8" s="385"/>
      <c r="M8" s="385"/>
      <c r="N8" s="385"/>
      <c r="O8" s="385"/>
      <c r="P8" s="385"/>
      <c r="Q8" s="385"/>
      <c r="R8" s="385"/>
      <c r="S8" s="385"/>
    </row>
    <row r="9" spans="1:19" ht="21.95" customHeight="1" x14ac:dyDescent="0.2">
      <c r="A9" s="231" t="s">
        <v>1112</v>
      </c>
      <c r="B9" s="207">
        <v>1039.63489</v>
      </c>
      <c r="C9" s="207">
        <v>731.90149599999995</v>
      </c>
      <c r="D9" s="207">
        <v>663.19021199999997</v>
      </c>
      <c r="E9" s="207">
        <v>17.482945999999998</v>
      </c>
      <c r="F9" s="207">
        <v>141.62452099999999</v>
      </c>
      <c r="G9" s="207">
        <v>144.86481800000001</v>
      </c>
      <c r="H9" s="207">
        <v>3.7503570000000002</v>
      </c>
      <c r="I9" s="236">
        <v>1.0751999999999999E-2</v>
      </c>
      <c r="J9" s="385"/>
      <c r="K9" s="385"/>
      <c r="L9" s="385"/>
      <c r="M9" s="385"/>
      <c r="N9" s="385"/>
      <c r="O9" s="385"/>
      <c r="P9" s="385"/>
      <c r="Q9" s="385"/>
      <c r="R9" s="385"/>
      <c r="S9" s="385"/>
    </row>
    <row r="10" spans="1:19" ht="21.95" customHeight="1" x14ac:dyDescent="0.2">
      <c r="A10" s="231" t="s">
        <v>1113</v>
      </c>
      <c r="B10" s="207">
        <v>1086.664945</v>
      </c>
      <c r="C10" s="207">
        <v>775.05507599999999</v>
      </c>
      <c r="D10" s="207">
        <v>700.24872700000003</v>
      </c>
      <c r="E10" s="207">
        <v>27.328375999999999</v>
      </c>
      <c r="F10" s="207">
        <v>134.39929599999999</v>
      </c>
      <c r="G10" s="207">
        <v>144.872287</v>
      </c>
      <c r="H10" s="207">
        <v>5.0028410000000001</v>
      </c>
      <c r="I10" s="236">
        <v>7.0689999999999998E-3</v>
      </c>
      <c r="J10" s="385"/>
      <c r="K10" s="385"/>
      <c r="L10" s="385"/>
      <c r="M10" s="385"/>
      <c r="N10" s="385"/>
      <c r="O10" s="385"/>
      <c r="P10" s="385"/>
      <c r="Q10" s="385"/>
      <c r="R10" s="385"/>
      <c r="S10" s="385"/>
    </row>
    <row r="11" spans="1:19" ht="21.95" customHeight="1" x14ac:dyDescent="0.2">
      <c r="A11" s="231" t="s">
        <v>987</v>
      </c>
      <c r="B11" s="207">
        <v>1222.6855499999999</v>
      </c>
      <c r="C11" s="207">
        <v>867.09439999999995</v>
      </c>
      <c r="D11" s="207">
        <v>777.01880900000003</v>
      </c>
      <c r="E11" s="207">
        <v>22.130292000000001</v>
      </c>
      <c r="F11" s="207">
        <v>152.147291</v>
      </c>
      <c r="G11" s="207">
        <v>175.52451099999999</v>
      </c>
      <c r="H11" s="207">
        <v>5.7858479999999997</v>
      </c>
      <c r="I11" s="236">
        <v>3.2079999999999999E-3</v>
      </c>
      <c r="J11" s="385"/>
      <c r="K11" s="385"/>
      <c r="L11" s="385"/>
      <c r="M11" s="385"/>
      <c r="N11" s="385"/>
      <c r="O11" s="385"/>
      <c r="P11" s="385"/>
      <c r="Q11" s="385"/>
      <c r="R11" s="385"/>
      <c r="S11" s="385"/>
    </row>
    <row r="12" spans="1:19" ht="21.95" customHeight="1" x14ac:dyDescent="0.2">
      <c r="A12" s="231" t="s">
        <v>988</v>
      </c>
      <c r="B12" s="207">
        <v>1116.554257</v>
      </c>
      <c r="C12" s="207">
        <v>805.18005900000003</v>
      </c>
      <c r="D12" s="207">
        <v>726.56718999999998</v>
      </c>
      <c r="E12" s="207">
        <v>21.390823999999999</v>
      </c>
      <c r="F12" s="207">
        <v>117.849169</v>
      </c>
      <c r="G12" s="207">
        <v>166.860119</v>
      </c>
      <c r="H12" s="207">
        <v>5.2467249999999996</v>
      </c>
      <c r="I12" s="236">
        <v>2.7361E-2</v>
      </c>
      <c r="J12" s="393"/>
      <c r="K12" s="393"/>
      <c r="L12" s="393"/>
      <c r="M12" s="393"/>
      <c r="N12" s="394"/>
      <c r="O12" s="394"/>
      <c r="P12" s="394"/>
      <c r="Q12" s="394"/>
      <c r="R12" s="394"/>
      <c r="S12" s="394"/>
    </row>
    <row r="13" spans="1:19" ht="21.95" customHeight="1" x14ac:dyDescent="0.2">
      <c r="A13" s="231" t="s">
        <v>989</v>
      </c>
      <c r="B13" s="207">
        <v>1075.3405</v>
      </c>
      <c r="C13" s="207">
        <v>792.32318299999997</v>
      </c>
      <c r="D13" s="207">
        <v>717.06575099999998</v>
      </c>
      <c r="E13" s="207">
        <v>16.719797</v>
      </c>
      <c r="F13" s="207">
        <v>110.41358700000001</v>
      </c>
      <c r="G13" s="207">
        <v>151.389126</v>
      </c>
      <c r="H13" s="207">
        <v>4.4260910000000004</v>
      </c>
      <c r="I13" s="236">
        <v>6.8715999999999999E-2</v>
      </c>
      <c r="J13" s="393"/>
      <c r="K13" s="393"/>
      <c r="L13" s="393"/>
      <c r="M13" s="393"/>
      <c r="N13" s="394"/>
      <c r="O13" s="394"/>
      <c r="P13" s="394"/>
      <c r="Q13" s="394"/>
      <c r="R13" s="394"/>
      <c r="S13" s="394"/>
    </row>
    <row r="14" spans="1:19" ht="21.95" customHeight="1" x14ac:dyDescent="0.2">
      <c r="A14" s="231" t="s">
        <v>990</v>
      </c>
      <c r="B14" s="207">
        <v>1194.5841359999999</v>
      </c>
      <c r="C14" s="207">
        <v>841.79329099999995</v>
      </c>
      <c r="D14" s="207">
        <v>754.91861400000005</v>
      </c>
      <c r="E14" s="207">
        <v>20.145759999999999</v>
      </c>
      <c r="F14" s="207">
        <v>131.63028499999999</v>
      </c>
      <c r="G14" s="207">
        <v>195.17938100000001</v>
      </c>
      <c r="H14" s="207">
        <v>5.7595679999999998</v>
      </c>
      <c r="I14" s="236">
        <v>7.5851000000000002E-2</v>
      </c>
      <c r="J14" s="394"/>
      <c r="K14" s="394"/>
      <c r="L14" s="394"/>
      <c r="M14" s="394"/>
      <c r="N14" s="394"/>
      <c r="O14" s="394"/>
      <c r="P14" s="394"/>
      <c r="Q14" s="394"/>
      <c r="R14" s="394"/>
      <c r="S14" s="394"/>
    </row>
    <row r="15" spans="1:19" ht="21.95" customHeight="1" x14ac:dyDescent="0.2">
      <c r="A15" s="231" t="s">
        <v>991</v>
      </c>
      <c r="B15" s="207">
        <v>1180.393311</v>
      </c>
      <c r="C15" s="207">
        <v>830.31544599999995</v>
      </c>
      <c r="D15" s="207">
        <v>731.67723599999999</v>
      </c>
      <c r="E15" s="207">
        <v>17.996687999999999</v>
      </c>
      <c r="F15" s="207">
        <v>129.676502</v>
      </c>
      <c r="G15" s="207">
        <v>196.065347</v>
      </c>
      <c r="H15" s="207">
        <v>6.1785569999999996</v>
      </c>
      <c r="I15" s="236">
        <v>0.160771</v>
      </c>
      <c r="J15" s="394"/>
      <c r="K15" s="394"/>
      <c r="L15" s="394"/>
      <c r="M15" s="394"/>
      <c r="N15" s="394"/>
      <c r="O15" s="394"/>
      <c r="P15" s="394"/>
      <c r="Q15" s="394"/>
      <c r="R15" s="394"/>
      <c r="S15" s="394"/>
    </row>
    <row r="16" spans="1:19" ht="21.95" customHeight="1" x14ac:dyDescent="0.2">
      <c r="A16" s="231" t="s">
        <v>1114</v>
      </c>
      <c r="B16" s="207">
        <v>1013.159353</v>
      </c>
      <c r="C16" s="207">
        <v>729.56943200000001</v>
      </c>
      <c r="D16" s="207">
        <v>650.77500499999996</v>
      </c>
      <c r="E16" s="207">
        <v>17.082867</v>
      </c>
      <c r="F16" s="207">
        <v>114.858474</v>
      </c>
      <c r="G16" s="207">
        <v>146.28597400000001</v>
      </c>
      <c r="H16" s="207">
        <v>5.3297619999999997</v>
      </c>
      <c r="I16" s="236">
        <v>3.2843999999999998E-2</v>
      </c>
      <c r="J16" s="394"/>
      <c r="K16" s="394"/>
      <c r="L16" s="394"/>
      <c r="M16" s="394"/>
      <c r="N16" s="394"/>
      <c r="O16" s="394"/>
      <c r="P16" s="394"/>
      <c r="Q16" s="394"/>
      <c r="R16" s="394"/>
      <c r="S16" s="394"/>
    </row>
    <row r="17" spans="1:19" ht="21.95" customHeight="1" x14ac:dyDescent="0.2">
      <c r="A17" s="231" t="s">
        <v>1115</v>
      </c>
      <c r="B17" s="207">
        <v>1198.1840790000001</v>
      </c>
      <c r="C17" s="207">
        <v>880.52270599999997</v>
      </c>
      <c r="D17" s="207">
        <v>794.35173199999997</v>
      </c>
      <c r="E17" s="207">
        <v>24.263365</v>
      </c>
      <c r="F17" s="207">
        <v>128.585511</v>
      </c>
      <c r="G17" s="207">
        <v>157.633061</v>
      </c>
      <c r="H17" s="207">
        <v>7.171672</v>
      </c>
      <c r="I17" s="236">
        <v>7.7640000000000001E-3</v>
      </c>
      <c r="J17" s="394"/>
      <c r="K17" s="394"/>
      <c r="L17" s="394"/>
      <c r="M17" s="394"/>
      <c r="N17" s="394"/>
      <c r="O17" s="394"/>
      <c r="P17" s="394"/>
      <c r="Q17" s="394"/>
      <c r="R17" s="394"/>
      <c r="S17" s="394"/>
    </row>
    <row r="18" spans="1:19" ht="21.95" customHeight="1" x14ac:dyDescent="0.2">
      <c r="A18" s="231" t="s">
        <v>1116</v>
      </c>
      <c r="B18" s="207">
        <v>1178.5428509999999</v>
      </c>
      <c r="C18" s="207">
        <v>851.50903900000003</v>
      </c>
      <c r="D18" s="207">
        <v>760.35234000000003</v>
      </c>
      <c r="E18" s="207">
        <v>18.432765</v>
      </c>
      <c r="F18" s="207">
        <v>136.13736700000001</v>
      </c>
      <c r="G18" s="207">
        <v>167.48531399999999</v>
      </c>
      <c r="H18" s="207">
        <v>4.9498660000000001</v>
      </c>
      <c r="I18" s="236">
        <v>2.8500000000000001E-2</v>
      </c>
      <c r="J18" s="207"/>
      <c r="K18" s="207"/>
      <c r="L18" s="207"/>
      <c r="M18" s="207"/>
      <c r="N18" s="385"/>
      <c r="O18" s="385"/>
      <c r="P18" s="385"/>
      <c r="Q18" s="385"/>
      <c r="R18" s="385"/>
      <c r="S18" s="385"/>
    </row>
    <row r="19" spans="1:19" ht="21.95" customHeight="1" x14ac:dyDescent="0.2">
      <c r="A19" s="231" t="s">
        <v>1117</v>
      </c>
      <c r="B19" s="207">
        <v>1176.5551869999999</v>
      </c>
      <c r="C19" s="207">
        <v>868.179348</v>
      </c>
      <c r="D19" s="207">
        <v>772.70260199999996</v>
      </c>
      <c r="E19" s="207">
        <v>18.46114</v>
      </c>
      <c r="F19" s="207">
        <v>109.06974200000001</v>
      </c>
      <c r="G19" s="207">
        <v>175.949815</v>
      </c>
      <c r="H19" s="207">
        <v>4.8910289999999996</v>
      </c>
      <c r="I19" s="236">
        <v>4.1130000000000003E-3</v>
      </c>
      <c r="J19" s="207"/>
      <c r="K19" s="207"/>
      <c r="L19" s="207"/>
      <c r="M19" s="207"/>
      <c r="N19" s="385"/>
      <c r="O19" s="385"/>
      <c r="P19" s="385"/>
      <c r="Q19" s="385"/>
      <c r="R19" s="385"/>
      <c r="S19" s="385"/>
    </row>
    <row r="20" spans="1:19" ht="21.95" customHeight="1" x14ac:dyDescent="0.2">
      <c r="A20" s="231" t="s">
        <v>1118</v>
      </c>
      <c r="B20" s="207">
        <v>992.39756799999998</v>
      </c>
      <c r="C20" s="207">
        <v>671.30386299999998</v>
      </c>
      <c r="D20" s="207">
        <v>596.26663399999995</v>
      </c>
      <c r="E20" s="207">
        <v>18.591168</v>
      </c>
      <c r="F20" s="207">
        <v>117.27470099999999</v>
      </c>
      <c r="G20" s="207">
        <v>180.13443899999999</v>
      </c>
      <c r="H20" s="207">
        <v>5.0709879999999998</v>
      </c>
      <c r="I20" s="236">
        <v>2.2408999999999998E-2</v>
      </c>
      <c r="J20" s="385"/>
      <c r="K20" s="385"/>
      <c r="L20" s="385"/>
      <c r="M20" s="385"/>
      <c r="N20" s="385"/>
      <c r="O20" s="385"/>
      <c r="P20" s="385"/>
      <c r="Q20" s="385"/>
      <c r="R20" s="385"/>
      <c r="S20" s="385"/>
    </row>
    <row r="21" spans="1:19" s="390" customFormat="1" ht="33" customHeight="1" x14ac:dyDescent="0.2">
      <c r="A21" s="234" t="s">
        <v>1183</v>
      </c>
      <c r="B21" s="230">
        <v>14343.044034</v>
      </c>
      <c r="C21" s="230">
        <v>10286.860715999999</v>
      </c>
      <c r="D21" s="230">
        <v>9274.9550529999997</v>
      </c>
      <c r="E21" s="230">
        <v>366.01865299999997</v>
      </c>
      <c r="F21" s="230">
        <v>1527.2483930000001</v>
      </c>
      <c r="G21" s="230">
        <v>2101.004641</v>
      </c>
      <c r="H21" s="230">
        <v>61.306865000000002</v>
      </c>
      <c r="I21" s="235">
        <v>0.60476600000000003</v>
      </c>
      <c r="J21" s="395"/>
      <c r="K21" s="395"/>
      <c r="L21" s="395"/>
      <c r="M21" s="395"/>
      <c r="N21" s="395"/>
      <c r="O21" s="395"/>
      <c r="P21" s="395"/>
      <c r="Q21" s="395"/>
      <c r="R21" s="395"/>
      <c r="S21" s="395"/>
    </row>
    <row r="22" spans="1:19" ht="21.95" customHeight="1" x14ac:dyDescent="0.2">
      <c r="A22" s="231" t="s">
        <v>1112</v>
      </c>
      <c r="B22" s="207">
        <v>1032.423282</v>
      </c>
      <c r="C22" s="207">
        <v>761.084113</v>
      </c>
      <c r="D22" s="207">
        <v>691.68453599999998</v>
      </c>
      <c r="E22" s="207">
        <v>15.326632</v>
      </c>
      <c r="F22" s="207">
        <v>112.091624</v>
      </c>
      <c r="G22" s="207">
        <v>140.90976900000001</v>
      </c>
      <c r="H22" s="207">
        <v>3.002135</v>
      </c>
      <c r="I22" s="236">
        <v>9.0089999999999996E-3</v>
      </c>
      <c r="J22" s="385"/>
      <c r="K22" s="385"/>
      <c r="L22" s="385"/>
      <c r="M22" s="385"/>
      <c r="N22" s="385"/>
      <c r="O22" s="385"/>
      <c r="P22" s="385"/>
      <c r="Q22" s="385"/>
      <c r="R22" s="385"/>
      <c r="S22" s="385"/>
    </row>
    <row r="23" spans="1:19" ht="21.95" customHeight="1" x14ac:dyDescent="0.2">
      <c r="A23" s="231" t="s">
        <v>1113</v>
      </c>
      <c r="B23" s="207">
        <v>1176.8137300000001</v>
      </c>
      <c r="C23" s="207">
        <v>850.67564300000004</v>
      </c>
      <c r="D23" s="207">
        <v>753.092084</v>
      </c>
      <c r="E23" s="207">
        <v>18.829231</v>
      </c>
      <c r="F23" s="207">
        <v>129.557312</v>
      </c>
      <c r="G23" s="207">
        <v>173.396322</v>
      </c>
      <c r="H23" s="207">
        <v>4.3378449999999997</v>
      </c>
      <c r="I23" s="236">
        <v>1.7377E-2</v>
      </c>
      <c r="J23" s="385"/>
      <c r="K23" s="385"/>
      <c r="L23" s="385"/>
      <c r="M23" s="385"/>
      <c r="N23" s="385"/>
      <c r="O23" s="385"/>
      <c r="P23" s="385"/>
      <c r="Q23" s="385"/>
      <c r="R23" s="385"/>
      <c r="S23" s="385"/>
    </row>
    <row r="24" spans="1:19" ht="21.95" customHeight="1" x14ac:dyDescent="0.2">
      <c r="A24" s="231" t="s">
        <v>987</v>
      </c>
      <c r="B24" s="207">
        <v>1245.9976650000001</v>
      </c>
      <c r="C24" s="207">
        <v>908.45772399999998</v>
      </c>
      <c r="D24" s="207">
        <v>824.526702</v>
      </c>
      <c r="E24" s="207">
        <v>20.799174000000001</v>
      </c>
      <c r="F24" s="207">
        <v>131.821822</v>
      </c>
      <c r="G24" s="207">
        <v>180.155326</v>
      </c>
      <c r="H24" s="207">
        <v>4.7595450000000001</v>
      </c>
      <c r="I24" s="236">
        <v>4.0740000000000004E-3</v>
      </c>
      <c r="J24" s="385"/>
      <c r="K24" s="385"/>
      <c r="L24" s="385"/>
      <c r="M24" s="385"/>
      <c r="N24" s="385"/>
      <c r="O24" s="385"/>
      <c r="P24" s="385"/>
      <c r="Q24" s="385"/>
      <c r="R24" s="385"/>
      <c r="S24" s="385"/>
    </row>
    <row r="25" spans="1:19" ht="21.95" customHeight="1" x14ac:dyDescent="0.2">
      <c r="A25" s="231" t="s">
        <v>988</v>
      </c>
      <c r="B25" s="207">
        <v>1183.1257820000001</v>
      </c>
      <c r="C25" s="207">
        <v>834.15522399999998</v>
      </c>
      <c r="D25" s="207">
        <v>758.42232200000001</v>
      </c>
      <c r="E25" s="207">
        <v>18.337062</v>
      </c>
      <c r="F25" s="207">
        <v>147.985568</v>
      </c>
      <c r="G25" s="207">
        <v>177.805992</v>
      </c>
      <c r="H25" s="207">
        <v>4.8386519999999997</v>
      </c>
      <c r="I25" s="236">
        <v>3.284E-3</v>
      </c>
      <c r="J25" s="385"/>
      <c r="K25" s="385"/>
      <c r="L25" s="385"/>
      <c r="M25" s="385"/>
      <c r="N25" s="385"/>
      <c r="O25" s="385"/>
      <c r="P25" s="385"/>
      <c r="Q25" s="385"/>
      <c r="R25" s="385"/>
      <c r="S25" s="385"/>
    </row>
    <row r="26" spans="1:19" ht="21.95" customHeight="1" x14ac:dyDescent="0.2">
      <c r="A26" s="231" t="s">
        <v>989</v>
      </c>
      <c r="B26" s="207">
        <v>1144.3462039999999</v>
      </c>
      <c r="C26" s="207">
        <v>833.10544600000003</v>
      </c>
      <c r="D26" s="207">
        <v>751.55964900000004</v>
      </c>
      <c r="E26" s="207">
        <v>31.786227</v>
      </c>
      <c r="F26" s="207">
        <v>121.19280000000001</v>
      </c>
      <c r="G26" s="207">
        <v>154.417518</v>
      </c>
      <c r="H26" s="207">
        <v>3.8312249999999999</v>
      </c>
      <c r="I26" s="236">
        <v>1.2988E-2</v>
      </c>
      <c r="J26" s="385"/>
      <c r="K26" s="385"/>
      <c r="L26" s="385"/>
      <c r="M26" s="385"/>
      <c r="N26" s="385"/>
      <c r="O26" s="385"/>
      <c r="P26" s="385"/>
      <c r="Q26" s="385"/>
      <c r="R26" s="385"/>
      <c r="S26" s="385"/>
    </row>
    <row r="27" spans="1:19" ht="21.95" customHeight="1" x14ac:dyDescent="0.2">
      <c r="A27" s="231" t="s">
        <v>990</v>
      </c>
      <c r="B27" s="207">
        <v>1267.936719</v>
      </c>
      <c r="C27" s="207">
        <v>931.10167200000001</v>
      </c>
      <c r="D27" s="207">
        <v>846.00219900000002</v>
      </c>
      <c r="E27" s="207">
        <v>38.364440999999999</v>
      </c>
      <c r="F27" s="207">
        <v>123.562381</v>
      </c>
      <c r="G27" s="207">
        <v>169.21423799999999</v>
      </c>
      <c r="H27" s="207">
        <v>5.5839670000000003</v>
      </c>
      <c r="I27" s="236">
        <v>0.11002000000000001</v>
      </c>
      <c r="J27" s="385"/>
      <c r="K27" s="385"/>
      <c r="L27" s="385"/>
      <c r="M27" s="385"/>
      <c r="N27" s="385"/>
      <c r="O27" s="385"/>
      <c r="P27" s="385"/>
      <c r="Q27" s="385"/>
      <c r="R27" s="385"/>
      <c r="S27" s="385"/>
    </row>
    <row r="28" spans="1:19" ht="21.95" customHeight="1" x14ac:dyDescent="0.2">
      <c r="A28" s="231" t="s">
        <v>991</v>
      </c>
      <c r="B28" s="207">
        <v>1155.417322</v>
      </c>
      <c r="C28" s="207">
        <v>820.01210900000001</v>
      </c>
      <c r="D28" s="207">
        <v>744.07991100000004</v>
      </c>
      <c r="E28" s="207">
        <v>35.278314999999999</v>
      </c>
      <c r="F28" s="207">
        <v>118.532263</v>
      </c>
      <c r="G28" s="207">
        <v>176.31063499999999</v>
      </c>
      <c r="H28" s="207">
        <v>5.142684</v>
      </c>
      <c r="I28" s="236">
        <v>0.141316</v>
      </c>
      <c r="J28" s="207"/>
      <c r="K28" s="207"/>
      <c r="L28" s="207"/>
      <c r="M28" s="207"/>
      <c r="N28" s="385"/>
      <c r="O28" s="385"/>
      <c r="P28" s="385"/>
      <c r="Q28" s="385"/>
      <c r="R28" s="385"/>
      <c r="S28" s="385"/>
    </row>
    <row r="29" spans="1:19" ht="21.95" customHeight="1" x14ac:dyDescent="0.2">
      <c r="A29" s="231" t="s">
        <v>1114</v>
      </c>
      <c r="B29" s="207">
        <v>1237.658529</v>
      </c>
      <c r="C29" s="207">
        <v>883.57812799999999</v>
      </c>
      <c r="D29" s="207">
        <v>799.31924600000002</v>
      </c>
      <c r="E29" s="207">
        <v>30.305841000000001</v>
      </c>
      <c r="F29" s="207">
        <v>142.99254400000001</v>
      </c>
      <c r="G29" s="207">
        <v>175.49552800000001</v>
      </c>
      <c r="H29" s="207">
        <v>5.1617499999999996</v>
      </c>
      <c r="I29" s="236">
        <v>0.124738</v>
      </c>
      <c r="J29" s="207"/>
      <c r="K29" s="207"/>
      <c r="L29" s="207"/>
      <c r="M29" s="207"/>
      <c r="N29" s="385"/>
      <c r="O29" s="385"/>
      <c r="P29" s="385"/>
      <c r="Q29" s="385"/>
      <c r="R29" s="385"/>
      <c r="S29" s="385"/>
    </row>
    <row r="30" spans="1:19" ht="21.95" customHeight="1" x14ac:dyDescent="0.2">
      <c r="A30" s="231" t="s">
        <v>1115</v>
      </c>
      <c r="B30" s="207">
        <v>1307.369434</v>
      </c>
      <c r="C30" s="207">
        <v>920.39825399999995</v>
      </c>
      <c r="D30" s="207">
        <v>828.15324199999998</v>
      </c>
      <c r="E30" s="207">
        <v>38.606976000000003</v>
      </c>
      <c r="F30" s="207">
        <v>144.16776899999999</v>
      </c>
      <c r="G30" s="207">
        <v>197.399497</v>
      </c>
      <c r="H30" s="207">
        <v>6.7013910000000001</v>
      </c>
      <c r="I30" s="236">
        <v>9.5547000000000007E-2</v>
      </c>
      <c r="J30" s="207"/>
      <c r="K30" s="207"/>
      <c r="L30" s="207"/>
      <c r="M30" s="207"/>
      <c r="N30" s="385"/>
      <c r="O30" s="385"/>
      <c r="P30" s="385"/>
      <c r="Q30" s="385"/>
      <c r="R30" s="385"/>
      <c r="S30" s="385"/>
    </row>
    <row r="31" spans="1:19" ht="21.95" customHeight="1" x14ac:dyDescent="0.2">
      <c r="A31" s="231" t="s">
        <v>1116</v>
      </c>
      <c r="B31" s="207">
        <v>1190.3928470000001</v>
      </c>
      <c r="C31" s="207">
        <v>854.95115299999998</v>
      </c>
      <c r="D31" s="207">
        <v>772.39562799999999</v>
      </c>
      <c r="E31" s="207">
        <v>29.38813</v>
      </c>
      <c r="F31" s="207">
        <v>113.695515</v>
      </c>
      <c r="G31" s="207">
        <v>185.35049900000001</v>
      </c>
      <c r="H31" s="207">
        <v>6.9507529999999997</v>
      </c>
      <c r="I31" s="236">
        <v>5.6797E-2</v>
      </c>
      <c r="J31" s="207"/>
      <c r="K31" s="207"/>
      <c r="L31" s="207"/>
      <c r="M31" s="207"/>
      <c r="N31" s="385"/>
      <c r="O31" s="385"/>
      <c r="P31" s="385"/>
      <c r="Q31" s="385"/>
      <c r="R31" s="385"/>
      <c r="S31" s="385"/>
    </row>
    <row r="32" spans="1:19" ht="21.95" customHeight="1" x14ac:dyDescent="0.2">
      <c r="A32" s="231" t="s">
        <v>1117</v>
      </c>
      <c r="B32" s="207">
        <v>1306.5601449999999</v>
      </c>
      <c r="C32" s="207">
        <v>956.30036900000005</v>
      </c>
      <c r="D32" s="207">
        <v>851.24834599999997</v>
      </c>
      <c r="E32" s="207">
        <v>41.195095000000002</v>
      </c>
      <c r="F32" s="207">
        <v>116.086885</v>
      </c>
      <c r="G32" s="207">
        <v>187.43584100000001</v>
      </c>
      <c r="H32" s="207">
        <v>5.5385720000000003</v>
      </c>
      <c r="I32" s="236">
        <v>3.3830000000000002E-3</v>
      </c>
      <c r="J32" s="207"/>
      <c r="K32" s="207"/>
      <c r="L32" s="207"/>
      <c r="M32" s="207"/>
    </row>
    <row r="33" spans="1:19" ht="21.95" customHeight="1" x14ac:dyDescent="0.2">
      <c r="A33" s="231" t="s">
        <v>1118</v>
      </c>
      <c r="B33" s="207">
        <v>1095.002375</v>
      </c>
      <c r="C33" s="207">
        <v>733.04088100000001</v>
      </c>
      <c r="D33" s="207">
        <v>654.47118799999998</v>
      </c>
      <c r="E33" s="207">
        <v>47.801529000000002</v>
      </c>
      <c r="F33" s="207">
        <v>125.56191</v>
      </c>
      <c r="G33" s="207">
        <v>183.11347599999999</v>
      </c>
      <c r="H33" s="207">
        <v>5.4583459999999997</v>
      </c>
      <c r="I33" s="236">
        <v>2.6232999999999999E-2</v>
      </c>
      <c r="J33" s="207"/>
      <c r="K33" s="207"/>
      <c r="L33" s="207"/>
      <c r="M33" s="207"/>
    </row>
    <row r="34" spans="1:19" s="390" customFormat="1" ht="33" customHeight="1" x14ac:dyDescent="0.2">
      <c r="A34" s="234" t="s">
        <v>1184</v>
      </c>
      <c r="B34" s="230"/>
      <c r="C34" s="230"/>
      <c r="D34" s="230"/>
      <c r="E34" s="230"/>
      <c r="F34" s="230"/>
      <c r="G34" s="230"/>
      <c r="H34" s="230"/>
      <c r="I34" s="235"/>
      <c r="J34" s="395"/>
      <c r="K34" s="395"/>
      <c r="L34" s="395"/>
      <c r="M34" s="395"/>
    </row>
    <row r="35" spans="1:19" ht="21.95" customHeight="1" x14ac:dyDescent="0.2">
      <c r="A35" s="231" t="s">
        <v>1112</v>
      </c>
      <c r="B35" s="207">
        <v>1188.3911370000001</v>
      </c>
      <c r="C35" s="207">
        <v>859.80782999999997</v>
      </c>
      <c r="D35" s="207">
        <v>781.45932400000004</v>
      </c>
      <c r="E35" s="207">
        <v>32.358229999999999</v>
      </c>
      <c r="F35" s="207">
        <v>132.66109599999999</v>
      </c>
      <c r="G35" s="207">
        <v>157.671809</v>
      </c>
      <c r="H35" s="207">
        <v>5.8846270000000001</v>
      </c>
      <c r="I35" s="236">
        <v>7.5449999999999996E-3</v>
      </c>
      <c r="J35" s="385"/>
      <c r="K35" s="385"/>
      <c r="L35" s="385"/>
      <c r="M35" s="385"/>
      <c r="N35" s="385"/>
      <c r="O35" s="385"/>
      <c r="P35" s="385"/>
      <c r="Q35" s="385"/>
      <c r="R35" s="385"/>
      <c r="S35" s="385"/>
    </row>
    <row r="36" spans="1:19" ht="21.95" customHeight="1" x14ac:dyDescent="0.2">
      <c r="A36" s="231" t="s">
        <v>1113</v>
      </c>
      <c r="B36" s="207">
        <v>1254.7606820000001</v>
      </c>
      <c r="C36" s="207">
        <v>898.77259100000003</v>
      </c>
      <c r="D36" s="207">
        <v>821.56041600000003</v>
      </c>
      <c r="E36" s="207">
        <v>37.269665000000003</v>
      </c>
      <c r="F36" s="207">
        <v>131.971565</v>
      </c>
      <c r="G36" s="207">
        <v>182.14615000000001</v>
      </c>
      <c r="H36" s="207">
        <v>4.5968939999999998</v>
      </c>
      <c r="I36" s="236">
        <v>3.8170000000000001E-3</v>
      </c>
      <c r="J36" s="385"/>
      <c r="K36" s="385"/>
      <c r="L36" s="385"/>
      <c r="M36" s="385"/>
      <c r="N36" s="385"/>
      <c r="O36" s="385"/>
      <c r="P36" s="385"/>
      <c r="Q36" s="385"/>
      <c r="R36" s="385"/>
      <c r="S36" s="385"/>
    </row>
    <row r="37" spans="1:19" ht="21.95" customHeight="1" x14ac:dyDescent="0.2">
      <c r="A37" s="231" t="s">
        <v>987</v>
      </c>
      <c r="B37" s="207">
        <v>1357.3544750000001</v>
      </c>
      <c r="C37" s="207">
        <v>969.57659200000001</v>
      </c>
      <c r="D37" s="207">
        <v>858.69583999999998</v>
      </c>
      <c r="E37" s="207">
        <v>31.870031000000001</v>
      </c>
      <c r="F37" s="207">
        <v>142.14048099999999</v>
      </c>
      <c r="G37" s="207">
        <v>204.503017</v>
      </c>
      <c r="H37" s="207">
        <v>9.1548689999999997</v>
      </c>
      <c r="I37" s="236">
        <v>0.109485</v>
      </c>
      <c r="J37" s="385"/>
      <c r="K37" s="385"/>
      <c r="L37" s="385"/>
      <c r="M37" s="385"/>
      <c r="N37" s="385"/>
      <c r="O37" s="385"/>
      <c r="P37" s="385"/>
      <c r="Q37" s="385"/>
      <c r="R37" s="385"/>
      <c r="S37" s="385"/>
    </row>
    <row r="38" spans="1:19" ht="21.75" customHeight="1" x14ac:dyDescent="0.2">
      <c r="A38" s="231" t="s">
        <v>988</v>
      </c>
      <c r="B38" s="207">
        <v>1223.1391719999999</v>
      </c>
      <c r="C38" s="207">
        <v>879.33485900000005</v>
      </c>
      <c r="D38" s="207">
        <v>789.495227</v>
      </c>
      <c r="E38" s="207">
        <v>35.777639000000001</v>
      </c>
      <c r="F38" s="207">
        <v>134.354456</v>
      </c>
      <c r="G38" s="207">
        <v>168.228117</v>
      </c>
      <c r="H38" s="207">
        <v>5.3838800000000004</v>
      </c>
      <c r="I38" s="236">
        <v>6.0220999999999997E-2</v>
      </c>
      <c r="J38" s="385"/>
      <c r="K38" s="385"/>
      <c r="L38" s="385"/>
      <c r="M38" s="385"/>
      <c r="N38" s="385"/>
      <c r="O38" s="385"/>
      <c r="P38" s="385"/>
      <c r="Q38" s="385"/>
      <c r="R38" s="385"/>
      <c r="S38" s="385"/>
    </row>
    <row r="39" spans="1:19" ht="21.75" customHeight="1" x14ac:dyDescent="0.2">
      <c r="A39" s="231" t="s">
        <v>989</v>
      </c>
      <c r="B39" s="207">
        <v>1259.959834</v>
      </c>
      <c r="C39" s="207">
        <v>915.67572199999995</v>
      </c>
      <c r="D39" s="207">
        <v>815.14125899999999</v>
      </c>
      <c r="E39" s="207">
        <v>37.181990999999996</v>
      </c>
      <c r="F39" s="207">
        <v>119.959478</v>
      </c>
      <c r="G39" s="207">
        <v>181.32928000000001</v>
      </c>
      <c r="H39" s="207">
        <v>5.733492</v>
      </c>
      <c r="I39" s="236">
        <v>7.9870999999999998E-2</v>
      </c>
      <c r="J39" s="385"/>
      <c r="K39" s="385"/>
      <c r="L39" s="385"/>
      <c r="M39" s="385"/>
      <c r="N39" s="385"/>
      <c r="O39" s="385"/>
      <c r="P39" s="385"/>
      <c r="Q39" s="385"/>
      <c r="R39" s="385"/>
      <c r="S39" s="385"/>
    </row>
    <row r="40" spans="1:19" ht="21.95" customHeight="1" x14ac:dyDescent="0.2">
      <c r="A40" s="231" t="s">
        <v>990</v>
      </c>
      <c r="B40" s="207">
        <v>1340.9265130000001</v>
      </c>
      <c r="C40" s="207">
        <v>969.389949</v>
      </c>
      <c r="D40" s="207">
        <v>869.55423199999996</v>
      </c>
      <c r="E40" s="207">
        <v>32.230780000000003</v>
      </c>
      <c r="F40" s="207">
        <v>145.89032599999999</v>
      </c>
      <c r="G40" s="207">
        <v>185.08117200000001</v>
      </c>
      <c r="H40" s="207">
        <v>8.1908119999999993</v>
      </c>
      <c r="I40" s="236">
        <v>0.14347399999999999</v>
      </c>
      <c r="J40" s="385"/>
      <c r="K40" s="385"/>
      <c r="L40" s="385"/>
      <c r="M40" s="385"/>
      <c r="N40" s="385"/>
      <c r="O40" s="385"/>
      <c r="P40" s="385"/>
      <c r="Q40" s="385"/>
      <c r="R40" s="385"/>
      <c r="S40" s="385"/>
    </row>
    <row r="41" spans="1:19" ht="71.25" customHeight="1" x14ac:dyDescent="0.2">
      <c r="A41" s="232" t="s">
        <v>830</v>
      </c>
      <c r="B41" s="390"/>
      <c r="C41" s="390"/>
      <c r="D41" s="390"/>
      <c r="E41" s="390"/>
      <c r="F41" s="390"/>
      <c r="G41" s="390"/>
      <c r="H41" s="390"/>
      <c r="I41" s="390"/>
      <c r="J41" s="390"/>
      <c r="K41" s="390"/>
      <c r="L41" s="390"/>
      <c r="M41" s="390"/>
    </row>
    <row r="42" spans="1:19" ht="45.75" customHeight="1" x14ac:dyDescent="0.2">
      <c r="A42" s="682" t="s">
        <v>1226</v>
      </c>
      <c r="B42" s="682"/>
      <c r="C42" s="682"/>
      <c r="D42" s="682"/>
      <c r="E42" s="682"/>
      <c r="F42" s="682"/>
      <c r="G42" s="682"/>
      <c r="H42" s="682"/>
      <c r="I42" s="682"/>
      <c r="J42" s="396"/>
      <c r="K42" s="396"/>
      <c r="L42" s="396"/>
      <c r="M42" s="396"/>
    </row>
    <row r="62" spans="1:7" x14ac:dyDescent="0.2">
      <c r="A62" s="391"/>
      <c r="B62" s="391"/>
      <c r="C62" s="391"/>
      <c r="D62" s="391"/>
      <c r="E62" s="391"/>
      <c r="F62" s="391"/>
      <c r="G62" s="391"/>
    </row>
    <row r="66" ht="15" customHeight="1" x14ac:dyDescent="0.2"/>
  </sheetData>
  <mergeCells count="12">
    <mergeCell ref="C3:I3"/>
    <mergeCell ref="C4:C6"/>
    <mergeCell ref="B7:I7"/>
    <mergeCell ref="D4:D6"/>
    <mergeCell ref="A42:I42"/>
    <mergeCell ref="E4:E6"/>
    <mergeCell ref="F4:F6"/>
    <mergeCell ref="G4:G6"/>
    <mergeCell ref="H4:H6"/>
    <mergeCell ref="I4:I6"/>
    <mergeCell ref="A3:A7"/>
    <mergeCell ref="B3:B6"/>
  </mergeCells>
  <phoneticPr fontId="2" type="noConversion"/>
  <printOptions horizontalCentered="1"/>
  <pageMargins left="0.59055118110236227" right="0.59055118110236227" top="0.98425196850393704" bottom="0.39370078740157483" header="0.51181102362204722" footer="0.31496062992125984"/>
  <pageSetup paperSize="9" scale="75" firstPageNumber="40" orientation="portrait" useFirstPageNumber="1" r:id="rId1"/>
  <headerFooter alignWithMargins="0">
    <oddHeader>&amp;C&amp;12-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enableFormatConditionsCalculation="0"/>
  <dimension ref="A1:M283"/>
  <sheetViews>
    <sheetView zoomScaleNormal="100" workbookViewId="0">
      <selection activeCell="A2" sqref="A2"/>
    </sheetView>
  </sheetViews>
  <sheetFormatPr baseColWidth="10" defaultRowHeight="12.75" x14ac:dyDescent="0.2"/>
  <cols>
    <col min="1" max="1" width="12.28515625" style="233" customWidth="1"/>
    <col min="2" max="2" width="15" style="233" customWidth="1"/>
    <col min="3" max="7" width="13.28515625" style="233" customWidth="1"/>
    <col min="8" max="8" width="14.7109375" style="328" customWidth="1"/>
    <col min="9" max="9" width="13.28515625" style="328" customWidth="1"/>
    <col min="10" max="16384" width="11.42578125" style="233"/>
  </cols>
  <sheetData>
    <row r="1" spans="1:13" ht="21" customHeight="1" x14ac:dyDescent="0.25">
      <c r="A1" s="392" t="s">
        <v>1187</v>
      </c>
      <c r="B1" s="392"/>
      <c r="C1" s="392"/>
      <c r="D1" s="392"/>
      <c r="E1" s="392"/>
      <c r="F1" s="392"/>
      <c r="G1" s="392"/>
      <c r="H1" s="392"/>
      <c r="I1" s="392"/>
    </row>
    <row r="2" spans="1:13" x14ac:dyDescent="0.2">
      <c r="A2" s="239"/>
      <c r="B2" s="239"/>
      <c r="H2" s="233"/>
    </row>
    <row r="3" spans="1:13" s="325" customFormat="1" ht="17.25" customHeight="1" x14ac:dyDescent="0.2">
      <c r="A3" s="708" t="s">
        <v>254</v>
      </c>
      <c r="B3" s="711" t="s">
        <v>1032</v>
      </c>
      <c r="C3" s="693" t="s">
        <v>468</v>
      </c>
      <c r="D3" s="693"/>
      <c r="E3" s="694"/>
      <c r="F3" s="693"/>
      <c r="G3" s="693"/>
      <c r="H3" s="693"/>
      <c r="I3" s="695"/>
    </row>
    <row r="4" spans="1:13" s="325" customFormat="1" ht="12.75" customHeight="1" x14ac:dyDescent="0.2">
      <c r="A4" s="709"/>
      <c r="B4" s="712"/>
      <c r="C4" s="687" t="s">
        <v>202</v>
      </c>
      <c r="D4" s="687" t="s">
        <v>1087</v>
      </c>
      <c r="E4" s="687" t="s">
        <v>204</v>
      </c>
      <c r="F4" s="687" t="s">
        <v>205</v>
      </c>
      <c r="G4" s="687" t="s">
        <v>206</v>
      </c>
      <c r="H4" s="702" t="s">
        <v>1001</v>
      </c>
      <c r="I4" s="705" t="s">
        <v>207</v>
      </c>
    </row>
    <row r="5" spans="1:13" s="325" customFormat="1" ht="15" customHeight="1" x14ac:dyDescent="0.2">
      <c r="A5" s="709"/>
      <c r="B5" s="712"/>
      <c r="C5" s="687"/>
      <c r="D5" s="687"/>
      <c r="E5" s="687"/>
      <c r="F5" s="687"/>
      <c r="G5" s="687"/>
      <c r="H5" s="703"/>
      <c r="I5" s="706"/>
    </row>
    <row r="6" spans="1:13" s="325" customFormat="1" x14ac:dyDescent="0.2">
      <c r="A6" s="709"/>
      <c r="B6" s="712"/>
      <c r="C6" s="687"/>
      <c r="D6" s="687"/>
      <c r="E6" s="687"/>
      <c r="F6" s="687"/>
      <c r="G6" s="687"/>
      <c r="H6" s="704"/>
      <c r="I6" s="707"/>
    </row>
    <row r="7" spans="1:13" s="325" customFormat="1" ht="16.5" customHeight="1" x14ac:dyDescent="0.2">
      <c r="A7" s="710"/>
      <c r="B7" s="699" t="s">
        <v>829</v>
      </c>
      <c r="C7" s="700"/>
      <c r="D7" s="700"/>
      <c r="E7" s="700"/>
      <c r="F7" s="700"/>
      <c r="G7" s="700"/>
      <c r="H7" s="700"/>
      <c r="I7" s="701"/>
    </row>
    <row r="8" spans="1:13" ht="54.75" customHeight="1" x14ac:dyDescent="0.2">
      <c r="A8" s="234" t="s">
        <v>1182</v>
      </c>
      <c r="B8" s="230">
        <v>9278.010499</v>
      </c>
      <c r="C8" s="230">
        <v>6970.7161269999997</v>
      </c>
      <c r="D8" s="230">
        <v>6433.1485400000001</v>
      </c>
      <c r="E8" s="230">
        <v>93.022360000000006</v>
      </c>
      <c r="F8" s="230">
        <v>474.05585300000001</v>
      </c>
      <c r="G8" s="230">
        <v>1736.2997339999999</v>
      </c>
      <c r="H8" s="230">
        <v>3.9164249999999998</v>
      </c>
      <c r="I8" s="237" t="s">
        <v>106</v>
      </c>
    </row>
    <row r="9" spans="1:13" ht="21.95" customHeight="1" x14ac:dyDescent="0.2">
      <c r="A9" s="231" t="s">
        <v>1112</v>
      </c>
      <c r="B9" s="207">
        <v>733.537285</v>
      </c>
      <c r="C9" s="207">
        <v>541.93543199999999</v>
      </c>
      <c r="D9" s="207">
        <v>499.67592200000001</v>
      </c>
      <c r="E9" s="207">
        <v>5.4311639999999999</v>
      </c>
      <c r="F9" s="207">
        <v>38.923881999999999</v>
      </c>
      <c r="G9" s="207">
        <v>146.83885100000001</v>
      </c>
      <c r="H9" s="207">
        <v>0.40795599999999999</v>
      </c>
      <c r="I9" s="238" t="s">
        <v>106</v>
      </c>
    </row>
    <row r="10" spans="1:13" ht="21.95" customHeight="1" x14ac:dyDescent="0.2">
      <c r="A10" s="231" t="s">
        <v>1113</v>
      </c>
      <c r="B10" s="207">
        <v>742.13308600000005</v>
      </c>
      <c r="C10" s="207">
        <v>560.17270099999996</v>
      </c>
      <c r="D10" s="207">
        <v>520.10729100000003</v>
      </c>
      <c r="E10" s="207">
        <v>6.11313</v>
      </c>
      <c r="F10" s="207">
        <v>40.712609999999998</v>
      </c>
      <c r="G10" s="207">
        <v>134.656735</v>
      </c>
      <c r="H10" s="207">
        <v>0.47791</v>
      </c>
      <c r="I10" s="238" t="s">
        <v>106</v>
      </c>
    </row>
    <row r="11" spans="1:13" ht="21.95" customHeight="1" x14ac:dyDescent="0.2">
      <c r="A11" s="231" t="s">
        <v>987</v>
      </c>
      <c r="B11" s="207">
        <v>810.07897000000003</v>
      </c>
      <c r="C11" s="207">
        <v>608.47778700000003</v>
      </c>
      <c r="D11" s="207">
        <v>565.52535</v>
      </c>
      <c r="E11" s="207">
        <v>10.379896</v>
      </c>
      <c r="F11" s="207">
        <v>38.282083999999998</v>
      </c>
      <c r="G11" s="207">
        <v>152.12753699999999</v>
      </c>
      <c r="H11" s="207">
        <v>0.811666</v>
      </c>
      <c r="I11" s="238" t="s">
        <v>106</v>
      </c>
    </row>
    <row r="12" spans="1:13" ht="21.95" customHeight="1" x14ac:dyDescent="0.2">
      <c r="A12" s="231" t="s">
        <v>988</v>
      </c>
      <c r="B12" s="207">
        <v>729.67918099999997</v>
      </c>
      <c r="C12" s="207">
        <v>546.98324300000002</v>
      </c>
      <c r="D12" s="207">
        <v>506.93542600000001</v>
      </c>
      <c r="E12" s="207">
        <v>11.026894</v>
      </c>
      <c r="F12" s="207">
        <v>45.252540000000003</v>
      </c>
      <c r="G12" s="207">
        <v>126.181009</v>
      </c>
      <c r="H12" s="207">
        <v>0.23549500000000001</v>
      </c>
      <c r="I12" s="238" t="s">
        <v>106</v>
      </c>
    </row>
    <row r="13" spans="1:13" ht="21.95" customHeight="1" x14ac:dyDescent="0.2">
      <c r="A13" s="231" t="s">
        <v>989</v>
      </c>
      <c r="B13" s="207">
        <v>746.77697899999998</v>
      </c>
      <c r="C13" s="207">
        <v>565.34507299999996</v>
      </c>
      <c r="D13" s="207">
        <v>527.02670899999998</v>
      </c>
      <c r="E13" s="207">
        <v>10.033111</v>
      </c>
      <c r="F13" s="207">
        <v>38.819383000000002</v>
      </c>
      <c r="G13" s="207">
        <v>132.34033400000001</v>
      </c>
      <c r="H13" s="207">
        <v>0.23907800000000001</v>
      </c>
      <c r="I13" s="238" t="s">
        <v>106</v>
      </c>
    </row>
    <row r="14" spans="1:13" ht="21.95" customHeight="1" x14ac:dyDescent="0.2">
      <c r="A14" s="231" t="s">
        <v>990</v>
      </c>
      <c r="B14" s="207">
        <v>807.70922399999995</v>
      </c>
      <c r="C14" s="207">
        <v>613.66991199999995</v>
      </c>
      <c r="D14" s="207">
        <v>558.45335999999998</v>
      </c>
      <c r="E14" s="207">
        <v>9.3644169999999995</v>
      </c>
      <c r="F14" s="207">
        <v>42.106447000000003</v>
      </c>
      <c r="G14" s="207">
        <v>142.39901699999999</v>
      </c>
      <c r="H14" s="207">
        <v>0.169431</v>
      </c>
      <c r="I14" s="238" t="s">
        <v>106</v>
      </c>
    </row>
    <row r="15" spans="1:13" ht="21.95" customHeight="1" x14ac:dyDescent="0.2">
      <c r="A15" s="231" t="s">
        <v>991</v>
      </c>
      <c r="B15" s="207">
        <v>905.56893000000002</v>
      </c>
      <c r="C15" s="207">
        <v>693.67984000000001</v>
      </c>
      <c r="D15" s="207">
        <v>633.06247599999995</v>
      </c>
      <c r="E15" s="207">
        <v>9.3677489999999999</v>
      </c>
      <c r="F15" s="207">
        <v>43.233808000000003</v>
      </c>
      <c r="G15" s="207">
        <v>159.066835</v>
      </c>
      <c r="H15" s="207">
        <v>0.22069800000000001</v>
      </c>
      <c r="I15" s="238" t="s">
        <v>106</v>
      </c>
    </row>
    <row r="16" spans="1:13" ht="21.95" customHeight="1" x14ac:dyDescent="0.2">
      <c r="A16" s="231" t="s">
        <v>1114</v>
      </c>
      <c r="B16" s="207">
        <v>695.33697400000005</v>
      </c>
      <c r="C16" s="207">
        <v>510.96955700000001</v>
      </c>
      <c r="D16" s="207">
        <v>465.10233899999997</v>
      </c>
      <c r="E16" s="207">
        <v>6.6940400000000002</v>
      </c>
      <c r="F16" s="207">
        <v>40.407162</v>
      </c>
      <c r="G16" s="207">
        <v>137.08019999999999</v>
      </c>
      <c r="H16" s="207">
        <v>0.18601500000000001</v>
      </c>
      <c r="I16" s="238" t="s">
        <v>106</v>
      </c>
      <c r="J16" s="385"/>
      <c r="K16" s="385"/>
      <c r="L16" s="385"/>
      <c r="M16" s="385"/>
    </row>
    <row r="17" spans="1:13" ht="21.95" customHeight="1" x14ac:dyDescent="0.2">
      <c r="A17" s="231" t="s">
        <v>1115</v>
      </c>
      <c r="B17" s="207">
        <v>806.33393100000001</v>
      </c>
      <c r="C17" s="207">
        <v>605.64463799999999</v>
      </c>
      <c r="D17" s="207">
        <v>560.91251099999999</v>
      </c>
      <c r="E17" s="207">
        <v>8.8343679999999996</v>
      </c>
      <c r="F17" s="207">
        <v>36.967264999999998</v>
      </c>
      <c r="G17" s="207">
        <v>154.36951300000001</v>
      </c>
      <c r="H17" s="207">
        <v>0.51814700000000002</v>
      </c>
      <c r="I17" s="238" t="s">
        <v>106</v>
      </c>
      <c r="J17" s="385"/>
      <c r="K17" s="385"/>
      <c r="L17" s="385"/>
      <c r="M17" s="385"/>
    </row>
    <row r="18" spans="1:13" ht="21.95" customHeight="1" x14ac:dyDescent="0.2">
      <c r="A18" s="231" t="s">
        <v>1116</v>
      </c>
      <c r="B18" s="207">
        <v>813.22133099999996</v>
      </c>
      <c r="C18" s="207">
        <v>596.245135</v>
      </c>
      <c r="D18" s="207">
        <v>550.326367</v>
      </c>
      <c r="E18" s="207">
        <v>5.2328440000000001</v>
      </c>
      <c r="F18" s="207">
        <v>40.214247</v>
      </c>
      <c r="G18" s="207">
        <v>171.25176200000001</v>
      </c>
      <c r="H18" s="207">
        <v>0.27734300000000001</v>
      </c>
      <c r="I18" s="238" t="s">
        <v>106</v>
      </c>
      <c r="J18" s="394"/>
      <c r="K18" s="394"/>
      <c r="L18" s="394"/>
      <c r="M18" s="207"/>
    </row>
    <row r="19" spans="1:13" ht="21.95" customHeight="1" x14ac:dyDescent="0.2">
      <c r="A19" s="231" t="s">
        <v>1117</v>
      </c>
      <c r="B19" s="207">
        <v>807.42748099999994</v>
      </c>
      <c r="C19" s="207">
        <v>610.53936399999998</v>
      </c>
      <c r="D19" s="207">
        <v>565.88842499999998</v>
      </c>
      <c r="E19" s="207">
        <v>5.7593160000000001</v>
      </c>
      <c r="F19" s="207">
        <v>39.213976000000002</v>
      </c>
      <c r="G19" s="207">
        <v>151.71847700000001</v>
      </c>
      <c r="H19" s="207">
        <v>0.19634799999999999</v>
      </c>
      <c r="I19" s="238" t="s">
        <v>106</v>
      </c>
      <c r="J19" s="394"/>
      <c r="K19" s="394"/>
      <c r="L19" s="394"/>
      <c r="M19" s="207"/>
    </row>
    <row r="20" spans="1:13" ht="21.95" customHeight="1" x14ac:dyDescent="0.2">
      <c r="A20" s="231" t="s">
        <v>1118</v>
      </c>
      <c r="B20" s="207">
        <v>680.20712700000001</v>
      </c>
      <c r="C20" s="207">
        <v>517.05344500000001</v>
      </c>
      <c r="D20" s="207">
        <v>480.132364</v>
      </c>
      <c r="E20" s="207">
        <v>4.785431</v>
      </c>
      <c r="F20" s="207">
        <v>29.922449</v>
      </c>
      <c r="G20" s="207">
        <v>128.269464</v>
      </c>
      <c r="H20" s="207">
        <v>0.17633799999999999</v>
      </c>
      <c r="I20" s="238" t="s">
        <v>106</v>
      </c>
      <c r="J20" s="394"/>
      <c r="K20" s="394"/>
      <c r="L20" s="394"/>
      <c r="M20" s="385"/>
    </row>
    <row r="21" spans="1:13" s="390" customFormat="1" ht="33" customHeight="1" x14ac:dyDescent="0.2">
      <c r="A21" s="234" t="s">
        <v>1183</v>
      </c>
      <c r="B21" s="230">
        <v>9900.5610510000006</v>
      </c>
      <c r="C21" s="230">
        <v>7432.3682769999996</v>
      </c>
      <c r="D21" s="230">
        <v>6908.4723770000001</v>
      </c>
      <c r="E21" s="230">
        <v>93.769264000000007</v>
      </c>
      <c r="F21" s="230">
        <v>460.339384</v>
      </c>
      <c r="G21" s="230">
        <v>1910.0203730000001</v>
      </c>
      <c r="H21" s="230">
        <v>4.0637530000000002</v>
      </c>
      <c r="I21" s="237" t="s">
        <v>106</v>
      </c>
      <c r="J21" s="395"/>
      <c r="K21" s="395"/>
      <c r="L21" s="395"/>
      <c r="M21" s="395"/>
    </row>
    <row r="22" spans="1:13" ht="21.95" customHeight="1" x14ac:dyDescent="0.2">
      <c r="A22" s="231" t="s">
        <v>1112</v>
      </c>
      <c r="B22" s="207">
        <v>773.31912599999998</v>
      </c>
      <c r="C22" s="207">
        <v>559.71380899999997</v>
      </c>
      <c r="D22" s="207">
        <v>521.33288000000005</v>
      </c>
      <c r="E22" s="207">
        <v>8.8838939999999997</v>
      </c>
      <c r="F22" s="207">
        <v>36.903458999999998</v>
      </c>
      <c r="G22" s="207">
        <v>167.613146</v>
      </c>
      <c r="H22" s="207">
        <v>0.204818</v>
      </c>
      <c r="I22" s="238" t="s">
        <v>106</v>
      </c>
      <c r="J22" s="385"/>
      <c r="K22" s="385"/>
      <c r="L22" s="385"/>
      <c r="M22" s="385"/>
    </row>
    <row r="23" spans="1:13" ht="21.95" customHeight="1" x14ac:dyDescent="0.2">
      <c r="A23" s="231" t="s">
        <v>1113</v>
      </c>
      <c r="B23" s="207">
        <v>801.10260800000003</v>
      </c>
      <c r="C23" s="207">
        <v>612.98848699999996</v>
      </c>
      <c r="D23" s="207">
        <v>569.39944600000001</v>
      </c>
      <c r="E23" s="207">
        <v>5.2969999999999997</v>
      </c>
      <c r="F23" s="207">
        <v>37.672258999999997</v>
      </c>
      <c r="G23" s="207">
        <v>144.855828</v>
      </c>
      <c r="H23" s="207">
        <v>0.28903400000000001</v>
      </c>
      <c r="I23" s="238" t="s">
        <v>106</v>
      </c>
      <c r="J23" s="385"/>
      <c r="K23" s="385"/>
      <c r="L23" s="385"/>
      <c r="M23" s="385"/>
    </row>
    <row r="24" spans="1:13" ht="21.95" customHeight="1" x14ac:dyDescent="0.2">
      <c r="A24" s="231" t="s">
        <v>987</v>
      </c>
      <c r="B24" s="207">
        <v>835.95825200000002</v>
      </c>
      <c r="C24" s="207">
        <v>637.63692900000001</v>
      </c>
      <c r="D24" s="207">
        <v>586.01186299999995</v>
      </c>
      <c r="E24" s="207">
        <v>10.621342</v>
      </c>
      <c r="F24" s="207">
        <v>38.787457000000003</v>
      </c>
      <c r="G24" s="207">
        <v>148.594797</v>
      </c>
      <c r="H24" s="207">
        <v>0.31772699999999998</v>
      </c>
      <c r="I24" s="238" t="s">
        <v>106</v>
      </c>
      <c r="J24" s="385"/>
      <c r="K24" s="385"/>
      <c r="L24" s="385"/>
      <c r="M24" s="385"/>
    </row>
    <row r="25" spans="1:13" ht="21.95" customHeight="1" x14ac:dyDescent="0.2">
      <c r="A25" s="231" t="s">
        <v>988</v>
      </c>
      <c r="B25" s="207">
        <v>807.04359199999999</v>
      </c>
      <c r="C25" s="207">
        <v>609.51483800000005</v>
      </c>
      <c r="D25" s="207">
        <v>564.85385699999995</v>
      </c>
      <c r="E25" s="207">
        <v>7.8349679999999999</v>
      </c>
      <c r="F25" s="207">
        <v>38.706909000000003</v>
      </c>
      <c r="G25" s="207">
        <v>150.704476</v>
      </c>
      <c r="H25" s="207">
        <v>0.28240100000000001</v>
      </c>
      <c r="I25" s="238" t="s">
        <v>106</v>
      </c>
      <c r="J25" s="385"/>
      <c r="K25" s="385"/>
      <c r="L25" s="385"/>
      <c r="M25" s="385"/>
    </row>
    <row r="26" spans="1:13" ht="21.95" customHeight="1" x14ac:dyDescent="0.2">
      <c r="A26" s="231" t="s">
        <v>989</v>
      </c>
      <c r="B26" s="207">
        <v>822.43543</v>
      </c>
      <c r="C26" s="207">
        <v>629.46883000000003</v>
      </c>
      <c r="D26" s="207">
        <v>584.61720800000001</v>
      </c>
      <c r="E26" s="207">
        <v>10.343579999999999</v>
      </c>
      <c r="F26" s="207">
        <v>37.447732999999999</v>
      </c>
      <c r="G26" s="207">
        <v>144.81049899999999</v>
      </c>
      <c r="H26" s="207">
        <v>0.364788</v>
      </c>
      <c r="I26" s="238" t="s">
        <v>106</v>
      </c>
      <c r="J26" s="385"/>
      <c r="K26" s="385"/>
      <c r="L26" s="385"/>
      <c r="M26" s="385"/>
    </row>
    <row r="27" spans="1:13" ht="21.95" customHeight="1" x14ac:dyDescent="0.2">
      <c r="A27" s="231" t="s">
        <v>990</v>
      </c>
      <c r="B27" s="207">
        <v>838.30637200000001</v>
      </c>
      <c r="C27" s="207">
        <v>631.77934000000005</v>
      </c>
      <c r="D27" s="207">
        <v>586.57940599999995</v>
      </c>
      <c r="E27" s="207">
        <v>6.6379890000000001</v>
      </c>
      <c r="F27" s="207">
        <v>40.226120000000002</v>
      </c>
      <c r="G27" s="207">
        <v>159.356065</v>
      </c>
      <c r="H27" s="207">
        <v>0.30685800000000002</v>
      </c>
      <c r="I27" s="238" t="s">
        <v>106</v>
      </c>
      <c r="J27" s="385"/>
      <c r="K27" s="385"/>
      <c r="L27" s="385"/>
      <c r="M27" s="385"/>
    </row>
    <row r="28" spans="1:13" ht="21.95" customHeight="1" x14ac:dyDescent="0.2">
      <c r="A28" s="231" t="s">
        <v>991</v>
      </c>
      <c r="B28" s="207">
        <v>830.46099800000002</v>
      </c>
      <c r="C28" s="207">
        <v>623.87101199999995</v>
      </c>
      <c r="D28" s="207">
        <v>579.07817499999999</v>
      </c>
      <c r="E28" s="207">
        <v>5.1659819999999996</v>
      </c>
      <c r="F28" s="207">
        <v>37.967905999999999</v>
      </c>
      <c r="G28" s="207">
        <v>163.10451900000001</v>
      </c>
      <c r="H28" s="207">
        <v>0.35157899999999997</v>
      </c>
      <c r="I28" s="238" t="s">
        <v>106</v>
      </c>
      <c r="J28" s="207"/>
      <c r="K28" s="207"/>
      <c r="L28" s="207"/>
      <c r="M28" s="207"/>
    </row>
    <row r="29" spans="1:13" ht="21.95" customHeight="1" x14ac:dyDescent="0.2">
      <c r="A29" s="231" t="s">
        <v>1114</v>
      </c>
      <c r="B29" s="207">
        <v>821.36778800000002</v>
      </c>
      <c r="C29" s="207">
        <v>590.78047500000002</v>
      </c>
      <c r="D29" s="207">
        <v>551.62356699999998</v>
      </c>
      <c r="E29" s="207">
        <v>5.7954660000000002</v>
      </c>
      <c r="F29" s="207">
        <v>44.639642000000002</v>
      </c>
      <c r="G29" s="207">
        <v>179.80070799999999</v>
      </c>
      <c r="H29" s="207">
        <v>0.351497</v>
      </c>
      <c r="I29" s="238" t="s">
        <v>106</v>
      </c>
      <c r="J29" s="207"/>
      <c r="K29" s="207"/>
      <c r="L29" s="207"/>
      <c r="M29" s="207"/>
    </row>
    <row r="30" spans="1:13" ht="21.95" customHeight="1" x14ac:dyDescent="0.2">
      <c r="A30" s="231" t="s">
        <v>1115</v>
      </c>
      <c r="B30" s="207">
        <v>904.98692800000003</v>
      </c>
      <c r="C30" s="207">
        <v>678.48469399999999</v>
      </c>
      <c r="D30" s="207">
        <v>634.56960400000003</v>
      </c>
      <c r="E30" s="207">
        <v>12.742921000000001</v>
      </c>
      <c r="F30" s="207">
        <v>41.970815999999999</v>
      </c>
      <c r="G30" s="207">
        <v>171.45565099999999</v>
      </c>
      <c r="H30" s="207">
        <v>0.33284599999999998</v>
      </c>
      <c r="I30" s="238" t="s">
        <v>106</v>
      </c>
      <c r="J30" s="207"/>
      <c r="K30" s="207"/>
      <c r="L30" s="207"/>
      <c r="M30" s="207"/>
    </row>
    <row r="31" spans="1:13" ht="21.95" customHeight="1" x14ac:dyDescent="0.2">
      <c r="A31" s="231" t="s">
        <v>1116</v>
      </c>
      <c r="B31" s="207">
        <v>817.55574100000001</v>
      </c>
      <c r="C31" s="207">
        <v>611.68022499999995</v>
      </c>
      <c r="D31" s="207">
        <v>567.33509000000004</v>
      </c>
      <c r="E31" s="207">
        <v>6.2364899999999999</v>
      </c>
      <c r="F31" s="207">
        <v>36.450923000000003</v>
      </c>
      <c r="G31" s="207">
        <v>162.81093999999999</v>
      </c>
      <c r="H31" s="207">
        <v>0.37716300000000003</v>
      </c>
      <c r="I31" s="238" t="s">
        <v>106</v>
      </c>
      <c r="J31" s="207"/>
      <c r="K31" s="207"/>
      <c r="L31" s="207"/>
      <c r="M31" s="207"/>
    </row>
    <row r="32" spans="1:13" ht="21.95" customHeight="1" x14ac:dyDescent="0.2">
      <c r="A32" s="231" t="s">
        <v>1117</v>
      </c>
      <c r="B32" s="207">
        <v>876.45277299999998</v>
      </c>
      <c r="C32" s="207">
        <v>669.01224300000001</v>
      </c>
      <c r="D32" s="207">
        <v>620.21027600000002</v>
      </c>
      <c r="E32" s="207">
        <v>6.1452989999999996</v>
      </c>
      <c r="F32" s="207">
        <v>41.129691999999999</v>
      </c>
      <c r="G32" s="207">
        <v>159.62634</v>
      </c>
      <c r="H32" s="207">
        <v>0.53919899999999998</v>
      </c>
      <c r="I32" s="238" t="s">
        <v>106</v>
      </c>
      <c r="J32" s="207"/>
      <c r="K32" s="207"/>
      <c r="L32" s="207"/>
      <c r="M32" s="207"/>
    </row>
    <row r="33" spans="1:13" ht="21.95" customHeight="1" x14ac:dyDescent="0.2">
      <c r="A33" s="231" t="s">
        <v>1118</v>
      </c>
      <c r="B33" s="207">
        <v>771.57144300000004</v>
      </c>
      <c r="C33" s="207">
        <v>577.43739500000004</v>
      </c>
      <c r="D33" s="207">
        <v>542.86100499999998</v>
      </c>
      <c r="E33" s="207">
        <v>8.0643329999999995</v>
      </c>
      <c r="F33" s="207">
        <v>28.436468000000001</v>
      </c>
      <c r="G33" s="207">
        <v>157.28740400000001</v>
      </c>
      <c r="H33" s="207">
        <v>0.34584300000000001</v>
      </c>
      <c r="I33" s="238" t="s">
        <v>106</v>
      </c>
      <c r="J33" s="207"/>
      <c r="K33" s="207"/>
      <c r="L33" s="207"/>
      <c r="M33" s="207"/>
    </row>
    <row r="34" spans="1:13" s="390" customFormat="1" ht="33" customHeight="1" x14ac:dyDescent="0.2">
      <c r="A34" s="234" t="s">
        <v>1184</v>
      </c>
      <c r="B34" s="230"/>
      <c r="C34" s="230"/>
      <c r="D34" s="230"/>
      <c r="E34" s="230"/>
      <c r="F34" s="230"/>
      <c r="G34" s="230"/>
      <c r="H34" s="230"/>
      <c r="I34" s="237"/>
      <c r="J34" s="395"/>
      <c r="K34" s="395"/>
      <c r="L34" s="395"/>
      <c r="M34" s="395"/>
    </row>
    <row r="35" spans="1:13" ht="21.95" customHeight="1" x14ac:dyDescent="0.2">
      <c r="A35" s="231" t="s">
        <v>1112</v>
      </c>
      <c r="B35" s="207">
        <v>833.06718499999999</v>
      </c>
      <c r="C35" s="207">
        <v>628.011843</v>
      </c>
      <c r="D35" s="207">
        <v>578.59411499999999</v>
      </c>
      <c r="E35" s="207">
        <v>4.5704260000000003</v>
      </c>
      <c r="F35" s="207">
        <v>37.773761999999998</v>
      </c>
      <c r="G35" s="207">
        <v>162.30735899999999</v>
      </c>
      <c r="H35" s="207">
        <v>0.40379500000000002</v>
      </c>
      <c r="I35" s="238" t="s">
        <v>106</v>
      </c>
      <c r="J35" s="385"/>
      <c r="K35" s="385"/>
      <c r="L35" s="385"/>
      <c r="M35" s="385"/>
    </row>
    <row r="36" spans="1:13" ht="21.95" customHeight="1" x14ac:dyDescent="0.2">
      <c r="A36" s="231" t="s">
        <v>1113</v>
      </c>
      <c r="B36" s="207">
        <v>827.53789500000005</v>
      </c>
      <c r="C36" s="207">
        <v>649.33917199999996</v>
      </c>
      <c r="D36" s="207">
        <v>584.55283399999996</v>
      </c>
      <c r="E36" s="207">
        <v>7.7607290000000004</v>
      </c>
      <c r="F36" s="207">
        <v>34.918013999999999</v>
      </c>
      <c r="G36" s="207">
        <v>135.039107</v>
      </c>
      <c r="H36" s="207">
        <v>0.48087299999999999</v>
      </c>
      <c r="I36" s="238" t="s">
        <v>106</v>
      </c>
      <c r="J36" s="385"/>
      <c r="K36" s="385"/>
      <c r="L36" s="385"/>
      <c r="M36" s="385"/>
    </row>
    <row r="37" spans="1:13" ht="21.95" customHeight="1" x14ac:dyDescent="0.2">
      <c r="A37" s="231" t="s">
        <v>987</v>
      </c>
      <c r="B37" s="207">
        <v>920.93576700000006</v>
      </c>
      <c r="C37" s="207">
        <v>701.15699700000005</v>
      </c>
      <c r="D37" s="207">
        <v>630.62799199999995</v>
      </c>
      <c r="E37" s="207">
        <v>12.181870999999999</v>
      </c>
      <c r="F37" s="207">
        <v>47.253461000000001</v>
      </c>
      <c r="G37" s="207">
        <v>159.732901</v>
      </c>
      <c r="H37" s="207">
        <v>0.610537</v>
      </c>
      <c r="I37" s="238" t="s">
        <v>106</v>
      </c>
      <c r="J37" s="385"/>
      <c r="K37" s="385"/>
      <c r="L37" s="385"/>
      <c r="M37" s="385"/>
    </row>
    <row r="38" spans="1:13" ht="21.95" customHeight="1" x14ac:dyDescent="0.2">
      <c r="A38" s="231" t="s">
        <v>988</v>
      </c>
      <c r="B38" s="207">
        <v>812.18844999999999</v>
      </c>
      <c r="C38" s="207">
        <v>643.20026800000005</v>
      </c>
      <c r="D38" s="207">
        <v>599.36243400000001</v>
      </c>
      <c r="E38" s="207">
        <v>8.6654099999999996</v>
      </c>
      <c r="F38" s="207">
        <v>34.274051999999998</v>
      </c>
      <c r="G38" s="207">
        <v>125.564969</v>
      </c>
      <c r="H38" s="207">
        <v>0.48375099999999999</v>
      </c>
      <c r="I38" s="238" t="s">
        <v>106</v>
      </c>
      <c r="J38" s="385"/>
      <c r="K38" s="385"/>
      <c r="L38" s="385"/>
      <c r="M38" s="385"/>
    </row>
    <row r="39" spans="1:13" ht="21.95" customHeight="1" x14ac:dyDescent="0.2">
      <c r="A39" s="231" t="s">
        <v>989</v>
      </c>
      <c r="B39" s="207">
        <v>835.21495000000004</v>
      </c>
      <c r="C39" s="207">
        <v>645.43476699999997</v>
      </c>
      <c r="D39" s="207">
        <v>599.14689699999997</v>
      </c>
      <c r="E39" s="207">
        <v>9.0060859999999998</v>
      </c>
      <c r="F39" s="207">
        <v>40.152993000000002</v>
      </c>
      <c r="G39" s="207">
        <v>140.22195400000001</v>
      </c>
      <c r="H39" s="207">
        <v>0.39915</v>
      </c>
      <c r="I39" s="238" t="s">
        <v>106</v>
      </c>
      <c r="J39" s="385"/>
      <c r="K39" s="385"/>
      <c r="L39" s="385"/>
      <c r="M39" s="385"/>
    </row>
    <row r="40" spans="1:13" ht="21.95" customHeight="1" x14ac:dyDescent="0.2">
      <c r="A40" s="231" t="s">
        <v>990</v>
      </c>
      <c r="B40" s="207">
        <v>820.10120600000005</v>
      </c>
      <c r="C40" s="207">
        <v>634.46679500000005</v>
      </c>
      <c r="D40" s="207">
        <v>589.07684800000004</v>
      </c>
      <c r="E40" s="207">
        <v>9.5513899999999996</v>
      </c>
      <c r="F40" s="207">
        <v>39.813529000000003</v>
      </c>
      <c r="G40" s="207">
        <v>135.907816</v>
      </c>
      <c r="H40" s="207">
        <v>0.361676</v>
      </c>
      <c r="I40" s="238" t="s">
        <v>106</v>
      </c>
      <c r="J40" s="385"/>
      <c r="K40" s="385"/>
      <c r="L40" s="385"/>
      <c r="M40" s="385"/>
    </row>
    <row r="41" spans="1:13" ht="71.25" customHeight="1" x14ac:dyDescent="0.2">
      <c r="A41" s="232" t="s">
        <v>830</v>
      </c>
      <c r="B41" s="390"/>
      <c r="C41" s="390"/>
      <c r="D41" s="390"/>
      <c r="E41" s="390"/>
      <c r="F41" s="390"/>
      <c r="G41" s="390"/>
      <c r="H41" s="390"/>
      <c r="I41" s="390"/>
      <c r="J41" s="390"/>
      <c r="K41" s="390"/>
      <c r="L41" s="390"/>
      <c r="M41" s="390"/>
    </row>
    <row r="42" spans="1:13" ht="45.75" customHeight="1" x14ac:dyDescent="0.2">
      <c r="A42" s="682" t="s">
        <v>1226</v>
      </c>
      <c r="B42" s="682"/>
      <c r="C42" s="682"/>
      <c r="D42" s="682"/>
      <c r="E42" s="682"/>
      <c r="F42" s="682"/>
      <c r="G42" s="682"/>
      <c r="H42" s="682"/>
      <c r="I42" s="682"/>
      <c r="J42" s="397"/>
      <c r="K42" s="397"/>
      <c r="L42" s="397"/>
      <c r="M42" s="397"/>
    </row>
    <row r="62" spans="1:7" x14ac:dyDescent="0.2">
      <c r="A62" s="391"/>
      <c r="B62" s="391"/>
      <c r="C62" s="391"/>
      <c r="D62" s="391"/>
      <c r="E62" s="391"/>
      <c r="F62" s="391"/>
      <c r="G62" s="391"/>
    </row>
    <row r="66" ht="15" customHeight="1" x14ac:dyDescent="0.2"/>
    <row r="282" ht="8.25" customHeight="1" x14ac:dyDescent="0.2"/>
    <row r="283" ht="12.75" hidden="1" customHeight="1" x14ac:dyDescent="0.2"/>
  </sheetData>
  <mergeCells count="12">
    <mergeCell ref="F4:F6"/>
    <mergeCell ref="G4:G6"/>
    <mergeCell ref="H4:H6"/>
    <mergeCell ref="I4:I6"/>
    <mergeCell ref="A42:I42"/>
    <mergeCell ref="A3:A7"/>
    <mergeCell ref="B3:B6"/>
    <mergeCell ref="C3:I3"/>
    <mergeCell ref="C4:C6"/>
    <mergeCell ref="B7:I7"/>
    <mergeCell ref="D4:D6"/>
    <mergeCell ref="E4:E6"/>
  </mergeCells>
  <phoneticPr fontId="2" type="noConversion"/>
  <printOptions horizontalCentered="1"/>
  <pageMargins left="0.59055118110236227" right="0.59055118110236227" top="0.98425196850393704" bottom="0.39370078740157483" header="0.51181102362204722" footer="0.31496062992125984"/>
  <pageSetup paperSize="9" scale="75" firstPageNumber="41" orientation="portrait" useFirstPageNumber="1"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enableFormatConditionsCalculation="0"/>
  <dimension ref="A1:B111"/>
  <sheetViews>
    <sheetView zoomScaleNormal="100" workbookViewId="0"/>
  </sheetViews>
  <sheetFormatPr baseColWidth="10" defaultRowHeight="12.75" x14ac:dyDescent="0.2"/>
  <cols>
    <col min="1" max="1" width="74.140625" customWidth="1"/>
    <col min="2" max="2" width="10.140625" customWidth="1"/>
  </cols>
  <sheetData>
    <row r="1" spans="1:2" ht="12.75" customHeight="1" x14ac:dyDescent="0.25">
      <c r="A1" s="22" t="s">
        <v>950</v>
      </c>
    </row>
    <row r="2" spans="1:2" ht="9.9499999999999993" customHeight="1" x14ac:dyDescent="0.2">
      <c r="A2" s="127"/>
    </row>
    <row r="3" spans="1:2" ht="11.45" customHeight="1" x14ac:dyDescent="0.2">
      <c r="B3" s="128" t="s">
        <v>514</v>
      </c>
    </row>
    <row r="4" spans="1:2" ht="9.9499999999999993" customHeight="1" x14ac:dyDescent="0.2">
      <c r="A4" s="127"/>
    </row>
    <row r="5" spans="1:2" ht="11.45" customHeight="1" x14ac:dyDescent="0.2">
      <c r="A5" s="9" t="s">
        <v>951</v>
      </c>
      <c r="B5" s="129">
        <v>2</v>
      </c>
    </row>
    <row r="6" spans="1:2" ht="11.45" customHeight="1" x14ac:dyDescent="0.2">
      <c r="A6" s="127"/>
      <c r="B6" s="130"/>
    </row>
    <row r="7" spans="1:2" ht="11.45" customHeight="1" x14ac:dyDescent="0.2">
      <c r="A7" s="79" t="s">
        <v>952</v>
      </c>
      <c r="B7" s="129">
        <v>7</v>
      </c>
    </row>
    <row r="8" spans="1:2" ht="5.0999999999999996" customHeight="1" x14ac:dyDescent="0.2">
      <c r="A8" s="127"/>
      <c r="B8" s="130"/>
    </row>
    <row r="9" spans="1:2" ht="11.45" customHeight="1" x14ac:dyDescent="0.2">
      <c r="A9" s="79" t="s">
        <v>953</v>
      </c>
      <c r="B9" s="129">
        <v>8</v>
      </c>
    </row>
    <row r="10" spans="1:2" ht="11.45" customHeight="1" x14ac:dyDescent="0.2">
      <c r="A10" s="127"/>
      <c r="B10" s="130"/>
    </row>
    <row r="11" spans="1:2" ht="11.45" customHeight="1" x14ac:dyDescent="0.2">
      <c r="A11" s="9" t="s">
        <v>954</v>
      </c>
      <c r="B11" s="130"/>
    </row>
    <row r="12" spans="1:2" ht="9.9499999999999993" customHeight="1" x14ac:dyDescent="0.2">
      <c r="A12" s="127"/>
    </row>
    <row r="13" spans="1:2" ht="11.45" customHeight="1" x14ac:dyDescent="0.2">
      <c r="A13" s="79" t="s">
        <v>1214</v>
      </c>
      <c r="B13" s="129">
        <v>9</v>
      </c>
    </row>
    <row r="14" spans="1:2" ht="5.0999999999999996" customHeight="1" x14ac:dyDescent="0.2">
      <c r="A14" s="127"/>
      <c r="B14" s="130"/>
    </row>
    <row r="15" spans="1:2" ht="11.45" customHeight="1" x14ac:dyDescent="0.2">
      <c r="A15" s="79" t="s">
        <v>1215</v>
      </c>
      <c r="B15" s="129">
        <v>9</v>
      </c>
    </row>
    <row r="16" spans="1:2" ht="5.0999999999999996" customHeight="1" x14ac:dyDescent="0.2">
      <c r="A16" s="127"/>
      <c r="B16" s="130"/>
    </row>
    <row r="17" spans="1:2" ht="12" customHeight="1" x14ac:dyDescent="0.2">
      <c r="A17" s="79" t="s">
        <v>1196</v>
      </c>
      <c r="B17" s="130"/>
    </row>
    <row r="18" spans="1:2" ht="11.45" customHeight="1" x14ac:dyDescent="0.2">
      <c r="A18" s="79" t="s">
        <v>955</v>
      </c>
      <c r="B18" s="129">
        <v>10</v>
      </c>
    </row>
    <row r="19" spans="1:2" ht="5.0999999999999996" customHeight="1" x14ac:dyDescent="0.2">
      <c r="A19" s="127"/>
      <c r="B19" s="130"/>
    </row>
    <row r="20" spans="1:2" ht="11.45" customHeight="1" x14ac:dyDescent="0.2">
      <c r="A20" s="79" t="s">
        <v>1197</v>
      </c>
      <c r="B20" s="130"/>
    </row>
    <row r="21" spans="1:2" ht="11.45" customHeight="1" x14ac:dyDescent="0.2">
      <c r="A21" s="131" t="s">
        <v>955</v>
      </c>
      <c r="B21" s="129">
        <v>10</v>
      </c>
    </row>
    <row r="22" spans="1:2" ht="5.0999999999999996" customHeight="1" x14ac:dyDescent="0.2">
      <c r="A22" s="127"/>
      <c r="B22" s="130"/>
    </row>
    <row r="23" spans="1:2" ht="11.45" customHeight="1" x14ac:dyDescent="0.2">
      <c r="A23" s="79" t="s">
        <v>1198</v>
      </c>
      <c r="B23" s="130"/>
    </row>
    <row r="24" spans="1:2" ht="11.45" customHeight="1" x14ac:dyDescent="0.2">
      <c r="A24" s="79" t="s">
        <v>955</v>
      </c>
      <c r="B24" s="129">
        <v>11</v>
      </c>
    </row>
    <row r="25" spans="1:2" ht="5.0999999999999996" customHeight="1" x14ac:dyDescent="0.2">
      <c r="A25" s="127"/>
      <c r="B25" s="130"/>
    </row>
    <row r="26" spans="1:2" ht="11.45" customHeight="1" x14ac:dyDescent="0.2">
      <c r="A26" s="79" t="s">
        <v>1199</v>
      </c>
      <c r="B26" s="130"/>
    </row>
    <row r="27" spans="1:2" ht="11.45" customHeight="1" x14ac:dyDescent="0.2">
      <c r="A27" s="79" t="s">
        <v>956</v>
      </c>
      <c r="B27" s="129">
        <v>11</v>
      </c>
    </row>
    <row r="28" spans="1:2" ht="5.0999999999999996" customHeight="1" x14ac:dyDescent="0.2">
      <c r="A28" s="127"/>
      <c r="B28" s="130"/>
    </row>
    <row r="29" spans="1:2" ht="11.45" customHeight="1" x14ac:dyDescent="0.2">
      <c r="A29" s="79" t="s">
        <v>1200</v>
      </c>
      <c r="B29" s="129">
        <v>12</v>
      </c>
    </row>
    <row r="30" spans="1:2" ht="5.0999999999999996" customHeight="1" x14ac:dyDescent="0.2">
      <c r="A30" s="127"/>
      <c r="B30" s="130"/>
    </row>
    <row r="31" spans="1:2" ht="11.45" customHeight="1" x14ac:dyDescent="0.2">
      <c r="A31" s="127"/>
      <c r="B31" s="130"/>
    </row>
    <row r="32" spans="1:2" ht="11.45" customHeight="1" x14ac:dyDescent="0.2">
      <c r="A32" s="9" t="s">
        <v>957</v>
      </c>
      <c r="B32" s="130"/>
    </row>
    <row r="33" spans="1:2" ht="9.9499999999999993" customHeight="1" x14ac:dyDescent="0.2">
      <c r="A33" s="127"/>
    </row>
    <row r="34" spans="1:2" ht="11.45" customHeight="1" x14ac:dyDescent="0.2">
      <c r="A34" s="79" t="s">
        <v>1201</v>
      </c>
      <c r="B34" s="129">
        <v>13</v>
      </c>
    </row>
    <row r="35" spans="1:2" ht="5.0999999999999996" customHeight="1" x14ac:dyDescent="0.2">
      <c r="A35" s="127"/>
      <c r="B35" s="130"/>
    </row>
    <row r="36" spans="1:2" ht="11.45" customHeight="1" x14ac:dyDescent="0.2">
      <c r="A36" s="79" t="s">
        <v>1202</v>
      </c>
      <c r="B36" s="130"/>
    </row>
    <row r="37" spans="1:2" ht="11.45" customHeight="1" x14ac:dyDescent="0.2">
      <c r="A37" s="79" t="s">
        <v>958</v>
      </c>
      <c r="B37" s="129">
        <v>14</v>
      </c>
    </row>
    <row r="38" spans="1:2" ht="5.0999999999999996" customHeight="1" x14ac:dyDescent="0.2">
      <c r="A38" s="127"/>
      <c r="B38" s="130"/>
    </row>
    <row r="39" spans="1:2" ht="11.45" customHeight="1" x14ac:dyDescent="0.2">
      <c r="A39" s="79" t="s">
        <v>1203</v>
      </c>
      <c r="B39" s="130"/>
    </row>
    <row r="40" spans="1:2" ht="11.45" customHeight="1" x14ac:dyDescent="0.2">
      <c r="A40" s="79" t="s">
        <v>959</v>
      </c>
      <c r="B40" s="129">
        <v>14</v>
      </c>
    </row>
    <row r="41" spans="1:2" ht="5.0999999999999996" customHeight="1" x14ac:dyDescent="0.2">
      <c r="A41" s="127"/>
      <c r="B41" s="130"/>
    </row>
    <row r="42" spans="1:2" ht="11.45" customHeight="1" x14ac:dyDescent="0.2">
      <c r="A42" s="79" t="s">
        <v>1204</v>
      </c>
      <c r="B42" s="130"/>
    </row>
    <row r="43" spans="1:2" ht="11.45" customHeight="1" x14ac:dyDescent="0.2">
      <c r="A43" s="79" t="s">
        <v>515</v>
      </c>
      <c r="B43" s="129">
        <v>16</v>
      </c>
    </row>
    <row r="44" spans="1:2" ht="5.0999999999999996" customHeight="1" x14ac:dyDescent="0.2">
      <c r="A44" s="127"/>
      <c r="B44" s="130"/>
    </row>
    <row r="45" spans="1:2" ht="11.45" customHeight="1" x14ac:dyDescent="0.2">
      <c r="A45" s="79" t="s">
        <v>1205</v>
      </c>
      <c r="B45" s="130"/>
    </row>
    <row r="46" spans="1:2" ht="11.45" customHeight="1" x14ac:dyDescent="0.2">
      <c r="A46" s="79" t="s">
        <v>516</v>
      </c>
      <c r="B46" s="129">
        <v>16</v>
      </c>
    </row>
    <row r="47" spans="1:2" ht="5.0999999999999996" customHeight="1" x14ac:dyDescent="0.2">
      <c r="A47" s="127"/>
      <c r="B47" s="130"/>
    </row>
    <row r="48" spans="1:2" ht="11.45" customHeight="1" x14ac:dyDescent="0.2">
      <c r="A48" s="79" t="s">
        <v>1206</v>
      </c>
      <c r="B48" s="130"/>
    </row>
    <row r="49" spans="1:2" ht="11.45" customHeight="1" x14ac:dyDescent="0.2">
      <c r="A49" s="79" t="s">
        <v>960</v>
      </c>
      <c r="B49" s="129">
        <v>18</v>
      </c>
    </row>
    <row r="50" spans="1:2" ht="5.0999999999999996" customHeight="1" x14ac:dyDescent="0.2">
      <c r="A50" s="127"/>
      <c r="B50" s="130"/>
    </row>
    <row r="51" spans="1:2" ht="11.45" customHeight="1" x14ac:dyDescent="0.2">
      <c r="A51" s="79" t="s">
        <v>1207</v>
      </c>
      <c r="B51" s="130"/>
    </row>
    <row r="52" spans="1:2" ht="11.45" customHeight="1" x14ac:dyDescent="0.2">
      <c r="A52" s="79" t="s">
        <v>961</v>
      </c>
      <c r="B52" s="129">
        <v>18</v>
      </c>
    </row>
    <row r="53" spans="1:2" ht="5.0999999999999996" customHeight="1" x14ac:dyDescent="0.2">
      <c r="A53" s="127"/>
      <c r="B53" s="130"/>
    </row>
    <row r="54" spans="1:2" ht="11.45" customHeight="1" x14ac:dyDescent="0.2">
      <c r="A54" s="79" t="s">
        <v>1208</v>
      </c>
      <c r="B54" s="130"/>
    </row>
    <row r="55" spans="1:2" ht="11.45" customHeight="1" x14ac:dyDescent="0.2">
      <c r="A55" s="79" t="s">
        <v>960</v>
      </c>
      <c r="B55" s="129">
        <v>19</v>
      </c>
    </row>
    <row r="56" spans="1:2" ht="5.0999999999999996" customHeight="1" x14ac:dyDescent="0.2">
      <c r="A56" s="127"/>
      <c r="B56" s="130"/>
    </row>
    <row r="57" spans="1:2" ht="11.45" customHeight="1" x14ac:dyDescent="0.2">
      <c r="A57" s="79" t="s">
        <v>1209</v>
      </c>
      <c r="B57" s="130"/>
    </row>
    <row r="58" spans="1:2" ht="11.45" customHeight="1" x14ac:dyDescent="0.2">
      <c r="A58" s="79" t="s">
        <v>961</v>
      </c>
      <c r="B58" s="129">
        <v>19</v>
      </c>
    </row>
    <row r="59" spans="1:2" ht="5.0999999999999996" customHeight="1" x14ac:dyDescent="0.2">
      <c r="A59" s="127"/>
      <c r="B59" s="130"/>
    </row>
    <row r="60" spans="1:2" ht="11.45" customHeight="1" x14ac:dyDescent="0.2">
      <c r="A60" s="79" t="s">
        <v>517</v>
      </c>
      <c r="B60" s="129">
        <v>20</v>
      </c>
    </row>
    <row r="61" spans="1:2" ht="5.0999999999999996" customHeight="1" x14ac:dyDescent="0.2">
      <c r="A61" s="127"/>
      <c r="B61" s="130"/>
    </row>
    <row r="62" spans="1:2" ht="11.45" customHeight="1" x14ac:dyDescent="0.2">
      <c r="A62" s="79" t="s">
        <v>518</v>
      </c>
      <c r="B62" s="129">
        <v>20</v>
      </c>
    </row>
    <row r="63" spans="1:2" ht="5.0999999999999996" customHeight="1" x14ac:dyDescent="0.2">
      <c r="A63" s="127"/>
      <c r="B63" s="130"/>
    </row>
    <row r="64" spans="1:2" ht="11.45" customHeight="1" x14ac:dyDescent="0.2">
      <c r="A64" s="79" t="s">
        <v>1210</v>
      </c>
      <c r="B64" s="463" t="s">
        <v>1227</v>
      </c>
    </row>
    <row r="65" spans="1:2" ht="5.0999999999999996" customHeight="1" x14ac:dyDescent="0.2">
      <c r="A65" s="127"/>
      <c r="B65" s="130"/>
    </row>
    <row r="66" spans="1:2" ht="11.45" customHeight="1" x14ac:dyDescent="0.2">
      <c r="A66" s="79" t="s">
        <v>1211</v>
      </c>
      <c r="B66" s="129">
        <v>21</v>
      </c>
    </row>
    <row r="67" spans="1:2" ht="5.0999999999999996" customHeight="1" x14ac:dyDescent="0.2">
      <c r="A67" s="127"/>
      <c r="B67" s="130"/>
    </row>
    <row r="68" spans="1:2" ht="11.45" customHeight="1" x14ac:dyDescent="0.2">
      <c r="A68" s="79" t="s">
        <v>1212</v>
      </c>
      <c r="B68" s="129">
        <v>21</v>
      </c>
    </row>
    <row r="69" spans="1:2" ht="5.0999999999999996" customHeight="1" x14ac:dyDescent="0.2">
      <c r="A69" s="127"/>
      <c r="B69" s="130"/>
    </row>
    <row r="70" spans="1:2" ht="11.45" customHeight="1" x14ac:dyDescent="0.2">
      <c r="A70" s="79" t="s">
        <v>1213</v>
      </c>
      <c r="B70" s="129">
        <v>21</v>
      </c>
    </row>
    <row r="71" spans="1:2" ht="5.0999999999999996" customHeight="1" x14ac:dyDescent="0.2">
      <c r="A71" s="127"/>
      <c r="B71" s="130"/>
    </row>
    <row r="72" spans="1:2" ht="11.45" customHeight="1" x14ac:dyDescent="0.2">
      <c r="A72" s="79" t="s">
        <v>519</v>
      </c>
      <c r="B72" s="129">
        <v>22</v>
      </c>
    </row>
    <row r="73" spans="1:2" ht="5.0999999999999996" customHeight="1" x14ac:dyDescent="0.2">
      <c r="A73" s="127"/>
      <c r="B73" s="130"/>
    </row>
    <row r="74" spans="1:2" ht="11.45" customHeight="1" x14ac:dyDescent="0.2">
      <c r="A74" s="79" t="s">
        <v>520</v>
      </c>
      <c r="B74" s="129">
        <v>26</v>
      </c>
    </row>
    <row r="75" spans="1:2" ht="5.0999999999999996" customHeight="1" x14ac:dyDescent="0.2">
      <c r="A75" s="127"/>
      <c r="B75" s="130"/>
    </row>
    <row r="76" spans="1:2" ht="11.45" customHeight="1" x14ac:dyDescent="0.2">
      <c r="A76" s="79" t="s">
        <v>888</v>
      </c>
      <c r="B76" s="129">
        <v>30</v>
      </c>
    </row>
    <row r="77" spans="1:2" ht="5.0999999999999996" customHeight="1" x14ac:dyDescent="0.2">
      <c r="A77" s="127"/>
      <c r="B77" s="130"/>
    </row>
    <row r="78" spans="1:2" ht="11.45" customHeight="1" x14ac:dyDescent="0.2">
      <c r="A78" s="79" t="s">
        <v>521</v>
      </c>
      <c r="B78" s="129">
        <v>34</v>
      </c>
    </row>
    <row r="79" spans="1:2" ht="5.0999999999999996" customHeight="1" x14ac:dyDescent="0.2">
      <c r="A79" s="127"/>
      <c r="B79" s="130"/>
    </row>
    <row r="80" spans="1:2" ht="11.45" customHeight="1" x14ac:dyDescent="0.2">
      <c r="A80" s="79" t="s">
        <v>1216</v>
      </c>
      <c r="B80" s="129">
        <v>38</v>
      </c>
    </row>
    <row r="81" spans="1:2" ht="5.0999999999999996" customHeight="1" x14ac:dyDescent="0.2">
      <c r="A81" s="127"/>
      <c r="B81" s="130"/>
    </row>
    <row r="82" spans="1:2" ht="11.45" customHeight="1" x14ac:dyDescent="0.2">
      <c r="A82" s="79" t="s">
        <v>1217</v>
      </c>
      <c r="B82" s="129">
        <v>39</v>
      </c>
    </row>
    <row r="83" spans="1:2" ht="5.0999999999999996" customHeight="1" x14ac:dyDescent="0.2">
      <c r="A83" s="127"/>
      <c r="B83" s="130"/>
    </row>
    <row r="84" spans="1:2" ht="11.45" customHeight="1" x14ac:dyDescent="0.2">
      <c r="A84" s="79" t="s">
        <v>1218</v>
      </c>
      <c r="B84" s="129">
        <v>40</v>
      </c>
    </row>
    <row r="85" spans="1:2" ht="5.0999999999999996" customHeight="1" x14ac:dyDescent="0.2">
      <c r="A85" s="127"/>
      <c r="B85" s="130"/>
    </row>
    <row r="86" spans="1:2" ht="11.45" customHeight="1" x14ac:dyDescent="0.2">
      <c r="A86" s="79" t="s">
        <v>1219</v>
      </c>
      <c r="B86" s="129">
        <v>41</v>
      </c>
    </row>
    <row r="87" spans="1:2" ht="11.45" customHeight="1" x14ac:dyDescent="0.2"/>
    <row r="88" spans="1:2" ht="11.45" customHeight="1" x14ac:dyDescent="0.2"/>
    <row r="89" spans="1:2" ht="11.45" customHeight="1" x14ac:dyDescent="0.2"/>
    <row r="90" spans="1:2" ht="11.45" customHeight="1" x14ac:dyDescent="0.2"/>
    <row r="91" spans="1:2" ht="11.45" customHeight="1" x14ac:dyDescent="0.2"/>
    <row r="92" spans="1:2" ht="11.45" customHeight="1" x14ac:dyDescent="0.2"/>
    <row r="93" spans="1:2" ht="11.45" customHeight="1" x14ac:dyDescent="0.2"/>
    <row r="94" spans="1:2" ht="11.45" customHeight="1" x14ac:dyDescent="0.2"/>
    <row r="95" spans="1:2" ht="11.45" customHeight="1" x14ac:dyDescent="0.2"/>
    <row r="96" spans="1:2"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sheetData>
  <phoneticPr fontId="2" type="noConversion"/>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dimension ref="A1:Q377"/>
  <sheetViews>
    <sheetView topLeftCell="A4" zoomScaleNormal="100" workbookViewId="0">
      <selection activeCell="A4" sqref="A4"/>
    </sheetView>
  </sheetViews>
  <sheetFormatPr baseColWidth="10" defaultRowHeight="12.75" x14ac:dyDescent="0.2"/>
  <cols>
    <col min="1" max="2" width="2.7109375" style="446" customWidth="1"/>
    <col min="3" max="3" width="4.42578125" style="446" customWidth="1"/>
    <col min="4" max="4" width="20" style="446" customWidth="1"/>
    <col min="5" max="5" width="11.28515625" style="446" customWidth="1"/>
    <col min="6" max="6" width="3.42578125" style="446" customWidth="1"/>
    <col min="7" max="7" width="4.42578125" style="446" customWidth="1"/>
    <col min="8" max="8" width="12.5703125" style="446" customWidth="1"/>
    <col min="9" max="9" width="14.5703125" style="446" customWidth="1"/>
    <col min="10" max="10" width="10" style="446" customWidth="1"/>
    <col min="11" max="11" width="11.42578125" style="446"/>
    <col min="12" max="16" width="12.5703125" style="446" customWidth="1"/>
    <col min="17" max="16384" width="11.42578125" style="446"/>
  </cols>
  <sheetData>
    <row r="1" spans="1:16" ht="16.5" x14ac:dyDescent="0.25">
      <c r="A1" s="457" t="s">
        <v>951</v>
      </c>
      <c r="B1" s="461"/>
      <c r="C1" s="461"/>
      <c r="D1" s="461"/>
      <c r="E1" s="461"/>
      <c r="F1" s="461"/>
      <c r="G1" s="461"/>
      <c r="H1" s="461"/>
      <c r="I1" s="461"/>
      <c r="J1" s="461"/>
      <c r="K1" s="461"/>
      <c r="L1" s="461"/>
      <c r="M1" s="461"/>
      <c r="N1" s="461"/>
      <c r="O1" s="461"/>
      <c r="P1" s="461"/>
    </row>
    <row r="2" spans="1:16" ht="24.75" customHeight="1" x14ac:dyDescent="0.2">
      <c r="A2" s="446" t="s">
        <v>6</v>
      </c>
    </row>
    <row r="3" spans="1:16" ht="15" customHeight="1" x14ac:dyDescent="0.25">
      <c r="A3" s="458" t="s">
        <v>962</v>
      </c>
      <c r="B3" s="458"/>
      <c r="C3" s="458"/>
      <c r="D3" s="458"/>
      <c r="E3" s="458"/>
      <c r="F3" s="458"/>
      <c r="G3" s="458"/>
      <c r="H3" s="458"/>
      <c r="I3" s="458"/>
      <c r="J3" s="458"/>
      <c r="K3" s="458"/>
      <c r="L3" s="458"/>
      <c r="M3" s="458"/>
      <c r="N3" s="458"/>
      <c r="O3" s="458"/>
      <c r="P3" s="458"/>
    </row>
    <row r="4" spans="1:16" ht="13.5" customHeight="1" x14ac:dyDescent="0.2">
      <c r="A4" s="447" t="s">
        <v>7</v>
      </c>
      <c r="B4" s="447"/>
      <c r="C4" s="447"/>
    </row>
    <row r="5" spans="1:16" s="448" customFormat="1" ht="12.75" customHeight="1" x14ac:dyDescent="0.2">
      <c r="A5" s="464" t="s">
        <v>963</v>
      </c>
      <c r="B5" s="464"/>
      <c r="C5" s="464"/>
      <c r="D5" s="464"/>
      <c r="E5" s="464"/>
      <c r="F5" s="464"/>
      <c r="G5" s="464"/>
      <c r="H5" s="464"/>
      <c r="I5" s="464"/>
      <c r="J5" s="464"/>
      <c r="L5" s="449"/>
      <c r="M5" s="449"/>
      <c r="N5" s="449"/>
      <c r="O5" s="449"/>
    </row>
    <row r="6" spans="1:16" s="448" customFormat="1" ht="12.75" customHeight="1" x14ac:dyDescent="0.2">
      <c r="A6" s="464"/>
      <c r="B6" s="464"/>
      <c r="C6" s="464"/>
      <c r="D6" s="464"/>
      <c r="E6" s="464"/>
      <c r="F6" s="464"/>
      <c r="G6" s="464"/>
      <c r="H6" s="464"/>
      <c r="I6" s="464"/>
      <c r="J6" s="464"/>
      <c r="L6" s="449"/>
      <c r="M6" s="449"/>
      <c r="N6" s="449"/>
      <c r="O6" s="449"/>
    </row>
    <row r="7" spans="1:16" s="448" customFormat="1" ht="12.75" customHeight="1" x14ac:dyDescent="0.2">
      <c r="A7" s="464"/>
      <c r="B7" s="464"/>
      <c r="C7" s="464"/>
      <c r="D7" s="464"/>
      <c r="E7" s="464"/>
      <c r="F7" s="464"/>
      <c r="G7" s="464"/>
      <c r="H7" s="464"/>
      <c r="I7" s="464"/>
      <c r="J7" s="464"/>
      <c r="L7" s="449"/>
      <c r="M7" s="449"/>
      <c r="N7" s="449"/>
      <c r="O7" s="449"/>
    </row>
    <row r="8" spans="1:16" ht="14.25" customHeight="1" x14ac:dyDescent="0.2"/>
    <row r="9" spans="1:16" ht="15" x14ac:dyDescent="0.25">
      <c r="A9" s="456" t="s">
        <v>964</v>
      </c>
      <c r="B9" s="456"/>
      <c r="C9" s="456"/>
      <c r="D9" s="456"/>
      <c r="E9" s="456"/>
      <c r="F9" s="456"/>
      <c r="G9" s="456"/>
      <c r="H9" s="456"/>
      <c r="I9" s="456"/>
      <c r="J9" s="456"/>
      <c r="K9" s="456"/>
      <c r="L9" s="456"/>
      <c r="M9" s="456"/>
      <c r="N9" s="456"/>
      <c r="O9" s="456"/>
      <c r="P9" s="456"/>
    </row>
    <row r="10" spans="1:16" ht="14.25" customHeight="1" x14ac:dyDescent="0.2"/>
    <row r="11" spans="1:16" s="448" customFormat="1" ht="12.75" customHeight="1" x14ac:dyDescent="0.2">
      <c r="A11" s="450" t="s">
        <v>1091</v>
      </c>
      <c r="B11" s="464" t="s">
        <v>1152</v>
      </c>
      <c r="C11" s="464"/>
      <c r="D11" s="464"/>
      <c r="E11" s="464"/>
      <c r="F11" s="464"/>
      <c r="G11" s="464"/>
      <c r="H11" s="464"/>
      <c r="I11" s="464"/>
      <c r="J11" s="464"/>
      <c r="L11" s="449"/>
      <c r="M11" s="449"/>
      <c r="N11" s="449"/>
      <c r="O11" s="449"/>
    </row>
    <row r="12" spans="1:16" s="448" customFormat="1" ht="12.75" customHeight="1" x14ac:dyDescent="0.2">
      <c r="A12" s="450"/>
      <c r="B12" s="464"/>
      <c r="C12" s="464"/>
      <c r="D12" s="464"/>
      <c r="E12" s="464"/>
      <c r="F12" s="464"/>
      <c r="G12" s="464"/>
      <c r="H12" s="464"/>
      <c r="I12" s="464"/>
      <c r="J12" s="464"/>
      <c r="L12" s="449"/>
      <c r="M12" s="449"/>
      <c r="N12" s="449"/>
      <c r="O12" s="449"/>
    </row>
    <row r="13" spans="1:16" s="448" customFormat="1" ht="9" customHeight="1" x14ac:dyDescent="0.2">
      <c r="A13" s="450"/>
      <c r="B13" s="464"/>
      <c r="C13" s="464"/>
      <c r="D13" s="464"/>
      <c r="E13" s="464"/>
      <c r="F13" s="464"/>
      <c r="G13" s="464"/>
      <c r="H13" s="464"/>
      <c r="I13" s="464"/>
      <c r="J13" s="464"/>
      <c r="L13" s="449"/>
      <c r="M13" s="449"/>
      <c r="N13" s="449"/>
      <c r="O13" s="449"/>
    </row>
    <row r="14" spans="1:16" s="448" customFormat="1" ht="12.75" customHeight="1" x14ac:dyDescent="0.2">
      <c r="A14" s="450" t="s">
        <v>1091</v>
      </c>
      <c r="B14" s="464" t="s">
        <v>1149</v>
      </c>
      <c r="C14" s="464"/>
      <c r="D14" s="464"/>
      <c r="E14" s="464"/>
      <c r="F14" s="464"/>
      <c r="G14" s="464"/>
      <c r="H14" s="464"/>
      <c r="I14" s="464"/>
      <c r="J14" s="464"/>
      <c r="L14" s="449"/>
      <c r="M14" s="449"/>
      <c r="N14" s="449"/>
      <c r="O14" s="449"/>
    </row>
    <row r="15" spans="1:16" s="448" customFormat="1" ht="12.75" customHeight="1" x14ac:dyDescent="0.2">
      <c r="A15" s="450"/>
      <c r="B15" s="464"/>
      <c r="C15" s="464"/>
      <c r="D15" s="464"/>
      <c r="E15" s="464"/>
      <c r="F15" s="464"/>
      <c r="G15" s="464"/>
      <c r="H15" s="464"/>
      <c r="I15" s="464"/>
      <c r="J15" s="464"/>
      <c r="L15" s="449"/>
      <c r="M15" s="449"/>
      <c r="N15" s="449"/>
      <c r="O15" s="449"/>
    </row>
    <row r="16" spans="1:16" s="448" customFormat="1" ht="12.75" customHeight="1" x14ac:dyDescent="0.2">
      <c r="A16" s="450"/>
      <c r="B16" s="464"/>
      <c r="C16" s="464"/>
      <c r="D16" s="464"/>
      <c r="E16" s="464"/>
      <c r="F16" s="464"/>
      <c r="G16" s="464"/>
      <c r="H16" s="464"/>
      <c r="I16" s="464"/>
      <c r="J16" s="464"/>
      <c r="L16" s="449"/>
      <c r="M16" s="449"/>
      <c r="N16" s="449"/>
      <c r="O16" s="449"/>
    </row>
    <row r="17" spans="1:16" s="448" customFormat="1" ht="12.75" customHeight="1" x14ac:dyDescent="0.2">
      <c r="A17" s="450"/>
      <c r="B17" s="464"/>
      <c r="C17" s="464"/>
      <c r="D17" s="464"/>
      <c r="E17" s="464"/>
      <c r="F17" s="464"/>
      <c r="G17" s="464"/>
      <c r="H17" s="464"/>
      <c r="I17" s="464"/>
      <c r="J17" s="464"/>
      <c r="L17" s="449"/>
      <c r="M17" s="449"/>
      <c r="N17" s="449"/>
      <c r="O17" s="449"/>
    </row>
    <row r="18" spans="1:16" s="448" customFormat="1" ht="9" customHeight="1" x14ac:dyDescent="0.2">
      <c r="A18" s="450"/>
      <c r="B18" s="464"/>
      <c r="C18" s="464"/>
      <c r="D18" s="464"/>
      <c r="E18" s="464"/>
      <c r="F18" s="464"/>
      <c r="G18" s="464"/>
      <c r="H18" s="464"/>
      <c r="I18" s="464"/>
      <c r="J18" s="464"/>
      <c r="L18" s="449"/>
      <c r="M18" s="449"/>
      <c r="N18" s="449"/>
      <c r="O18" s="449"/>
      <c r="P18" s="449"/>
    </row>
    <row r="19" spans="1:16" s="448" customFormat="1" ht="12.75" customHeight="1" x14ac:dyDescent="0.2">
      <c r="B19" s="450" t="s">
        <v>1091</v>
      </c>
      <c r="C19" s="464" t="s">
        <v>1150</v>
      </c>
      <c r="D19" s="464"/>
      <c r="E19" s="464"/>
      <c r="F19" s="464"/>
      <c r="G19" s="464"/>
      <c r="H19" s="464"/>
      <c r="I19" s="464"/>
      <c r="J19" s="464"/>
      <c r="L19" s="449"/>
      <c r="M19" s="449"/>
      <c r="N19" s="449"/>
      <c r="O19" s="449"/>
    </row>
    <row r="20" spans="1:16" s="448" customFormat="1" ht="12.75" customHeight="1" x14ac:dyDescent="0.2">
      <c r="A20" s="450"/>
      <c r="C20" s="464"/>
      <c r="D20" s="464"/>
      <c r="E20" s="464"/>
      <c r="F20" s="464"/>
      <c r="G20" s="464"/>
      <c r="H20" s="464"/>
      <c r="I20" s="464"/>
      <c r="J20" s="464"/>
      <c r="L20" s="449"/>
      <c r="M20" s="449"/>
      <c r="N20" s="449"/>
      <c r="O20" s="449"/>
    </row>
    <row r="21" spans="1:16" s="448" customFormat="1" ht="12.75" customHeight="1" x14ac:dyDescent="0.2">
      <c r="A21" s="450"/>
      <c r="C21" s="464"/>
      <c r="D21" s="464"/>
      <c r="E21" s="464"/>
      <c r="F21" s="464"/>
      <c r="G21" s="464"/>
      <c r="H21" s="464"/>
      <c r="I21" s="464"/>
      <c r="J21" s="464"/>
      <c r="L21" s="449"/>
      <c r="M21" s="449"/>
      <c r="N21" s="449"/>
      <c r="O21" s="449"/>
    </row>
    <row r="22" spans="1:16" s="448" customFormat="1" ht="12.75" customHeight="1" x14ac:dyDescent="0.2">
      <c r="A22" s="450"/>
      <c r="C22" s="464"/>
      <c r="D22" s="464"/>
      <c r="E22" s="464"/>
      <c r="F22" s="464"/>
      <c r="G22" s="464"/>
      <c r="H22" s="464"/>
      <c r="I22" s="464"/>
      <c r="J22" s="464"/>
      <c r="L22" s="449"/>
      <c r="M22" s="449"/>
      <c r="N22" s="449"/>
      <c r="O22" s="449"/>
    </row>
    <row r="23" spans="1:16" s="448" customFormat="1" ht="9" customHeight="1" x14ac:dyDescent="0.2">
      <c r="A23" s="450"/>
      <c r="C23" s="464"/>
      <c r="D23" s="464"/>
      <c r="E23" s="464"/>
      <c r="F23" s="464"/>
      <c r="G23" s="464"/>
      <c r="H23" s="464"/>
      <c r="I23" s="464"/>
      <c r="J23" s="464"/>
      <c r="L23" s="449"/>
      <c r="M23" s="449"/>
      <c r="N23" s="449"/>
      <c r="O23" s="449"/>
      <c r="P23" s="449"/>
    </row>
    <row r="24" spans="1:16" s="448" customFormat="1" ht="12.75" customHeight="1" x14ac:dyDescent="0.2">
      <c r="A24" s="450" t="s">
        <v>1091</v>
      </c>
      <c r="B24" s="464" t="s">
        <v>1092</v>
      </c>
      <c r="C24" s="464"/>
      <c r="D24" s="464"/>
      <c r="E24" s="464"/>
      <c r="F24" s="464"/>
      <c r="G24" s="464"/>
      <c r="H24" s="464"/>
      <c r="I24" s="464"/>
      <c r="J24" s="464"/>
    </row>
    <row r="25" spans="1:16" s="448" customFormat="1" ht="12.75" customHeight="1" x14ac:dyDescent="0.2">
      <c r="A25" s="450"/>
      <c r="B25" s="464"/>
      <c r="C25" s="464"/>
      <c r="D25" s="464"/>
      <c r="E25" s="464"/>
      <c r="F25" s="464"/>
      <c r="G25" s="464"/>
      <c r="H25" s="464"/>
      <c r="I25" s="464"/>
      <c r="J25" s="464"/>
    </row>
    <row r="26" spans="1:16" s="448" customFormat="1" ht="12.75" customHeight="1" x14ac:dyDescent="0.2">
      <c r="A26" s="450"/>
      <c r="B26" s="464"/>
      <c r="C26" s="464"/>
      <c r="D26" s="464"/>
      <c r="E26" s="464"/>
      <c r="F26" s="464"/>
      <c r="G26" s="464"/>
      <c r="H26" s="464"/>
      <c r="I26" s="464"/>
      <c r="J26" s="464"/>
    </row>
    <row r="27" spans="1:16" s="448" customFormat="1" ht="9" customHeight="1" x14ac:dyDescent="0.2">
      <c r="A27" s="450"/>
      <c r="B27" s="464"/>
      <c r="C27" s="464"/>
      <c r="D27" s="464"/>
      <c r="E27" s="464"/>
      <c r="F27" s="464"/>
      <c r="G27" s="464"/>
      <c r="H27" s="464"/>
      <c r="I27" s="464"/>
      <c r="J27" s="464"/>
    </row>
    <row r="28" spans="1:16" s="448" customFormat="1" ht="12.75" customHeight="1" x14ac:dyDescent="0.2">
      <c r="B28" s="450" t="s">
        <v>1091</v>
      </c>
      <c r="C28" s="464" t="s">
        <v>1102</v>
      </c>
      <c r="D28" s="464"/>
      <c r="E28" s="464"/>
      <c r="F28" s="464"/>
      <c r="G28" s="464"/>
      <c r="H28" s="464"/>
      <c r="I28" s="464"/>
      <c r="J28" s="464"/>
      <c r="L28" s="449"/>
      <c r="M28" s="449"/>
      <c r="N28" s="449"/>
      <c r="O28" s="449"/>
      <c r="P28" s="449"/>
    </row>
    <row r="29" spans="1:16" s="448" customFormat="1" ht="12.75" customHeight="1" x14ac:dyDescent="0.2">
      <c r="A29" s="450"/>
      <c r="C29" s="464"/>
      <c r="D29" s="464"/>
      <c r="E29" s="464"/>
      <c r="F29" s="464"/>
      <c r="G29" s="464"/>
      <c r="H29" s="464"/>
      <c r="I29" s="464"/>
      <c r="J29" s="464"/>
    </row>
    <row r="30" spans="1:16" s="448" customFormat="1" ht="12.75" customHeight="1" x14ac:dyDescent="0.2">
      <c r="A30" s="450"/>
      <c r="C30" s="464"/>
      <c r="D30" s="464"/>
      <c r="E30" s="464"/>
      <c r="F30" s="464"/>
      <c r="G30" s="464"/>
      <c r="H30" s="464"/>
      <c r="I30" s="464"/>
      <c r="J30" s="464"/>
    </row>
    <row r="31" spans="1:16" s="448" customFormat="1" ht="12.75" customHeight="1" x14ac:dyDescent="0.2">
      <c r="A31" s="450"/>
      <c r="C31" s="464"/>
      <c r="D31" s="464"/>
      <c r="E31" s="464"/>
      <c r="F31" s="464"/>
      <c r="G31" s="464"/>
      <c r="H31" s="464"/>
      <c r="I31" s="464"/>
      <c r="J31" s="464"/>
    </row>
    <row r="32" spans="1:16" s="448" customFormat="1" ht="12.75" customHeight="1" x14ac:dyDescent="0.2">
      <c r="A32" s="450"/>
      <c r="C32" s="464"/>
      <c r="D32" s="464"/>
      <c r="E32" s="464"/>
      <c r="F32" s="464"/>
      <c r="G32" s="464"/>
      <c r="H32" s="464"/>
      <c r="I32" s="464"/>
      <c r="J32" s="464"/>
    </row>
    <row r="33" spans="1:16" s="448" customFormat="1" ht="9" customHeight="1" x14ac:dyDescent="0.2">
      <c r="A33" s="450"/>
      <c r="C33" s="464"/>
      <c r="D33" s="464"/>
      <c r="E33" s="464"/>
      <c r="F33" s="464"/>
      <c r="G33" s="464"/>
      <c r="H33" s="464"/>
      <c r="I33" s="464"/>
      <c r="J33" s="464"/>
    </row>
    <row r="34" spans="1:16" s="448" customFormat="1" ht="12.75" customHeight="1" x14ac:dyDescent="0.2">
      <c r="B34" s="450" t="s">
        <v>1091</v>
      </c>
      <c r="C34" s="464" t="s">
        <v>1195</v>
      </c>
      <c r="D34" s="464"/>
      <c r="E34" s="464"/>
      <c r="F34" s="464"/>
      <c r="G34" s="464"/>
      <c r="H34" s="464"/>
      <c r="I34" s="464"/>
      <c r="J34" s="464"/>
    </row>
    <row r="35" spans="1:16" s="448" customFormat="1" ht="12.75" customHeight="1" x14ac:dyDescent="0.2">
      <c r="A35" s="450"/>
      <c r="C35" s="464"/>
      <c r="D35" s="464"/>
      <c r="E35" s="464"/>
      <c r="F35" s="464"/>
      <c r="G35" s="464"/>
      <c r="H35" s="464"/>
      <c r="I35" s="464"/>
      <c r="J35" s="464"/>
    </row>
    <row r="36" spans="1:16" s="448" customFormat="1" ht="12.75" customHeight="1" x14ac:dyDescent="0.2">
      <c r="A36" s="450"/>
      <c r="C36" s="464"/>
      <c r="D36" s="464"/>
      <c r="E36" s="464"/>
      <c r="F36" s="464"/>
      <c r="G36" s="464"/>
      <c r="H36" s="464"/>
      <c r="I36" s="464"/>
      <c r="J36" s="464"/>
    </row>
    <row r="37" spans="1:16" s="448" customFormat="1" ht="12.75" customHeight="1" x14ac:dyDescent="0.2">
      <c r="A37" s="450"/>
      <c r="C37" s="464"/>
      <c r="D37" s="464"/>
      <c r="E37" s="464"/>
      <c r="F37" s="464"/>
      <c r="G37" s="464"/>
      <c r="H37" s="464"/>
      <c r="I37" s="464"/>
      <c r="J37" s="464"/>
    </row>
    <row r="38" spans="1:16" s="448" customFormat="1" ht="12.75" customHeight="1" x14ac:dyDescent="0.2">
      <c r="A38" s="450"/>
      <c r="C38" s="464"/>
      <c r="D38" s="464"/>
      <c r="E38" s="464"/>
      <c r="F38" s="464"/>
      <c r="G38" s="464"/>
      <c r="H38" s="464"/>
      <c r="I38" s="464"/>
      <c r="J38" s="464"/>
    </row>
    <row r="39" spans="1:16" s="448" customFormat="1" ht="12.75" customHeight="1" x14ac:dyDescent="0.2">
      <c r="C39" s="464"/>
      <c r="D39" s="464"/>
      <c r="E39" s="464"/>
      <c r="F39" s="464"/>
      <c r="G39" s="464"/>
      <c r="H39" s="464"/>
      <c r="I39" s="464"/>
      <c r="J39" s="464"/>
    </row>
    <row r="40" spans="1:16" s="448" customFormat="1" ht="12.75" customHeight="1" x14ac:dyDescent="0.2">
      <c r="C40" s="464"/>
      <c r="D40" s="464"/>
      <c r="E40" s="464"/>
      <c r="F40" s="464"/>
      <c r="G40" s="464"/>
      <c r="H40" s="464"/>
      <c r="I40" s="464"/>
      <c r="J40" s="464"/>
    </row>
    <row r="41" spans="1:16" s="448" customFormat="1" ht="9" customHeight="1" x14ac:dyDescent="0.2">
      <c r="A41" s="450"/>
      <c r="C41" s="464"/>
      <c r="D41" s="464"/>
      <c r="E41" s="464"/>
      <c r="F41" s="464"/>
      <c r="G41" s="464"/>
      <c r="H41" s="464"/>
      <c r="I41" s="464"/>
      <c r="J41" s="464"/>
      <c r="L41" s="449"/>
      <c r="M41" s="449"/>
      <c r="N41" s="449"/>
      <c r="O41" s="449"/>
    </row>
    <row r="42" spans="1:16" s="448" customFormat="1" ht="12.75" customHeight="1" x14ac:dyDescent="0.2">
      <c r="A42" s="450"/>
      <c r="B42" s="450" t="s">
        <v>1091</v>
      </c>
      <c r="C42" s="464" t="s">
        <v>1093</v>
      </c>
      <c r="D42" s="464"/>
      <c r="E42" s="464"/>
      <c r="F42" s="464"/>
      <c r="G42" s="464"/>
      <c r="H42" s="464"/>
      <c r="I42" s="464"/>
      <c r="J42" s="464"/>
      <c r="L42" s="449"/>
      <c r="M42" s="449"/>
      <c r="N42" s="449"/>
      <c r="O42" s="449"/>
    </row>
    <row r="43" spans="1:16" s="448" customFormat="1" ht="12.75" customHeight="1" x14ac:dyDescent="0.2">
      <c r="A43" s="450"/>
      <c r="C43" s="464"/>
      <c r="D43" s="464"/>
      <c r="E43" s="464"/>
      <c r="F43" s="464"/>
      <c r="G43" s="464"/>
      <c r="H43" s="464"/>
      <c r="I43" s="464"/>
      <c r="J43" s="464"/>
      <c r="L43" s="449"/>
      <c r="M43" s="449"/>
      <c r="N43" s="449"/>
      <c r="O43" s="449"/>
      <c r="P43" s="449"/>
    </row>
    <row r="44" spans="1:16" s="448" customFormat="1" ht="12.75" customHeight="1" x14ac:dyDescent="0.2">
      <c r="C44" s="464"/>
      <c r="D44" s="464"/>
      <c r="E44" s="464"/>
      <c r="F44" s="464"/>
      <c r="G44" s="464"/>
      <c r="H44" s="464"/>
      <c r="I44" s="464"/>
      <c r="J44" s="464"/>
      <c r="L44" s="451"/>
      <c r="M44" s="451"/>
      <c r="N44" s="451"/>
      <c r="O44" s="451"/>
      <c r="P44" s="449"/>
    </row>
    <row r="45" spans="1:16" s="448" customFormat="1" ht="12.75" customHeight="1" x14ac:dyDescent="0.2">
      <c r="A45" s="450"/>
      <c r="C45" s="464"/>
      <c r="D45" s="464"/>
      <c r="E45" s="464"/>
      <c r="F45" s="464"/>
      <c r="G45" s="464"/>
      <c r="H45" s="464"/>
      <c r="I45" s="464"/>
      <c r="J45" s="464"/>
      <c r="L45" s="451"/>
      <c r="M45" s="451"/>
      <c r="N45" s="451"/>
      <c r="O45" s="451"/>
      <c r="P45" s="449"/>
    </row>
    <row r="46" spans="1:16" s="448" customFormat="1" ht="9" customHeight="1" x14ac:dyDescent="0.2">
      <c r="A46" s="450"/>
      <c r="C46" s="464"/>
      <c r="D46" s="464"/>
      <c r="E46" s="464"/>
      <c r="F46" s="464"/>
      <c r="G46" s="464"/>
      <c r="H46" s="464"/>
      <c r="I46" s="464"/>
      <c r="J46" s="464"/>
      <c r="L46" s="451"/>
      <c r="M46" s="451"/>
      <c r="N46" s="451"/>
      <c r="O46" s="451"/>
      <c r="P46" s="449"/>
    </row>
    <row r="47" spans="1:16" s="448" customFormat="1" ht="12.75" customHeight="1" x14ac:dyDescent="0.2">
      <c r="A47" s="450" t="s">
        <v>1091</v>
      </c>
      <c r="B47" s="464" t="s">
        <v>1103</v>
      </c>
      <c r="C47" s="464"/>
      <c r="D47" s="464"/>
      <c r="E47" s="464"/>
      <c r="F47" s="464"/>
      <c r="G47" s="464"/>
      <c r="H47" s="464"/>
      <c r="I47" s="464"/>
      <c r="J47" s="464"/>
      <c r="L47" s="451"/>
      <c r="M47" s="451"/>
      <c r="N47" s="451"/>
      <c r="O47" s="451"/>
      <c r="P47" s="449"/>
    </row>
    <row r="48" spans="1:16" s="448" customFormat="1" ht="12.75" customHeight="1" x14ac:dyDescent="0.2">
      <c r="A48" s="450"/>
      <c r="B48" s="464"/>
      <c r="C48" s="464"/>
      <c r="D48" s="464"/>
      <c r="E48" s="464"/>
      <c r="F48" s="464"/>
      <c r="G48" s="464"/>
      <c r="H48" s="464"/>
      <c r="I48" s="464"/>
      <c r="J48" s="464"/>
      <c r="L48" s="451"/>
      <c r="M48" s="451"/>
      <c r="N48" s="451"/>
      <c r="O48" s="451"/>
      <c r="P48" s="449"/>
    </row>
    <row r="49" spans="1:16" s="448" customFormat="1" ht="12.75" customHeight="1" x14ac:dyDescent="0.2">
      <c r="A49" s="450"/>
      <c r="B49" s="464"/>
      <c r="C49" s="464"/>
      <c r="D49" s="464"/>
      <c r="E49" s="464"/>
      <c r="F49" s="464"/>
      <c r="G49" s="464"/>
      <c r="H49" s="464"/>
      <c r="I49" s="464"/>
      <c r="J49" s="464"/>
      <c r="L49" s="451"/>
      <c r="M49" s="451"/>
      <c r="N49" s="451"/>
      <c r="O49" s="451"/>
      <c r="P49" s="449"/>
    </row>
    <row r="50" spans="1:16" s="448" customFormat="1" ht="12.75" customHeight="1" x14ac:dyDescent="0.2">
      <c r="A50" s="450"/>
      <c r="B50" s="464"/>
      <c r="C50" s="464"/>
      <c r="D50" s="464"/>
      <c r="E50" s="464"/>
      <c r="F50" s="464"/>
      <c r="G50" s="464"/>
      <c r="H50" s="464"/>
      <c r="I50" s="464"/>
      <c r="J50" s="464"/>
      <c r="L50" s="451"/>
      <c r="M50" s="451"/>
      <c r="N50" s="451"/>
      <c r="O50" s="451"/>
      <c r="P50" s="449"/>
    </row>
    <row r="51" spans="1:16" s="448" customFormat="1" ht="12.75" customHeight="1" x14ac:dyDescent="0.2">
      <c r="A51" s="450"/>
      <c r="B51" s="464"/>
      <c r="C51" s="464"/>
      <c r="D51" s="464"/>
      <c r="E51" s="464"/>
      <c r="F51" s="464"/>
      <c r="G51" s="464"/>
      <c r="H51" s="464"/>
      <c r="I51" s="464"/>
      <c r="J51" s="464"/>
      <c r="L51" s="451"/>
      <c r="M51" s="451"/>
      <c r="N51" s="451"/>
      <c r="O51" s="451"/>
      <c r="P51" s="449"/>
    </row>
    <row r="52" spans="1:16" s="448" customFormat="1" ht="9" customHeight="1" x14ac:dyDescent="0.2">
      <c r="A52" s="450"/>
      <c r="B52" s="464"/>
      <c r="C52" s="464"/>
      <c r="D52" s="464"/>
      <c r="E52" s="464"/>
      <c r="F52" s="464"/>
      <c r="G52" s="464"/>
      <c r="H52" s="464"/>
      <c r="I52" s="464"/>
      <c r="J52" s="464"/>
      <c r="L52" s="451"/>
      <c r="M52" s="451"/>
      <c r="N52" s="451"/>
      <c r="O52" s="451"/>
      <c r="P52" s="449"/>
    </row>
    <row r="53" spans="1:16" s="448" customFormat="1" ht="12.75" customHeight="1" x14ac:dyDescent="0.2">
      <c r="A53" s="450"/>
      <c r="B53" s="450" t="s">
        <v>1091</v>
      </c>
      <c r="C53" s="464" t="s">
        <v>1094</v>
      </c>
      <c r="D53" s="464"/>
      <c r="E53" s="464"/>
      <c r="F53" s="464"/>
      <c r="G53" s="464"/>
      <c r="H53" s="464"/>
      <c r="I53" s="464"/>
      <c r="J53" s="464"/>
      <c r="L53" s="451"/>
      <c r="M53" s="451"/>
      <c r="N53" s="451"/>
      <c r="O53" s="451"/>
      <c r="P53" s="449"/>
    </row>
    <row r="54" spans="1:16" s="448" customFormat="1" ht="12.75" customHeight="1" x14ac:dyDescent="0.2">
      <c r="A54" s="450"/>
      <c r="C54" s="464"/>
      <c r="D54" s="464"/>
      <c r="E54" s="464"/>
      <c r="F54" s="464"/>
      <c r="G54" s="464"/>
      <c r="H54" s="464"/>
      <c r="I54" s="464"/>
      <c r="J54" s="464"/>
      <c r="L54" s="451"/>
      <c r="M54" s="451"/>
      <c r="N54" s="451"/>
      <c r="O54" s="451"/>
      <c r="P54" s="449"/>
    </row>
    <row r="55" spans="1:16" s="448" customFormat="1" ht="12.75" customHeight="1" x14ac:dyDescent="0.2">
      <c r="A55" s="450"/>
      <c r="C55" s="464"/>
      <c r="D55" s="464"/>
      <c r="E55" s="464"/>
      <c r="F55" s="464"/>
      <c r="G55" s="464"/>
      <c r="H55" s="464"/>
      <c r="I55" s="464"/>
      <c r="J55" s="464"/>
      <c r="L55" s="451"/>
      <c r="M55" s="451"/>
      <c r="N55" s="451"/>
      <c r="O55" s="451"/>
      <c r="P55" s="449"/>
    </row>
    <row r="56" spans="1:16" ht="12.75" customHeight="1" x14ac:dyDescent="0.2">
      <c r="B56" s="448"/>
      <c r="C56" s="464"/>
      <c r="D56" s="464"/>
      <c r="E56" s="464"/>
      <c r="F56" s="464"/>
      <c r="G56" s="464"/>
      <c r="H56" s="464"/>
      <c r="I56" s="464"/>
      <c r="J56" s="464"/>
    </row>
    <row r="57" spans="1:16" s="448" customFormat="1" ht="12.75" customHeight="1" x14ac:dyDescent="0.2">
      <c r="C57" s="464"/>
      <c r="D57" s="464"/>
      <c r="E57" s="464"/>
      <c r="F57" s="464"/>
      <c r="G57" s="464"/>
      <c r="H57" s="464"/>
      <c r="I57" s="464"/>
      <c r="J57" s="464"/>
      <c r="L57" s="449"/>
      <c r="M57" s="449"/>
      <c r="N57" s="449"/>
      <c r="O57" s="449"/>
      <c r="P57" s="449"/>
    </row>
    <row r="58" spans="1:16" s="448" customFormat="1" ht="12.75" customHeight="1" x14ac:dyDescent="0.2">
      <c r="A58" s="450"/>
      <c r="C58" s="464"/>
      <c r="D58" s="464"/>
      <c r="E58" s="464"/>
      <c r="F58" s="464"/>
      <c r="G58" s="464"/>
      <c r="H58" s="464"/>
      <c r="I58" s="464"/>
      <c r="J58" s="464"/>
      <c r="L58" s="449"/>
      <c r="M58" s="449"/>
      <c r="N58" s="449"/>
      <c r="O58" s="449"/>
      <c r="P58" s="449"/>
    </row>
    <row r="59" spans="1:16" ht="25.5" customHeight="1" x14ac:dyDescent="0.2"/>
    <row r="60" spans="1:16" ht="15" customHeight="1" x14ac:dyDescent="0.25">
      <c r="A60" s="460" t="s">
        <v>965</v>
      </c>
      <c r="B60" s="460"/>
      <c r="C60" s="460"/>
      <c r="D60" s="460"/>
      <c r="E60" s="460"/>
      <c r="F60" s="460"/>
      <c r="G60" s="460"/>
      <c r="H60" s="460"/>
      <c r="I60" s="460"/>
      <c r="J60" s="460"/>
      <c r="K60" s="460"/>
      <c r="L60" s="460"/>
      <c r="M60" s="460"/>
      <c r="N60" s="460"/>
      <c r="O60" s="460"/>
      <c r="P60" s="460"/>
    </row>
    <row r="61" spans="1:16" ht="25.5" customHeight="1" x14ac:dyDescent="0.2"/>
    <row r="62" spans="1:16" ht="15" x14ac:dyDescent="0.25">
      <c r="A62" s="459" t="s">
        <v>966</v>
      </c>
      <c r="B62" s="459"/>
      <c r="C62" s="459"/>
      <c r="D62" s="459"/>
      <c r="E62" s="459"/>
      <c r="F62" s="459"/>
      <c r="G62" s="459"/>
      <c r="H62" s="459"/>
      <c r="I62" s="459"/>
      <c r="J62" s="459"/>
      <c r="K62" s="459"/>
      <c r="L62" s="459"/>
      <c r="M62" s="459"/>
      <c r="N62" s="459"/>
      <c r="O62" s="459"/>
      <c r="P62" s="459"/>
    </row>
    <row r="63" spans="1:16" ht="15.75" customHeight="1" x14ac:dyDescent="0.2">
      <c r="A63" s="447"/>
      <c r="B63" s="447"/>
      <c r="C63" s="447"/>
    </row>
    <row r="64" spans="1:16" s="452" customFormat="1" ht="12.75" customHeight="1" x14ac:dyDescent="0.2">
      <c r="A64" s="464" t="s">
        <v>1006</v>
      </c>
      <c r="B64" s="464"/>
      <c r="C64" s="464"/>
      <c r="D64" s="464"/>
      <c r="E64" s="464"/>
      <c r="F64" s="464"/>
      <c r="G64" s="464"/>
      <c r="H64" s="464"/>
      <c r="I64" s="464"/>
      <c r="J64" s="464"/>
      <c r="L64" s="449"/>
      <c r="M64" s="449"/>
      <c r="N64" s="449"/>
      <c r="O64" s="449"/>
      <c r="P64" s="449"/>
    </row>
    <row r="65" spans="1:16" s="452" customFormat="1" ht="12.75" customHeight="1" x14ac:dyDescent="0.2">
      <c r="A65" s="464"/>
      <c r="B65" s="464"/>
      <c r="C65" s="464"/>
      <c r="D65" s="464"/>
      <c r="E65" s="464"/>
      <c r="F65" s="464"/>
      <c r="G65" s="464"/>
      <c r="H65" s="464"/>
      <c r="I65" s="464"/>
      <c r="J65" s="464"/>
      <c r="L65" s="449"/>
      <c r="M65" s="449"/>
      <c r="N65" s="449"/>
      <c r="O65" s="449"/>
      <c r="P65" s="449"/>
    </row>
    <row r="66" spans="1:16" s="452" customFormat="1" ht="12.75" customHeight="1" x14ac:dyDescent="0.2">
      <c r="A66" s="464"/>
      <c r="B66" s="464"/>
      <c r="C66" s="464"/>
      <c r="D66" s="464"/>
      <c r="E66" s="464"/>
      <c r="F66" s="464"/>
      <c r="G66" s="464"/>
      <c r="H66" s="464"/>
      <c r="I66" s="464"/>
      <c r="J66" s="464"/>
      <c r="L66" s="449"/>
      <c r="M66" s="449"/>
      <c r="N66" s="449"/>
      <c r="O66" s="449"/>
      <c r="P66" s="449"/>
    </row>
    <row r="67" spans="1:16" s="452" customFormat="1" ht="12.75" customHeight="1" x14ac:dyDescent="0.2">
      <c r="A67" s="464"/>
      <c r="B67" s="464"/>
      <c r="C67" s="464"/>
      <c r="D67" s="464"/>
      <c r="E67" s="464"/>
      <c r="F67" s="464"/>
      <c r="G67" s="464"/>
      <c r="H67" s="464"/>
      <c r="I67" s="464"/>
      <c r="J67" s="464"/>
      <c r="L67" s="449"/>
      <c r="M67" s="449"/>
      <c r="N67" s="449"/>
      <c r="O67" s="449"/>
      <c r="P67" s="449"/>
    </row>
    <row r="68" spans="1:16" s="452" customFormat="1" ht="12.75" customHeight="1" x14ac:dyDescent="0.2">
      <c r="A68" s="464" t="s">
        <v>1007</v>
      </c>
      <c r="B68" s="464"/>
      <c r="C68" s="464"/>
      <c r="D68" s="464"/>
      <c r="E68" s="464"/>
      <c r="F68" s="464"/>
      <c r="G68" s="464"/>
      <c r="H68" s="464"/>
      <c r="I68" s="464"/>
      <c r="J68" s="464"/>
      <c r="L68" s="449"/>
      <c r="M68" s="449"/>
      <c r="N68" s="449"/>
      <c r="O68" s="449"/>
      <c r="P68" s="449"/>
    </row>
    <row r="69" spans="1:16" s="452" customFormat="1" ht="12.75" customHeight="1" x14ac:dyDescent="0.2">
      <c r="A69" s="464"/>
      <c r="B69" s="464"/>
      <c r="C69" s="464"/>
      <c r="D69" s="464"/>
      <c r="E69" s="464"/>
      <c r="F69" s="464"/>
      <c r="G69" s="464"/>
      <c r="H69" s="464"/>
      <c r="I69" s="464"/>
      <c r="J69" s="464"/>
      <c r="L69" s="449"/>
      <c r="M69" s="449"/>
      <c r="N69" s="449"/>
      <c r="O69" s="449"/>
      <c r="P69" s="449"/>
    </row>
    <row r="70" spans="1:16" s="452" customFormat="1" ht="12.75" customHeight="1" x14ac:dyDescent="0.2">
      <c r="A70" s="464"/>
      <c r="B70" s="464"/>
      <c r="C70" s="464"/>
      <c r="D70" s="464"/>
      <c r="E70" s="464"/>
      <c r="F70" s="464"/>
      <c r="G70" s="464"/>
      <c r="H70" s="464"/>
      <c r="I70" s="464"/>
      <c r="J70" s="464"/>
      <c r="L70" s="449"/>
      <c r="M70" s="448"/>
      <c r="N70" s="449"/>
      <c r="O70" s="449"/>
      <c r="P70" s="449"/>
    </row>
    <row r="71" spans="1:16" s="452" customFormat="1" ht="12.75" customHeight="1" x14ac:dyDescent="0.2">
      <c r="A71" s="464"/>
      <c r="B71" s="464"/>
      <c r="C71" s="464"/>
      <c r="D71" s="464"/>
      <c r="E71" s="464"/>
      <c r="F71" s="464"/>
      <c r="G71" s="464"/>
      <c r="H71" s="464"/>
      <c r="I71" s="464"/>
      <c r="J71" s="464"/>
      <c r="L71" s="449"/>
      <c r="M71" s="449"/>
      <c r="N71" s="449"/>
      <c r="O71" s="449"/>
      <c r="P71" s="449"/>
    </row>
    <row r="72" spans="1:16" s="452" customFormat="1" ht="12.75" customHeight="1" x14ac:dyDescent="0.2">
      <c r="A72" s="464"/>
      <c r="B72" s="464"/>
      <c r="C72" s="464"/>
      <c r="D72" s="464"/>
      <c r="E72" s="464"/>
      <c r="F72" s="464"/>
      <c r="G72" s="464"/>
      <c r="H72" s="464"/>
      <c r="I72" s="464"/>
      <c r="J72" s="464"/>
      <c r="L72" s="449"/>
      <c r="M72" s="449"/>
      <c r="N72" s="449"/>
      <c r="O72" s="449"/>
      <c r="P72" s="449"/>
    </row>
    <row r="73" spans="1:16" s="452" customFormat="1" ht="12.75" customHeight="1" x14ac:dyDescent="0.2">
      <c r="A73" s="464"/>
      <c r="B73" s="464"/>
      <c r="C73" s="464"/>
      <c r="D73" s="464"/>
      <c r="E73" s="464"/>
      <c r="F73" s="464"/>
      <c r="G73" s="464"/>
      <c r="H73" s="464"/>
      <c r="I73" s="464"/>
      <c r="J73" s="464"/>
      <c r="L73" s="449"/>
      <c r="M73" s="449"/>
      <c r="N73" s="449"/>
      <c r="O73" s="449"/>
      <c r="P73" s="449"/>
    </row>
    <row r="74" spans="1:16" s="452" customFormat="1" ht="12.75" customHeight="1" x14ac:dyDescent="0.2">
      <c r="A74" s="464" t="s">
        <v>1008</v>
      </c>
      <c r="B74" s="464"/>
      <c r="C74" s="464"/>
      <c r="D74" s="464"/>
      <c r="E74" s="464"/>
      <c r="F74" s="464"/>
      <c r="G74" s="464"/>
      <c r="H74" s="464"/>
      <c r="I74" s="464"/>
      <c r="J74" s="464"/>
      <c r="L74" s="449"/>
      <c r="M74" s="449"/>
      <c r="N74" s="449"/>
      <c r="O74" s="449"/>
      <c r="P74" s="449"/>
    </row>
    <row r="75" spans="1:16" s="452" customFormat="1" ht="12.75" customHeight="1" x14ac:dyDescent="0.2">
      <c r="A75" s="464"/>
      <c r="B75" s="464"/>
      <c r="C75" s="464"/>
      <c r="D75" s="464"/>
      <c r="E75" s="464"/>
      <c r="F75" s="464"/>
      <c r="G75" s="464"/>
      <c r="H75" s="464"/>
      <c r="I75" s="464"/>
      <c r="J75" s="464"/>
      <c r="L75" s="449"/>
      <c r="M75" s="449"/>
      <c r="N75" s="449"/>
      <c r="O75" s="449"/>
      <c r="P75" s="449"/>
    </row>
    <row r="76" spans="1:16" s="452" customFormat="1" ht="12.75" customHeight="1" x14ac:dyDescent="0.2">
      <c r="A76" s="464"/>
      <c r="B76" s="464"/>
      <c r="C76" s="464"/>
      <c r="D76" s="464"/>
      <c r="E76" s="464"/>
      <c r="F76" s="464"/>
      <c r="G76" s="464"/>
      <c r="H76" s="464"/>
      <c r="I76" s="464"/>
      <c r="J76" s="464"/>
      <c r="L76" s="449"/>
      <c r="M76" s="449"/>
      <c r="N76" s="449"/>
      <c r="O76" s="449"/>
      <c r="P76" s="449"/>
    </row>
    <row r="77" spans="1:16" s="452" customFormat="1" ht="12.75" customHeight="1" x14ac:dyDescent="0.2">
      <c r="A77" s="464"/>
      <c r="B77" s="464"/>
      <c r="C77" s="464"/>
      <c r="D77" s="464"/>
      <c r="E77" s="464"/>
      <c r="F77" s="464"/>
      <c r="G77" s="464"/>
      <c r="H77" s="464"/>
      <c r="I77" s="464"/>
      <c r="J77" s="464"/>
      <c r="L77" s="449"/>
      <c r="M77" s="449"/>
      <c r="N77" s="449"/>
      <c r="O77" s="449"/>
      <c r="P77" s="449"/>
    </row>
    <row r="78" spans="1:16" s="452" customFormat="1" ht="12.75" customHeight="1" x14ac:dyDescent="0.2">
      <c r="A78" s="464"/>
      <c r="B78" s="464"/>
      <c r="C78" s="464"/>
      <c r="D78" s="464"/>
      <c r="E78" s="464"/>
      <c r="F78" s="464"/>
      <c r="G78" s="464"/>
      <c r="H78" s="464"/>
      <c r="I78" s="464"/>
      <c r="J78" s="464"/>
      <c r="L78" s="449"/>
      <c r="M78" s="449"/>
      <c r="N78" s="449"/>
      <c r="O78" s="449"/>
      <c r="P78" s="449"/>
    </row>
    <row r="79" spans="1:16" s="452" customFormat="1" ht="12.75" customHeight="1" x14ac:dyDescent="0.2">
      <c r="A79" s="464" t="s">
        <v>2</v>
      </c>
      <c r="B79" s="464"/>
      <c r="C79" s="464"/>
      <c r="D79" s="464"/>
      <c r="E79" s="464"/>
      <c r="F79" s="464"/>
      <c r="G79" s="464"/>
      <c r="H79" s="464"/>
      <c r="I79" s="464"/>
      <c r="J79" s="464"/>
      <c r="L79" s="449"/>
      <c r="M79" s="449"/>
      <c r="N79" s="449"/>
      <c r="O79" s="449"/>
      <c r="P79" s="449"/>
    </row>
    <row r="80" spans="1:16" s="452" customFormat="1" ht="12.75" customHeight="1" x14ac:dyDescent="0.2">
      <c r="A80" s="464"/>
      <c r="B80" s="464"/>
      <c r="C80" s="464"/>
      <c r="D80" s="464"/>
      <c r="E80" s="464"/>
      <c r="F80" s="464"/>
      <c r="G80" s="464"/>
      <c r="H80" s="464"/>
      <c r="I80" s="464"/>
      <c r="J80" s="464"/>
      <c r="L80" s="449"/>
      <c r="M80" s="449"/>
      <c r="N80" s="449"/>
      <c r="O80" s="449"/>
      <c r="P80" s="449"/>
    </row>
    <row r="81" spans="1:16" s="452" customFormat="1" ht="12.75" customHeight="1" x14ac:dyDescent="0.2">
      <c r="A81" s="464"/>
      <c r="B81" s="464"/>
      <c r="C81" s="464"/>
      <c r="D81" s="464"/>
      <c r="E81" s="464"/>
      <c r="F81" s="464"/>
      <c r="G81" s="464"/>
      <c r="H81" s="464"/>
      <c r="I81" s="464"/>
      <c r="J81" s="464"/>
      <c r="L81" s="449"/>
      <c r="M81" s="449"/>
      <c r="N81" s="449"/>
      <c r="O81" s="449"/>
      <c r="P81" s="449"/>
    </row>
    <row r="82" spans="1:16" s="452" customFormat="1" ht="12.75" customHeight="1" x14ac:dyDescent="0.2">
      <c r="A82" s="464"/>
      <c r="B82" s="464"/>
      <c r="C82" s="464"/>
      <c r="D82" s="464"/>
      <c r="E82" s="464"/>
      <c r="F82" s="464"/>
      <c r="G82" s="464"/>
      <c r="H82" s="464"/>
      <c r="I82" s="464"/>
      <c r="J82" s="464"/>
      <c r="L82" s="449"/>
      <c r="M82" s="449"/>
      <c r="N82" s="449"/>
      <c r="O82" s="449"/>
      <c r="P82" s="449"/>
    </row>
    <row r="83" spans="1:16" s="452" customFormat="1" ht="12.75" customHeight="1" x14ac:dyDescent="0.2">
      <c r="A83" s="464"/>
      <c r="B83" s="464"/>
      <c r="C83" s="464"/>
      <c r="D83" s="464"/>
      <c r="E83" s="464"/>
      <c r="F83" s="464"/>
      <c r="G83" s="464"/>
      <c r="H83" s="464"/>
      <c r="I83" s="464"/>
      <c r="J83" s="464"/>
      <c r="L83" s="449"/>
      <c r="M83" s="449"/>
      <c r="N83" s="449"/>
      <c r="O83" s="449"/>
      <c r="P83" s="449"/>
    </row>
    <row r="84" spans="1:16" ht="17.25" customHeight="1" x14ac:dyDescent="0.2">
      <c r="A84" s="464" t="s">
        <v>3</v>
      </c>
      <c r="B84" s="464"/>
      <c r="C84" s="464"/>
      <c r="D84" s="464"/>
      <c r="E84" s="464"/>
      <c r="F84" s="464"/>
      <c r="G84" s="464"/>
      <c r="H84" s="464"/>
      <c r="I84" s="464"/>
      <c r="J84" s="464"/>
      <c r="L84" s="449"/>
      <c r="M84" s="449"/>
      <c r="N84" s="449"/>
      <c r="O84" s="449"/>
      <c r="P84" s="453"/>
    </row>
    <row r="85" spans="1:16" s="452" customFormat="1" ht="12.75" customHeight="1" x14ac:dyDescent="0.2">
      <c r="A85" s="464" t="s">
        <v>870</v>
      </c>
      <c r="B85" s="464"/>
      <c r="C85" s="464"/>
      <c r="D85" s="464"/>
      <c r="E85" s="464"/>
      <c r="F85" s="464"/>
      <c r="G85" s="464"/>
      <c r="H85" s="464"/>
      <c r="I85" s="464"/>
      <c r="J85" s="464"/>
      <c r="L85" s="449"/>
      <c r="M85" s="449"/>
      <c r="N85" s="449"/>
      <c r="O85" s="449"/>
      <c r="P85" s="449"/>
    </row>
    <row r="86" spans="1:16" s="452" customFormat="1" ht="12.75" customHeight="1" x14ac:dyDescent="0.2">
      <c r="A86" s="464"/>
      <c r="B86" s="464"/>
      <c r="C86" s="464"/>
      <c r="D86" s="464"/>
      <c r="E86" s="464"/>
      <c r="F86" s="464"/>
      <c r="G86" s="464"/>
      <c r="H86" s="464"/>
      <c r="I86" s="464"/>
      <c r="J86" s="464"/>
      <c r="L86" s="449"/>
      <c r="M86" s="449"/>
      <c r="N86" s="449"/>
      <c r="O86" s="449"/>
      <c r="P86" s="449"/>
    </row>
    <row r="87" spans="1:16" s="452" customFormat="1" ht="12.75" customHeight="1" x14ac:dyDescent="0.2">
      <c r="A87" s="464"/>
      <c r="B87" s="464"/>
      <c r="C87" s="464"/>
      <c r="D87" s="464"/>
      <c r="E87" s="464"/>
      <c r="F87" s="464"/>
      <c r="G87" s="464"/>
      <c r="H87" s="464"/>
      <c r="I87" s="464"/>
      <c r="J87" s="464"/>
      <c r="L87" s="449"/>
      <c r="M87" s="449"/>
      <c r="N87" s="449"/>
      <c r="O87" s="449"/>
      <c r="P87" s="449"/>
    </row>
    <row r="88" spans="1:16" s="452" customFormat="1" ht="12.75" customHeight="1" x14ac:dyDescent="0.2">
      <c r="A88" s="449"/>
      <c r="B88" s="449"/>
      <c r="C88" s="449"/>
      <c r="D88" s="449"/>
      <c r="E88" s="449"/>
      <c r="F88" s="449"/>
      <c r="G88" s="449"/>
      <c r="H88" s="449"/>
      <c r="I88" s="449"/>
      <c r="J88" s="449"/>
      <c r="L88" s="449"/>
      <c r="M88" s="449"/>
      <c r="N88" s="449"/>
      <c r="O88" s="449"/>
      <c r="P88" s="449"/>
    </row>
    <row r="89" spans="1:16" ht="15" x14ac:dyDescent="0.25">
      <c r="A89" s="465" t="s">
        <v>1009</v>
      </c>
      <c r="B89" s="465"/>
      <c r="C89" s="465"/>
      <c r="D89" s="465"/>
      <c r="E89" s="465"/>
      <c r="F89" s="465"/>
      <c r="G89" s="465"/>
      <c r="H89" s="465"/>
      <c r="I89" s="465"/>
      <c r="J89" s="465"/>
      <c r="K89" s="465"/>
      <c r="L89" s="465"/>
      <c r="M89" s="465"/>
      <c r="N89" s="465"/>
      <c r="O89" s="465"/>
      <c r="P89" s="465"/>
    </row>
    <row r="90" spans="1:16" ht="15.75" customHeight="1" x14ac:dyDescent="0.2">
      <c r="A90" s="447"/>
      <c r="B90" s="447"/>
      <c r="C90" s="447"/>
    </row>
    <row r="91" spans="1:16" s="452" customFormat="1" ht="12.75" customHeight="1" x14ac:dyDescent="0.2">
      <c r="A91" s="464" t="s">
        <v>1072</v>
      </c>
      <c r="B91" s="464"/>
      <c r="C91" s="464"/>
      <c r="D91" s="464"/>
      <c r="E91" s="464"/>
      <c r="F91" s="464"/>
      <c r="G91" s="464"/>
      <c r="H91" s="464"/>
      <c r="I91" s="464"/>
      <c r="J91" s="464"/>
      <c r="L91" s="449"/>
      <c r="M91" s="449"/>
      <c r="N91" s="449"/>
      <c r="O91" s="449"/>
      <c r="P91" s="449"/>
    </row>
    <row r="92" spans="1:16" s="452" customFormat="1" ht="12.75" customHeight="1" x14ac:dyDescent="0.2">
      <c r="A92" s="464"/>
      <c r="B92" s="464"/>
      <c r="C92" s="464"/>
      <c r="D92" s="464"/>
      <c r="E92" s="464"/>
      <c r="F92" s="464"/>
      <c r="G92" s="464"/>
      <c r="H92" s="464"/>
      <c r="I92" s="464"/>
      <c r="J92" s="464"/>
      <c r="L92" s="449"/>
      <c r="M92" s="449"/>
      <c r="N92" s="449"/>
      <c r="O92" s="449"/>
      <c r="P92" s="449"/>
    </row>
    <row r="93" spans="1:16" s="452" customFormat="1" ht="12.75" customHeight="1" x14ac:dyDescent="0.2">
      <c r="A93" s="464"/>
      <c r="B93" s="464"/>
      <c r="C93" s="464"/>
      <c r="D93" s="464"/>
      <c r="E93" s="464"/>
      <c r="F93" s="464"/>
      <c r="G93" s="464"/>
      <c r="H93" s="464"/>
      <c r="I93" s="464"/>
      <c r="J93" s="464"/>
      <c r="L93" s="449"/>
      <c r="M93" s="449"/>
      <c r="N93" s="449"/>
      <c r="O93" s="449"/>
      <c r="P93" s="449"/>
    </row>
    <row r="94" spans="1:16" s="452" customFormat="1" ht="12.75" customHeight="1" x14ac:dyDescent="0.2">
      <c r="A94" s="464"/>
      <c r="B94" s="464"/>
      <c r="C94" s="464"/>
      <c r="D94" s="464"/>
      <c r="E94" s="464"/>
      <c r="F94" s="464"/>
      <c r="G94" s="464"/>
      <c r="H94" s="464"/>
      <c r="I94" s="464"/>
      <c r="J94" s="464"/>
      <c r="L94" s="449"/>
      <c r="M94" s="449"/>
      <c r="N94" s="449"/>
      <c r="O94" s="449"/>
      <c r="P94" s="449"/>
    </row>
    <row r="95" spans="1:16" s="452" customFormat="1" ht="16.5" customHeight="1" x14ac:dyDescent="0.2">
      <c r="A95" s="464"/>
      <c r="B95" s="464"/>
      <c r="C95" s="464"/>
      <c r="D95" s="464"/>
      <c r="E95" s="464"/>
      <c r="F95" s="464"/>
      <c r="G95" s="464"/>
      <c r="H95" s="464"/>
      <c r="I95" s="464"/>
      <c r="J95" s="464"/>
      <c r="L95" s="449"/>
      <c r="M95" s="449"/>
      <c r="N95" s="449"/>
      <c r="O95" s="449"/>
      <c r="P95" s="449"/>
    </row>
    <row r="96" spans="1:16" s="452" customFormat="1" ht="12.75" customHeight="1" x14ac:dyDescent="0.2">
      <c r="A96" s="464" t="s">
        <v>1010</v>
      </c>
      <c r="B96" s="464"/>
      <c r="C96" s="464"/>
      <c r="D96" s="464"/>
      <c r="E96" s="464"/>
      <c r="F96" s="464"/>
      <c r="G96" s="464"/>
      <c r="H96" s="464"/>
      <c r="I96" s="464"/>
      <c r="J96" s="464"/>
      <c r="L96" s="449"/>
      <c r="M96" s="449"/>
      <c r="N96" s="449"/>
      <c r="O96" s="449"/>
      <c r="P96" s="449"/>
    </row>
    <row r="97" spans="1:16" s="452" customFormat="1" ht="12.75" customHeight="1" x14ac:dyDescent="0.2">
      <c r="A97" s="464"/>
      <c r="B97" s="464"/>
      <c r="C97" s="464"/>
      <c r="D97" s="464"/>
      <c r="E97" s="464"/>
      <c r="F97" s="464"/>
      <c r="G97" s="464"/>
      <c r="H97" s="464"/>
      <c r="I97" s="464"/>
      <c r="J97" s="464"/>
      <c r="L97" s="449"/>
      <c r="M97" s="449"/>
      <c r="N97" s="449"/>
      <c r="O97" s="449"/>
      <c r="P97" s="449"/>
    </row>
    <row r="98" spans="1:16" s="452" customFormat="1" ht="12.75" customHeight="1" x14ac:dyDescent="0.2">
      <c r="A98" s="464"/>
      <c r="B98" s="464"/>
      <c r="C98" s="464"/>
      <c r="D98" s="464"/>
      <c r="E98" s="464"/>
      <c r="F98" s="464"/>
      <c r="G98" s="464"/>
      <c r="H98" s="464"/>
      <c r="I98" s="464"/>
      <c r="J98" s="464"/>
      <c r="L98" s="449"/>
      <c r="M98" s="449"/>
      <c r="N98" s="449"/>
      <c r="O98" s="449"/>
      <c r="P98" s="449"/>
    </row>
    <row r="99" spans="1:16" s="452" customFormat="1" ht="12.75" customHeight="1" x14ac:dyDescent="0.2">
      <c r="A99" s="464"/>
      <c r="B99" s="464"/>
      <c r="C99" s="464"/>
      <c r="D99" s="464"/>
      <c r="E99" s="464"/>
      <c r="F99" s="464"/>
      <c r="G99" s="464"/>
      <c r="H99" s="464"/>
      <c r="I99" s="464"/>
      <c r="J99" s="464"/>
      <c r="L99" s="449"/>
      <c r="M99" s="449"/>
      <c r="N99" s="449"/>
      <c r="O99" s="449"/>
      <c r="P99" s="449"/>
    </row>
    <row r="100" spans="1:16" s="452" customFormat="1" ht="16.5" customHeight="1" x14ac:dyDescent="0.2">
      <c r="A100" s="464"/>
      <c r="B100" s="464"/>
      <c r="C100" s="464"/>
      <c r="D100" s="464"/>
      <c r="E100" s="464"/>
      <c r="F100" s="464"/>
      <c r="G100" s="464"/>
      <c r="H100" s="464"/>
      <c r="I100" s="464"/>
      <c r="J100" s="464"/>
      <c r="L100" s="449"/>
      <c r="M100" s="449"/>
      <c r="N100" s="449"/>
      <c r="O100" s="449"/>
      <c r="P100" s="449"/>
    </row>
    <row r="101" spans="1:16" s="452" customFormat="1" ht="12.75" customHeight="1" x14ac:dyDescent="0.2">
      <c r="A101" s="464" t="s">
        <v>1011</v>
      </c>
      <c r="B101" s="464"/>
      <c r="C101" s="464"/>
      <c r="D101" s="464"/>
      <c r="E101" s="464"/>
      <c r="F101" s="464"/>
      <c r="G101" s="464"/>
      <c r="H101" s="464"/>
      <c r="I101" s="464"/>
      <c r="J101" s="464"/>
      <c r="L101" s="449"/>
      <c r="M101" s="449"/>
      <c r="N101" s="449"/>
      <c r="O101" s="449"/>
      <c r="P101" s="449"/>
    </row>
    <row r="102" spans="1:16" s="452" customFormat="1" ht="12.75" customHeight="1" x14ac:dyDescent="0.2">
      <c r="A102" s="464"/>
      <c r="B102" s="464"/>
      <c r="C102" s="464"/>
      <c r="D102" s="464"/>
      <c r="E102" s="464"/>
      <c r="F102" s="464"/>
      <c r="G102" s="464"/>
      <c r="H102" s="464"/>
      <c r="I102" s="464"/>
      <c r="J102" s="464"/>
      <c r="L102" s="449"/>
      <c r="M102" s="449"/>
      <c r="N102" s="449"/>
      <c r="O102" s="449"/>
      <c r="P102" s="449"/>
    </row>
    <row r="103" spans="1:16" s="452" customFormat="1" ht="12.75" customHeight="1" x14ac:dyDescent="0.2">
      <c r="A103" s="464"/>
      <c r="B103" s="464"/>
      <c r="C103" s="464"/>
      <c r="D103" s="464"/>
      <c r="E103" s="464"/>
      <c r="F103" s="464"/>
      <c r="G103" s="464"/>
      <c r="H103" s="464"/>
      <c r="I103" s="464"/>
      <c r="J103" s="464"/>
      <c r="L103" s="449"/>
      <c r="M103" s="449"/>
      <c r="N103" s="449"/>
      <c r="O103" s="449"/>
      <c r="P103" s="449"/>
    </row>
    <row r="104" spans="1:16" s="452" customFormat="1" ht="12.75" customHeight="1" x14ac:dyDescent="0.2">
      <c r="A104" s="464"/>
      <c r="B104" s="464"/>
      <c r="C104" s="464"/>
      <c r="D104" s="464"/>
      <c r="E104" s="464"/>
      <c r="F104" s="464"/>
      <c r="G104" s="464"/>
      <c r="H104" s="464"/>
      <c r="I104" s="464"/>
      <c r="J104" s="464"/>
      <c r="L104" s="449"/>
      <c r="M104" s="449"/>
      <c r="N104" s="449"/>
      <c r="O104" s="449"/>
      <c r="P104" s="449"/>
    </row>
    <row r="105" spans="1:16" ht="25.5" customHeight="1" x14ac:dyDescent="0.2"/>
    <row r="106" spans="1:16" ht="15" x14ac:dyDescent="0.25">
      <c r="A106" s="459" t="s">
        <v>1012</v>
      </c>
      <c r="B106" s="459"/>
      <c r="C106" s="459"/>
      <c r="D106" s="459"/>
      <c r="E106" s="459"/>
      <c r="F106" s="459"/>
      <c r="G106" s="459"/>
      <c r="H106" s="459"/>
      <c r="I106" s="459"/>
      <c r="J106" s="459"/>
      <c r="K106" s="459"/>
      <c r="L106" s="459"/>
      <c r="M106" s="459"/>
      <c r="N106" s="459"/>
      <c r="O106" s="459"/>
      <c r="P106" s="459"/>
    </row>
    <row r="107" spans="1:16" ht="15.75" customHeight="1" x14ac:dyDescent="0.2">
      <c r="A107" s="447"/>
      <c r="B107" s="447"/>
      <c r="C107" s="447"/>
    </row>
    <row r="108" spans="1:16" s="448" customFormat="1" ht="12.75" customHeight="1" x14ac:dyDescent="0.2">
      <c r="A108" s="464" t="s">
        <v>1073</v>
      </c>
      <c r="B108" s="464"/>
      <c r="C108" s="464"/>
      <c r="D108" s="464"/>
      <c r="E108" s="464"/>
      <c r="F108" s="464"/>
      <c r="G108" s="464"/>
      <c r="H108" s="464"/>
      <c r="I108" s="464"/>
      <c r="J108" s="464"/>
      <c r="L108" s="449"/>
      <c r="M108" s="449"/>
      <c r="N108" s="449"/>
      <c r="O108" s="449"/>
      <c r="P108" s="449"/>
    </row>
    <row r="109" spans="1:16" s="448" customFormat="1" ht="12.75" customHeight="1" x14ac:dyDescent="0.2">
      <c r="A109" s="464"/>
      <c r="B109" s="464"/>
      <c r="C109" s="464"/>
      <c r="D109" s="464"/>
      <c r="E109" s="464"/>
      <c r="F109" s="464"/>
      <c r="G109" s="464"/>
      <c r="H109" s="464"/>
      <c r="I109" s="464"/>
      <c r="J109" s="464"/>
      <c r="L109" s="449"/>
      <c r="M109" s="449"/>
      <c r="N109" s="449"/>
      <c r="O109" s="449"/>
      <c r="P109" s="449"/>
    </row>
    <row r="110" spans="1:16" s="448" customFormat="1" ht="12.75" customHeight="1" x14ac:dyDescent="0.2">
      <c r="A110" s="464"/>
      <c r="B110" s="464"/>
      <c r="C110" s="464"/>
      <c r="D110" s="464"/>
      <c r="E110" s="464"/>
      <c r="F110" s="464"/>
      <c r="G110" s="464"/>
      <c r="H110" s="464"/>
      <c r="I110" s="464"/>
      <c r="J110" s="464"/>
      <c r="L110" s="449"/>
      <c r="M110" s="449"/>
      <c r="N110" s="449"/>
      <c r="O110" s="449"/>
      <c r="P110" s="449"/>
    </row>
    <row r="111" spans="1:16" s="448" customFormat="1" ht="12.75" customHeight="1" x14ac:dyDescent="0.2">
      <c r="A111" s="464"/>
      <c r="B111" s="464"/>
      <c r="C111" s="464"/>
      <c r="D111" s="464"/>
      <c r="E111" s="464"/>
      <c r="F111" s="464"/>
      <c r="G111" s="464"/>
      <c r="H111" s="464"/>
      <c r="I111" s="464"/>
      <c r="J111" s="464"/>
      <c r="L111" s="449"/>
      <c r="M111" s="449"/>
      <c r="N111" s="449"/>
      <c r="O111" s="449"/>
      <c r="P111" s="449"/>
    </row>
    <row r="112" spans="1:16" s="448" customFormat="1" ht="12.75" customHeight="1" x14ac:dyDescent="0.2">
      <c r="A112" s="464" t="s">
        <v>1013</v>
      </c>
      <c r="B112" s="464"/>
      <c r="C112" s="464"/>
      <c r="D112" s="464"/>
      <c r="E112" s="464"/>
      <c r="F112" s="464"/>
      <c r="G112" s="464"/>
      <c r="H112" s="464"/>
      <c r="I112" s="464"/>
      <c r="J112" s="464"/>
      <c r="L112" s="449"/>
      <c r="M112" s="449"/>
      <c r="N112" s="449"/>
      <c r="O112" s="449"/>
      <c r="P112" s="449"/>
    </row>
    <row r="113" spans="1:16" s="448" customFormat="1" ht="12.75" customHeight="1" x14ac:dyDescent="0.2">
      <c r="A113" s="464"/>
      <c r="B113" s="464"/>
      <c r="C113" s="464"/>
      <c r="D113" s="464"/>
      <c r="E113" s="464"/>
      <c r="F113" s="464"/>
      <c r="G113" s="464"/>
      <c r="H113" s="464"/>
      <c r="I113" s="464"/>
      <c r="J113" s="464"/>
      <c r="L113" s="449"/>
      <c r="M113" s="449"/>
      <c r="N113" s="449"/>
      <c r="O113" s="449"/>
      <c r="P113" s="449"/>
    </row>
    <row r="114" spans="1:16" s="448" customFormat="1" ht="12.75" customHeight="1" x14ac:dyDescent="0.2">
      <c r="A114" s="464" t="s">
        <v>1014</v>
      </c>
      <c r="B114" s="464"/>
      <c r="C114" s="464"/>
      <c r="D114" s="464"/>
      <c r="E114" s="464"/>
      <c r="F114" s="464"/>
      <c r="G114" s="464"/>
      <c r="H114" s="464"/>
      <c r="I114" s="464"/>
      <c r="J114" s="464"/>
      <c r="L114" s="449"/>
      <c r="M114" s="449"/>
      <c r="N114" s="449"/>
      <c r="O114" s="449"/>
    </row>
    <row r="115" spans="1:16" s="448" customFormat="1" ht="12.75" customHeight="1" x14ac:dyDescent="0.2">
      <c r="A115" s="464"/>
      <c r="B115" s="464"/>
      <c r="C115" s="464"/>
      <c r="D115" s="464"/>
      <c r="E115" s="464"/>
      <c r="F115" s="464"/>
      <c r="G115" s="464"/>
      <c r="H115" s="464"/>
      <c r="I115" s="464"/>
      <c r="J115" s="464"/>
      <c r="L115" s="449"/>
      <c r="M115" s="449"/>
      <c r="N115" s="449"/>
      <c r="O115" s="449"/>
    </row>
    <row r="116" spans="1:16" s="448" customFormat="1" ht="12.75" customHeight="1" x14ac:dyDescent="0.2">
      <c r="A116" s="464"/>
      <c r="B116" s="464"/>
      <c r="C116" s="464"/>
      <c r="D116" s="464"/>
      <c r="E116" s="464"/>
      <c r="F116" s="464"/>
      <c r="G116" s="464"/>
      <c r="H116" s="464"/>
      <c r="I116" s="464"/>
      <c r="J116" s="464"/>
      <c r="L116" s="449"/>
      <c r="M116" s="449"/>
      <c r="N116" s="449"/>
      <c r="O116" s="449"/>
    </row>
    <row r="117" spans="1:16" s="448" customFormat="1" ht="12.75" customHeight="1" x14ac:dyDescent="0.2">
      <c r="A117" s="464" t="s">
        <v>1074</v>
      </c>
      <c r="B117" s="464"/>
      <c r="C117" s="464"/>
      <c r="D117" s="464"/>
      <c r="E117" s="464"/>
      <c r="F117" s="464"/>
      <c r="G117" s="464"/>
      <c r="H117" s="464"/>
      <c r="I117" s="464"/>
      <c r="J117" s="464"/>
      <c r="L117" s="449"/>
      <c r="M117" s="449"/>
      <c r="N117" s="449"/>
      <c r="O117" s="449"/>
      <c r="P117" s="449"/>
    </row>
    <row r="118" spans="1:16" s="448" customFormat="1" ht="12.75" customHeight="1" x14ac:dyDescent="0.2">
      <c r="A118" s="464"/>
      <c r="B118" s="464"/>
      <c r="C118" s="464"/>
      <c r="D118" s="464"/>
      <c r="E118" s="464"/>
      <c r="F118" s="464"/>
      <c r="G118" s="464"/>
      <c r="H118" s="464"/>
      <c r="I118" s="464"/>
      <c r="J118" s="464"/>
      <c r="L118" s="449"/>
      <c r="M118" s="449"/>
      <c r="N118" s="449"/>
      <c r="O118" s="449"/>
      <c r="P118" s="449"/>
    </row>
    <row r="119" spans="1:16" s="448" customFormat="1" ht="12.75" customHeight="1" x14ac:dyDescent="0.2">
      <c r="A119" s="464"/>
      <c r="B119" s="464"/>
      <c r="C119" s="464"/>
      <c r="D119" s="464"/>
      <c r="E119" s="464"/>
      <c r="F119" s="464"/>
      <c r="G119" s="464"/>
      <c r="H119" s="464"/>
      <c r="I119" s="464"/>
      <c r="J119" s="464"/>
      <c r="L119" s="449"/>
      <c r="M119" s="449"/>
      <c r="N119" s="449"/>
      <c r="O119" s="449"/>
      <c r="P119" s="449"/>
    </row>
    <row r="120" spans="1:16" s="448" customFormat="1" ht="12.75" customHeight="1" x14ac:dyDescent="0.2">
      <c r="A120" s="449"/>
      <c r="B120" s="449"/>
      <c r="C120" s="449"/>
      <c r="D120" s="449"/>
      <c r="E120" s="449"/>
      <c r="F120" s="449"/>
      <c r="G120" s="449"/>
      <c r="H120" s="449"/>
      <c r="I120" s="449"/>
      <c r="J120" s="449"/>
      <c r="L120" s="449"/>
      <c r="M120" s="449"/>
      <c r="N120" s="449"/>
      <c r="O120" s="449"/>
      <c r="P120" s="449"/>
    </row>
    <row r="121" spans="1:16" s="448" customFormat="1" ht="12.75" customHeight="1" x14ac:dyDescent="0.2">
      <c r="A121" s="464" t="s">
        <v>1075</v>
      </c>
      <c r="B121" s="464"/>
      <c r="C121" s="464"/>
      <c r="D121" s="464"/>
      <c r="E121" s="464"/>
      <c r="F121" s="464"/>
      <c r="G121" s="464"/>
      <c r="H121" s="464"/>
      <c r="I121" s="464"/>
      <c r="J121" s="464"/>
      <c r="L121" s="449"/>
      <c r="M121" s="449"/>
      <c r="N121" s="449"/>
      <c r="O121" s="449"/>
    </row>
    <row r="122" spans="1:16" s="448" customFormat="1" ht="12.75" customHeight="1" x14ac:dyDescent="0.2">
      <c r="A122" s="464"/>
      <c r="B122" s="464"/>
      <c r="C122" s="464"/>
      <c r="D122" s="464"/>
      <c r="E122" s="464"/>
      <c r="F122" s="464"/>
      <c r="G122" s="464"/>
      <c r="H122" s="464"/>
      <c r="I122" s="464"/>
      <c r="J122" s="464"/>
      <c r="L122" s="449"/>
      <c r="M122" s="449"/>
      <c r="N122" s="449"/>
      <c r="O122" s="449"/>
    </row>
    <row r="123" spans="1:16" s="448" customFormat="1" ht="12.75" customHeight="1" x14ac:dyDescent="0.2">
      <c r="A123" s="464"/>
      <c r="B123" s="464"/>
      <c r="C123" s="464"/>
      <c r="D123" s="464"/>
      <c r="E123" s="464"/>
      <c r="F123" s="464"/>
      <c r="G123" s="464"/>
      <c r="H123" s="464"/>
      <c r="I123" s="464"/>
      <c r="J123" s="464"/>
      <c r="L123" s="449"/>
      <c r="M123" s="449"/>
      <c r="N123" s="449"/>
      <c r="O123" s="449"/>
    </row>
    <row r="124" spans="1:16" s="448" customFormat="1" ht="12.75" customHeight="1" x14ac:dyDescent="0.2">
      <c r="A124" s="464"/>
      <c r="B124" s="464"/>
      <c r="C124" s="464"/>
      <c r="D124" s="464"/>
      <c r="E124" s="464"/>
      <c r="F124" s="464"/>
      <c r="G124" s="464"/>
      <c r="H124" s="464"/>
      <c r="I124" s="464"/>
      <c r="J124" s="464"/>
      <c r="L124" s="449"/>
      <c r="M124" s="449"/>
      <c r="N124" s="449"/>
      <c r="O124" s="449"/>
    </row>
    <row r="125" spans="1:16" s="448" customFormat="1" ht="12.75" customHeight="1" x14ac:dyDescent="0.2">
      <c r="A125" s="449"/>
      <c r="B125" s="449"/>
      <c r="C125" s="449"/>
      <c r="D125" s="449"/>
      <c r="E125" s="449"/>
      <c r="F125" s="449"/>
      <c r="G125" s="449"/>
      <c r="H125" s="449"/>
      <c r="I125" s="449"/>
      <c r="J125" s="449"/>
      <c r="L125" s="449"/>
      <c r="M125" s="449"/>
      <c r="N125" s="449"/>
      <c r="O125" s="449"/>
    </row>
    <row r="126" spans="1:16" s="448" customFormat="1" ht="12.75" customHeight="1" x14ac:dyDescent="0.2">
      <c r="A126" s="464" t="s">
        <v>1095</v>
      </c>
      <c r="B126" s="464"/>
      <c r="C126" s="464"/>
      <c r="D126" s="464"/>
      <c r="E126" s="464"/>
      <c r="F126" s="464"/>
      <c r="G126" s="464"/>
      <c r="H126" s="464"/>
      <c r="I126" s="464"/>
      <c r="J126" s="464"/>
      <c r="L126" s="449"/>
      <c r="M126" s="449"/>
      <c r="N126" s="449"/>
      <c r="O126" s="449"/>
      <c r="P126" s="449"/>
    </row>
    <row r="127" spans="1:16" s="448" customFormat="1" ht="12.75" customHeight="1" x14ac:dyDescent="0.2">
      <c r="A127" s="464"/>
      <c r="B127" s="464"/>
      <c r="C127" s="464"/>
      <c r="D127" s="464"/>
      <c r="E127" s="464"/>
      <c r="F127" s="464"/>
      <c r="G127" s="464"/>
      <c r="H127" s="464"/>
      <c r="I127" s="464"/>
      <c r="J127" s="464"/>
      <c r="L127" s="449"/>
      <c r="M127" s="449"/>
      <c r="N127" s="449"/>
      <c r="O127" s="449"/>
      <c r="P127" s="449"/>
    </row>
    <row r="128" spans="1:16" ht="35.25" customHeight="1" x14ac:dyDescent="0.2"/>
    <row r="129" spans="1:16" ht="15" x14ac:dyDescent="0.25">
      <c r="A129" s="456" t="s">
        <v>1015</v>
      </c>
      <c r="B129" s="456"/>
      <c r="C129" s="456"/>
      <c r="D129" s="456"/>
      <c r="E129" s="456"/>
      <c r="F129" s="456"/>
      <c r="G129" s="456"/>
      <c r="H129" s="456"/>
      <c r="I129" s="456"/>
      <c r="J129" s="456"/>
      <c r="K129" s="456"/>
      <c r="L129" s="456"/>
      <c r="M129" s="456"/>
      <c r="N129" s="456"/>
      <c r="O129" s="456"/>
      <c r="P129" s="456"/>
    </row>
    <row r="130" spans="1:16" ht="15.75" customHeight="1" x14ac:dyDescent="0.2">
      <c r="A130" s="447"/>
      <c r="B130" s="447"/>
      <c r="C130" s="447"/>
    </row>
    <row r="131" spans="1:16" ht="12.75" customHeight="1" x14ac:dyDescent="0.2">
      <c r="A131" s="464" t="s">
        <v>1016</v>
      </c>
      <c r="B131" s="464"/>
      <c r="C131" s="464"/>
      <c r="D131" s="464"/>
      <c r="E131" s="464"/>
      <c r="F131" s="464"/>
      <c r="G131" s="464"/>
      <c r="H131" s="464"/>
      <c r="I131" s="464"/>
      <c r="J131" s="464"/>
      <c r="L131" s="449"/>
      <c r="M131" s="449"/>
      <c r="N131" s="449"/>
      <c r="O131" s="449"/>
      <c r="P131" s="449"/>
    </row>
    <row r="132" spans="1:16" ht="12.75" customHeight="1" x14ac:dyDescent="0.2">
      <c r="A132" s="464"/>
      <c r="B132" s="464"/>
      <c r="C132" s="464"/>
      <c r="D132" s="464"/>
      <c r="E132" s="464"/>
      <c r="F132" s="464"/>
      <c r="G132" s="464"/>
      <c r="H132" s="464"/>
      <c r="I132" s="464"/>
      <c r="J132" s="464"/>
      <c r="L132" s="449"/>
      <c r="M132" s="449"/>
      <c r="N132" s="449"/>
      <c r="O132" s="449"/>
      <c r="P132" s="449"/>
    </row>
    <row r="133" spans="1:16" ht="12.75" customHeight="1" x14ac:dyDescent="0.2">
      <c r="A133" s="464"/>
      <c r="B133" s="464"/>
      <c r="C133" s="464"/>
      <c r="D133" s="464"/>
      <c r="E133" s="464"/>
      <c r="F133" s="464"/>
      <c r="G133" s="464"/>
      <c r="H133" s="464"/>
      <c r="I133" s="464"/>
      <c r="J133" s="464"/>
      <c r="L133" s="449"/>
      <c r="M133" s="449"/>
      <c r="N133" s="449"/>
      <c r="O133" s="449"/>
      <c r="P133" s="449"/>
    </row>
    <row r="134" spans="1:16" ht="12.75" customHeight="1" x14ac:dyDescent="0.2">
      <c r="A134" s="464"/>
      <c r="B134" s="464"/>
      <c r="C134" s="464"/>
      <c r="D134" s="464"/>
      <c r="E134" s="464"/>
      <c r="F134" s="464"/>
      <c r="G134" s="464"/>
      <c r="H134" s="464"/>
      <c r="I134" s="464"/>
      <c r="J134" s="464"/>
      <c r="L134" s="449"/>
      <c r="M134" s="449"/>
      <c r="N134" s="449"/>
      <c r="O134" s="449"/>
      <c r="P134" s="449"/>
    </row>
    <row r="135" spans="1:16" ht="12.75" customHeight="1" x14ac:dyDescent="0.2">
      <c r="A135" s="464"/>
      <c r="B135" s="464"/>
      <c r="C135" s="464"/>
      <c r="D135" s="464"/>
      <c r="E135" s="464"/>
      <c r="F135" s="464"/>
      <c r="G135" s="464"/>
      <c r="H135" s="464"/>
      <c r="I135" s="464"/>
      <c r="J135" s="464"/>
      <c r="L135" s="449"/>
      <c r="M135" s="449"/>
      <c r="N135" s="449"/>
      <c r="O135" s="449"/>
      <c r="P135" s="449"/>
    </row>
    <row r="136" spans="1:16" ht="12.75" customHeight="1" x14ac:dyDescent="0.2">
      <c r="A136" s="464"/>
      <c r="B136" s="464"/>
      <c r="C136" s="464"/>
      <c r="D136" s="464"/>
      <c r="E136" s="464"/>
      <c r="F136" s="464"/>
      <c r="G136" s="464"/>
      <c r="H136" s="464"/>
      <c r="I136" s="464"/>
      <c r="J136" s="464"/>
      <c r="L136" s="449"/>
      <c r="M136" s="449"/>
      <c r="N136" s="449"/>
      <c r="O136" s="449"/>
      <c r="P136" s="449"/>
    </row>
    <row r="137" spans="1:16" ht="12.75" customHeight="1" x14ac:dyDescent="0.2">
      <c r="A137" s="464"/>
      <c r="B137" s="464"/>
      <c r="C137" s="464"/>
      <c r="D137" s="464"/>
      <c r="E137" s="464"/>
      <c r="F137" s="464"/>
      <c r="G137" s="464"/>
      <c r="H137" s="464"/>
      <c r="I137" s="464"/>
      <c r="J137" s="464"/>
      <c r="L137" s="449"/>
      <c r="M137" s="449"/>
      <c r="N137" s="449"/>
      <c r="O137" s="449"/>
      <c r="P137" s="449"/>
    </row>
    <row r="138" spans="1:16" ht="12.75" customHeight="1" x14ac:dyDescent="0.2">
      <c r="A138" s="464"/>
      <c r="B138" s="464"/>
      <c r="C138" s="464"/>
      <c r="D138" s="464"/>
      <c r="E138" s="464"/>
      <c r="F138" s="464"/>
      <c r="G138" s="464"/>
      <c r="H138" s="464"/>
      <c r="I138" s="464"/>
      <c r="J138" s="464"/>
      <c r="L138" s="449"/>
      <c r="M138" s="449"/>
      <c r="N138" s="449"/>
      <c r="O138" s="449"/>
      <c r="P138" s="449"/>
    </row>
    <row r="139" spans="1:16" ht="12.75" customHeight="1" x14ac:dyDescent="0.2">
      <c r="A139" s="464"/>
      <c r="B139" s="464"/>
      <c r="C139" s="464"/>
      <c r="D139" s="464"/>
      <c r="E139" s="464"/>
      <c r="F139" s="464"/>
      <c r="G139" s="464"/>
      <c r="H139" s="464"/>
      <c r="I139" s="464"/>
      <c r="J139" s="464"/>
      <c r="L139" s="449"/>
      <c r="M139" s="449"/>
      <c r="N139" s="449"/>
      <c r="O139" s="449"/>
      <c r="P139" s="449"/>
    </row>
    <row r="140" spans="1:16" ht="12.75" customHeight="1" x14ac:dyDescent="0.2">
      <c r="A140" s="464"/>
      <c r="B140" s="464"/>
      <c r="C140" s="464"/>
      <c r="D140" s="464"/>
      <c r="E140" s="464"/>
      <c r="F140" s="464"/>
      <c r="G140" s="464"/>
      <c r="H140" s="464"/>
      <c r="I140" s="464"/>
      <c r="J140" s="464"/>
      <c r="L140" s="449"/>
      <c r="M140" s="449"/>
      <c r="N140" s="449"/>
      <c r="O140" s="449"/>
      <c r="P140" s="449"/>
    </row>
    <row r="141" spans="1:16" ht="12.75" customHeight="1" x14ac:dyDescent="0.2">
      <c r="A141" s="464" t="s">
        <v>1222</v>
      </c>
      <c r="B141" s="464"/>
      <c r="C141" s="464"/>
      <c r="D141" s="464"/>
      <c r="E141" s="464"/>
      <c r="F141" s="464"/>
      <c r="G141" s="464"/>
      <c r="H141" s="464"/>
      <c r="I141" s="464"/>
      <c r="J141" s="464"/>
      <c r="L141" s="449"/>
      <c r="M141" s="449"/>
      <c r="N141" s="449"/>
      <c r="O141" s="449"/>
      <c r="P141" s="449"/>
    </row>
    <row r="142" spans="1:16" ht="12.75" customHeight="1" x14ac:dyDescent="0.2">
      <c r="A142" s="464"/>
      <c r="B142" s="464"/>
      <c r="C142" s="464"/>
      <c r="D142" s="464"/>
      <c r="E142" s="464"/>
      <c r="F142" s="464"/>
      <c r="G142" s="464"/>
      <c r="H142" s="464"/>
      <c r="I142" s="464"/>
      <c r="J142" s="464"/>
      <c r="L142" s="449"/>
      <c r="M142" s="449"/>
      <c r="N142" s="449"/>
      <c r="O142" s="449"/>
      <c r="P142" s="449"/>
    </row>
    <row r="143" spans="1:16" ht="12.75" customHeight="1" x14ac:dyDescent="0.2">
      <c r="A143" s="464"/>
      <c r="B143" s="464"/>
      <c r="C143" s="464"/>
      <c r="D143" s="464"/>
      <c r="E143" s="464"/>
      <c r="F143" s="464"/>
      <c r="G143" s="464"/>
      <c r="H143" s="464"/>
      <c r="I143" s="464"/>
      <c r="J143" s="464"/>
      <c r="L143" s="449"/>
      <c r="M143" s="449"/>
      <c r="N143" s="449"/>
      <c r="O143" s="449"/>
      <c r="P143" s="449"/>
    </row>
    <row r="144" spans="1:16" ht="12.75" customHeight="1" x14ac:dyDescent="0.2">
      <c r="A144" s="464"/>
      <c r="B144" s="464"/>
      <c r="C144" s="464"/>
      <c r="D144" s="464"/>
      <c r="E144" s="464"/>
      <c r="F144" s="464"/>
      <c r="G144" s="464"/>
      <c r="H144" s="464"/>
      <c r="I144" s="464"/>
      <c r="J144" s="464"/>
      <c r="L144" s="449"/>
      <c r="M144" s="449"/>
      <c r="N144" s="449"/>
      <c r="O144" s="449"/>
      <c r="P144" s="449"/>
    </row>
    <row r="145" spans="1:16" ht="25.5" customHeight="1" x14ac:dyDescent="0.2"/>
    <row r="146" spans="1:16" ht="15" x14ac:dyDescent="0.25">
      <c r="A146" s="456" t="s">
        <v>12</v>
      </c>
      <c r="B146" s="456"/>
      <c r="C146" s="456"/>
      <c r="D146" s="456"/>
      <c r="E146" s="456"/>
      <c r="F146" s="456"/>
      <c r="G146" s="456"/>
      <c r="H146" s="456"/>
      <c r="I146" s="456"/>
      <c r="J146" s="456"/>
      <c r="K146" s="456"/>
      <c r="L146" s="456"/>
      <c r="M146" s="456"/>
      <c r="N146" s="456"/>
      <c r="O146" s="456"/>
      <c r="P146" s="456"/>
    </row>
    <row r="147" spans="1:16" ht="15.75" customHeight="1" x14ac:dyDescent="0.2">
      <c r="A147" s="447"/>
      <c r="B147" s="447"/>
      <c r="C147" s="447"/>
    </row>
    <row r="148" spans="1:16" s="448" customFormat="1" ht="12.75" customHeight="1" x14ac:dyDescent="0.2">
      <c r="A148" s="464" t="s">
        <v>1017</v>
      </c>
      <c r="B148" s="464"/>
      <c r="C148" s="464"/>
      <c r="D148" s="464"/>
      <c r="E148" s="464"/>
      <c r="F148" s="464"/>
      <c r="G148" s="464"/>
      <c r="H148" s="464"/>
      <c r="I148" s="464"/>
      <c r="J148" s="464"/>
      <c r="L148" s="449"/>
      <c r="M148" s="449"/>
      <c r="N148" s="449"/>
      <c r="O148" s="449"/>
      <c r="P148" s="449"/>
    </row>
    <row r="149" spans="1:16" x14ac:dyDescent="0.2">
      <c r="A149" s="464"/>
      <c r="B149" s="464"/>
      <c r="C149" s="464"/>
      <c r="D149" s="464"/>
      <c r="E149" s="464"/>
      <c r="F149" s="464"/>
      <c r="G149" s="464"/>
      <c r="H149" s="464"/>
      <c r="I149" s="464"/>
      <c r="J149" s="464"/>
    </row>
    <row r="150" spans="1:16" ht="25.5" customHeight="1" x14ac:dyDescent="0.2"/>
    <row r="151" spans="1:16" ht="15" x14ac:dyDescent="0.25">
      <c r="A151" s="456" t="s">
        <v>1018</v>
      </c>
      <c r="B151" s="456"/>
      <c r="C151" s="456"/>
      <c r="D151" s="456"/>
      <c r="E151" s="456"/>
      <c r="F151" s="456"/>
      <c r="G151" s="456"/>
      <c r="H151" s="456"/>
      <c r="I151" s="456"/>
      <c r="J151" s="456"/>
      <c r="K151" s="456"/>
      <c r="L151" s="456"/>
      <c r="M151" s="456"/>
      <c r="N151" s="456"/>
      <c r="O151" s="456"/>
      <c r="P151" s="456"/>
    </row>
    <row r="152" spans="1:16" ht="15.75" customHeight="1" x14ac:dyDescent="0.2">
      <c r="A152" s="447"/>
      <c r="B152" s="447"/>
      <c r="C152" s="447"/>
    </row>
    <row r="153" spans="1:16" s="452" customFormat="1" ht="12.75" customHeight="1" x14ac:dyDescent="0.2">
      <c r="A153" s="464" t="s">
        <v>8</v>
      </c>
      <c r="B153" s="464"/>
      <c r="C153" s="464"/>
      <c r="D153" s="464"/>
      <c r="E153" s="464"/>
      <c r="F153" s="464"/>
      <c r="G153" s="464"/>
      <c r="H153" s="464"/>
      <c r="I153" s="464"/>
      <c r="J153" s="464"/>
      <c r="L153" s="449"/>
      <c r="M153" s="449"/>
      <c r="N153" s="449"/>
      <c r="O153" s="449"/>
      <c r="P153" s="449"/>
    </row>
    <row r="154" spans="1:16" s="452" customFormat="1" ht="12.75" customHeight="1" x14ac:dyDescent="0.2">
      <c r="A154" s="464"/>
      <c r="B154" s="464"/>
      <c r="C154" s="464"/>
      <c r="D154" s="464"/>
      <c r="E154" s="464"/>
      <c r="F154" s="464"/>
      <c r="G154" s="464"/>
      <c r="H154" s="464"/>
      <c r="I154" s="464"/>
      <c r="J154" s="464"/>
      <c r="L154" s="449"/>
      <c r="M154" s="449"/>
      <c r="N154" s="449"/>
      <c r="O154" s="449"/>
      <c r="P154" s="449"/>
    </row>
    <row r="155" spans="1:16" s="452" customFormat="1" ht="12.75" customHeight="1" x14ac:dyDescent="0.2">
      <c r="A155" s="464"/>
      <c r="B155" s="464"/>
      <c r="C155" s="464"/>
      <c r="D155" s="464"/>
      <c r="E155" s="464"/>
      <c r="F155" s="464"/>
      <c r="G155" s="464"/>
      <c r="H155" s="464"/>
      <c r="I155" s="464"/>
      <c r="J155" s="464"/>
      <c r="L155" s="449"/>
      <c r="M155" s="449"/>
      <c r="N155" s="449"/>
      <c r="O155" s="449"/>
      <c r="P155" s="449"/>
    </row>
    <row r="156" spans="1:16" s="452" customFormat="1" ht="12.75" customHeight="1" x14ac:dyDescent="0.2">
      <c r="A156" s="449"/>
      <c r="B156" s="449"/>
      <c r="C156" s="449"/>
      <c r="D156" s="449"/>
      <c r="E156" s="449"/>
      <c r="F156" s="449"/>
      <c r="G156" s="449"/>
      <c r="H156" s="449"/>
      <c r="I156" s="449"/>
      <c r="J156" s="449"/>
      <c r="L156" s="449"/>
      <c r="M156" s="449"/>
      <c r="N156" s="449"/>
      <c r="O156" s="449"/>
      <c r="P156" s="449"/>
    </row>
    <row r="157" spans="1:16" s="452" customFormat="1" ht="12.75" customHeight="1" x14ac:dyDescent="0.2">
      <c r="A157" s="464" t="s">
        <v>1019</v>
      </c>
      <c r="B157" s="464"/>
      <c r="C157" s="464"/>
      <c r="D157" s="464"/>
      <c r="E157" s="464"/>
      <c r="F157" s="464"/>
      <c r="G157" s="464"/>
      <c r="H157" s="464"/>
      <c r="I157" s="464"/>
      <c r="J157" s="464"/>
      <c r="L157" s="449"/>
      <c r="M157" s="449"/>
      <c r="N157" s="449"/>
      <c r="O157" s="449"/>
      <c r="P157" s="449"/>
    </row>
    <row r="158" spans="1:16" s="452" customFormat="1" ht="12.75" customHeight="1" x14ac:dyDescent="0.2">
      <c r="A158" s="464"/>
      <c r="B158" s="464"/>
      <c r="C158" s="464"/>
      <c r="D158" s="464"/>
      <c r="E158" s="464"/>
      <c r="F158" s="464"/>
      <c r="G158" s="464"/>
      <c r="H158" s="464"/>
      <c r="I158" s="464"/>
      <c r="J158" s="464"/>
      <c r="L158" s="449"/>
      <c r="M158" s="449"/>
      <c r="N158" s="449"/>
      <c r="O158" s="449"/>
      <c r="P158" s="449"/>
    </row>
    <row r="159" spans="1:16" s="452" customFormat="1" ht="12.75" customHeight="1" x14ac:dyDescent="0.2">
      <c r="A159" s="464"/>
      <c r="B159" s="464"/>
      <c r="C159" s="464"/>
      <c r="D159" s="464"/>
      <c r="E159" s="464"/>
      <c r="F159" s="464"/>
      <c r="G159" s="464"/>
      <c r="H159" s="464"/>
      <c r="I159" s="464"/>
      <c r="J159" s="464"/>
      <c r="L159" s="449"/>
      <c r="M159" s="449"/>
      <c r="N159" s="449"/>
      <c r="O159" s="449"/>
      <c r="P159" s="449"/>
    </row>
    <row r="160" spans="1:16" ht="12.75" customHeight="1" x14ac:dyDescent="0.2">
      <c r="A160" s="449"/>
      <c r="B160" s="449"/>
      <c r="C160" s="449"/>
      <c r="D160" s="449"/>
      <c r="E160" s="449"/>
      <c r="F160" s="449"/>
      <c r="G160" s="449"/>
      <c r="H160" s="449"/>
      <c r="I160" s="449"/>
      <c r="J160" s="449"/>
      <c r="L160" s="449"/>
      <c r="M160" s="449"/>
      <c r="N160" s="449"/>
      <c r="O160" s="449"/>
      <c r="P160" s="453"/>
    </row>
    <row r="161" spans="1:16" s="452" customFormat="1" ht="12.75" customHeight="1" x14ac:dyDescent="0.2">
      <c r="A161" s="464" t="s">
        <v>9</v>
      </c>
      <c r="B161" s="464"/>
      <c r="C161" s="464"/>
      <c r="D161" s="464"/>
      <c r="E161" s="464"/>
      <c r="F161" s="464"/>
      <c r="G161" s="464"/>
      <c r="H161" s="464"/>
      <c r="I161" s="464"/>
      <c r="J161" s="464"/>
      <c r="L161" s="449"/>
      <c r="M161" s="449"/>
      <c r="N161" s="449"/>
      <c r="O161" s="449"/>
      <c r="P161" s="449"/>
    </row>
    <row r="162" spans="1:16" s="452" customFormat="1" ht="12.75" customHeight="1" x14ac:dyDescent="0.2">
      <c r="A162" s="464"/>
      <c r="B162" s="464"/>
      <c r="C162" s="464"/>
      <c r="D162" s="464"/>
      <c r="E162" s="464"/>
      <c r="F162" s="464"/>
      <c r="G162" s="464"/>
      <c r="H162" s="464"/>
      <c r="I162" s="464"/>
      <c r="J162" s="464"/>
      <c r="L162" s="449"/>
      <c r="M162" s="449"/>
      <c r="N162" s="449"/>
      <c r="O162" s="449"/>
      <c r="P162" s="449"/>
    </row>
    <row r="163" spans="1:16" s="452" customFormat="1" ht="12.75" customHeight="1" x14ac:dyDescent="0.2">
      <c r="A163" s="449"/>
      <c r="B163" s="449"/>
      <c r="C163" s="449"/>
      <c r="D163" s="449"/>
      <c r="E163" s="449"/>
      <c r="F163" s="449"/>
      <c r="G163" s="449"/>
      <c r="H163" s="449"/>
      <c r="I163" s="449"/>
      <c r="J163" s="449"/>
      <c r="L163" s="449"/>
      <c r="M163" s="449"/>
      <c r="N163" s="449"/>
      <c r="O163" s="449"/>
      <c r="P163" s="449"/>
    </row>
    <row r="164" spans="1:16" s="452" customFormat="1" ht="12.75" customHeight="1" x14ac:dyDescent="0.2">
      <c r="A164" s="464" t="s">
        <v>967</v>
      </c>
      <c r="B164" s="464"/>
      <c r="C164" s="464"/>
      <c r="D164" s="464"/>
      <c r="E164" s="464"/>
      <c r="F164" s="464"/>
      <c r="G164" s="464"/>
      <c r="H164" s="464"/>
      <c r="I164" s="464"/>
      <c r="J164" s="464"/>
      <c r="L164" s="449"/>
      <c r="M164" s="449"/>
      <c r="N164" s="449"/>
      <c r="O164" s="449"/>
      <c r="P164" s="449"/>
    </row>
    <row r="165" spans="1:16" s="452" customFormat="1" ht="12.75" customHeight="1" x14ac:dyDescent="0.2">
      <c r="A165" s="464"/>
      <c r="B165" s="464"/>
      <c r="C165" s="464"/>
      <c r="D165" s="464"/>
      <c r="E165" s="464"/>
      <c r="F165" s="464"/>
      <c r="G165" s="464"/>
      <c r="H165" s="464"/>
      <c r="I165" s="464"/>
      <c r="J165" s="464"/>
      <c r="L165" s="449"/>
      <c r="M165" s="449"/>
      <c r="N165" s="449"/>
      <c r="O165" s="449"/>
      <c r="P165" s="449"/>
    </row>
    <row r="166" spans="1:16" s="452" customFormat="1" ht="12.75" customHeight="1" x14ac:dyDescent="0.2">
      <c r="A166" s="449"/>
      <c r="B166" s="449"/>
      <c r="C166" s="449"/>
      <c r="D166" s="449"/>
      <c r="E166" s="449"/>
      <c r="F166" s="449"/>
      <c r="G166" s="449"/>
      <c r="H166" s="449"/>
      <c r="I166" s="449"/>
      <c r="J166" s="449"/>
      <c r="L166" s="449"/>
      <c r="M166" s="449"/>
      <c r="N166" s="449"/>
      <c r="O166" s="449"/>
      <c r="P166" s="449"/>
    </row>
    <row r="167" spans="1:16" ht="12.75" customHeight="1" x14ac:dyDescent="0.2">
      <c r="A167" s="464" t="s">
        <v>10</v>
      </c>
      <c r="B167" s="464"/>
      <c r="C167" s="464"/>
      <c r="D167" s="464"/>
      <c r="E167" s="464"/>
      <c r="F167" s="464"/>
      <c r="G167" s="464"/>
      <c r="H167" s="464"/>
      <c r="I167" s="464"/>
      <c r="J167" s="464"/>
      <c r="L167" s="449"/>
      <c r="M167" s="449"/>
      <c r="N167" s="449"/>
      <c r="O167" s="449"/>
      <c r="P167" s="453"/>
    </row>
    <row r="168" spans="1:16" ht="12.75" customHeight="1" x14ac:dyDescent="0.2">
      <c r="A168" s="449"/>
      <c r="B168" s="449"/>
      <c r="C168" s="449"/>
      <c r="D168" s="449"/>
      <c r="E168" s="449"/>
      <c r="F168" s="449"/>
      <c r="G168" s="449"/>
      <c r="H168" s="449"/>
      <c r="I168" s="449"/>
      <c r="J168" s="449"/>
      <c r="L168" s="449"/>
      <c r="M168" s="449"/>
      <c r="N168" s="449"/>
      <c r="O168" s="449"/>
      <c r="P168" s="453"/>
    </row>
    <row r="169" spans="1:16" s="452" customFormat="1" ht="12.75" customHeight="1" x14ac:dyDescent="0.2">
      <c r="A169" s="464" t="s">
        <v>11</v>
      </c>
      <c r="B169" s="464"/>
      <c r="C169" s="464"/>
      <c r="D169" s="464"/>
      <c r="E169" s="464"/>
      <c r="F169" s="464"/>
      <c r="G169" s="464"/>
      <c r="H169" s="464"/>
      <c r="I169" s="464"/>
      <c r="J169" s="464"/>
      <c r="L169" s="449"/>
      <c r="M169" s="449"/>
      <c r="N169" s="449"/>
      <c r="O169" s="449"/>
      <c r="P169" s="449"/>
    </row>
    <row r="170" spans="1:16" s="452" customFormat="1" ht="12.75" customHeight="1" x14ac:dyDescent="0.2">
      <c r="A170" s="449"/>
      <c r="B170" s="449"/>
      <c r="C170" s="449"/>
      <c r="D170" s="449"/>
      <c r="E170" s="449"/>
      <c r="F170" s="449"/>
      <c r="G170" s="449"/>
      <c r="H170" s="449"/>
      <c r="I170" s="449"/>
      <c r="J170" s="449"/>
      <c r="L170" s="449"/>
      <c r="M170" s="449"/>
      <c r="N170" s="449"/>
      <c r="O170" s="449"/>
      <c r="P170" s="449"/>
    </row>
    <row r="171" spans="1:16" s="452" customFormat="1" ht="12.75" customHeight="1" x14ac:dyDescent="0.2">
      <c r="A171" s="464" t="s">
        <v>1020</v>
      </c>
      <c r="B171" s="464"/>
      <c r="C171" s="464"/>
      <c r="D171" s="464"/>
      <c r="E171" s="464"/>
      <c r="F171" s="464"/>
      <c r="G171" s="464"/>
      <c r="H171" s="464"/>
      <c r="I171" s="464"/>
      <c r="J171" s="464"/>
      <c r="L171" s="449"/>
      <c r="M171" s="449"/>
      <c r="N171" s="449"/>
      <c r="O171" s="449"/>
      <c r="P171" s="449"/>
    </row>
    <row r="172" spans="1:16" s="452" customFormat="1" ht="12.75" customHeight="1" x14ac:dyDescent="0.2">
      <c r="A172" s="464"/>
      <c r="B172" s="464"/>
      <c r="C172" s="464"/>
      <c r="D172" s="464"/>
      <c r="E172" s="464"/>
      <c r="F172" s="464"/>
      <c r="G172" s="464"/>
      <c r="H172" s="464"/>
      <c r="I172" s="464"/>
      <c r="J172" s="464"/>
      <c r="L172" s="449"/>
      <c r="M172" s="449"/>
      <c r="N172" s="449"/>
      <c r="O172" s="449"/>
      <c r="P172" s="449"/>
    </row>
    <row r="173" spans="1:16" s="452" customFormat="1" ht="12.75" customHeight="1" x14ac:dyDescent="0.2">
      <c r="A173" s="464"/>
      <c r="B173" s="464"/>
      <c r="C173" s="464"/>
      <c r="D173" s="464"/>
      <c r="E173" s="464"/>
      <c r="F173" s="464"/>
      <c r="G173" s="464"/>
      <c r="H173" s="464"/>
      <c r="I173" s="464"/>
      <c r="J173" s="464"/>
      <c r="L173" s="449"/>
      <c r="M173" s="449"/>
      <c r="N173" s="449"/>
      <c r="O173" s="449"/>
      <c r="P173" s="449"/>
    </row>
    <row r="174" spans="1:16" ht="12.75" customHeight="1" x14ac:dyDescent="0.2">
      <c r="A174" s="447"/>
      <c r="B174" s="447"/>
      <c r="C174" s="447"/>
    </row>
    <row r="185" spans="7:7" x14ac:dyDescent="0.2">
      <c r="G185" s="454"/>
    </row>
    <row r="377" spans="17:17" x14ac:dyDescent="0.2">
      <c r="Q377" s="455"/>
    </row>
  </sheetData>
  <mergeCells count="36">
    <mergeCell ref="A164:J165"/>
    <mergeCell ref="A167:J167"/>
    <mergeCell ref="A169:J169"/>
    <mergeCell ref="A171:J173"/>
    <mergeCell ref="A131:J140"/>
    <mergeCell ref="A141:J144"/>
    <mergeCell ref="A148:J149"/>
    <mergeCell ref="A153:J155"/>
    <mergeCell ref="A157:J159"/>
    <mergeCell ref="A161:J162"/>
    <mergeCell ref="A112:J113"/>
    <mergeCell ref="A114:J116"/>
    <mergeCell ref="A117:J119"/>
    <mergeCell ref="A121:J124"/>
    <mergeCell ref="A126:J127"/>
    <mergeCell ref="A79:J83"/>
    <mergeCell ref="A84:J84"/>
    <mergeCell ref="A85:J87"/>
    <mergeCell ref="A89:P89"/>
    <mergeCell ref="A91:J95"/>
    <mergeCell ref="A5:J7"/>
    <mergeCell ref="B11:J13"/>
    <mergeCell ref="A96:J100"/>
    <mergeCell ref="A101:J104"/>
    <mergeCell ref="A108:J111"/>
    <mergeCell ref="B14:J18"/>
    <mergeCell ref="C19:J23"/>
    <mergeCell ref="C34:J41"/>
    <mergeCell ref="C42:J46"/>
    <mergeCell ref="B47:J52"/>
    <mergeCell ref="C53:J58"/>
    <mergeCell ref="B24:J27"/>
    <mergeCell ref="C28:J33"/>
    <mergeCell ref="A64:J67"/>
    <mergeCell ref="A68:J73"/>
    <mergeCell ref="A74:J78"/>
  </mergeCells>
  <phoneticPr fontId="2" type="noConversion"/>
  <printOptions horizontalCentered="1"/>
  <pageMargins left="0.78740157480314965" right="0.78740157480314965" top="0.98425196850393704" bottom="0.59055118110236227" header="0.51181102362204722" footer="0.51181102362204722"/>
  <pageSetup paperSize="9" firstPageNumber="2" orientation="portrait" useFirstPageNumber="1" r:id="rId1"/>
  <headerFooter alignWithMargins="0">
    <oddHeader>&amp;C- &amp;P -</oddHeader>
  </headerFooter>
  <rowBreaks count="3" manualBreakCount="3">
    <brk id="58" max="9" man="1"/>
    <brk id="104" max="9" man="1"/>
    <brk id="144"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dimension ref="A1:B57"/>
  <sheetViews>
    <sheetView zoomScaleNormal="100" workbookViewId="0"/>
  </sheetViews>
  <sheetFormatPr baseColWidth="10" defaultRowHeight="12.75" x14ac:dyDescent="0.2"/>
  <cols>
    <col min="1" max="1" width="39.28515625" customWidth="1"/>
    <col min="2" max="2" width="41.7109375" customWidth="1"/>
  </cols>
  <sheetData>
    <row r="1" spans="1:2" x14ac:dyDescent="0.2">
      <c r="A1" s="94"/>
    </row>
    <row r="2" spans="1:2" x14ac:dyDescent="0.2">
      <c r="A2" s="94" t="s">
        <v>13</v>
      </c>
    </row>
    <row r="3" spans="1:2" ht="11.45" customHeight="1" x14ac:dyDescent="0.2">
      <c r="A3" s="94"/>
    </row>
    <row r="4" spans="1:2" ht="11.45" customHeight="1" x14ac:dyDescent="0.2">
      <c r="A4" s="79" t="s">
        <v>14</v>
      </c>
      <c r="B4" s="79" t="s">
        <v>15</v>
      </c>
    </row>
    <row r="5" spans="1:2" ht="11.45" customHeight="1" x14ac:dyDescent="0.2">
      <c r="A5" s="79" t="s">
        <v>16</v>
      </c>
      <c r="B5" s="79" t="s">
        <v>17</v>
      </c>
    </row>
    <row r="6" spans="1:2" ht="11.45" customHeight="1" x14ac:dyDescent="0.2">
      <c r="A6" s="79" t="s">
        <v>18</v>
      </c>
      <c r="B6" s="79" t="s">
        <v>19</v>
      </c>
    </row>
    <row r="7" spans="1:2" ht="11.45" customHeight="1" x14ac:dyDescent="0.2">
      <c r="A7" s="79" t="s">
        <v>20</v>
      </c>
      <c r="B7" s="79" t="s">
        <v>21</v>
      </c>
    </row>
    <row r="8" spans="1:2" ht="11.45" customHeight="1" x14ac:dyDescent="0.2">
      <c r="A8" s="79" t="s">
        <v>22</v>
      </c>
      <c r="B8" s="79" t="s">
        <v>23</v>
      </c>
    </row>
    <row r="9" spans="1:2" ht="11.45" customHeight="1" x14ac:dyDescent="0.2">
      <c r="A9" s="79" t="s">
        <v>24</v>
      </c>
      <c r="B9" s="79" t="s">
        <v>25</v>
      </c>
    </row>
    <row r="10" spans="1:2" ht="11.45" customHeight="1" x14ac:dyDescent="0.2">
      <c r="A10" s="79" t="s">
        <v>26</v>
      </c>
      <c r="B10" s="79" t="s">
        <v>27</v>
      </c>
    </row>
    <row r="11" spans="1:2" ht="11.45" customHeight="1" x14ac:dyDescent="0.2">
      <c r="A11" s="79" t="s">
        <v>28</v>
      </c>
      <c r="B11" s="79" t="s">
        <v>29</v>
      </c>
    </row>
    <row r="12" spans="1:2" ht="11.45" customHeight="1" x14ac:dyDescent="0.2">
      <c r="A12" s="79" t="s">
        <v>30</v>
      </c>
      <c r="B12" s="79" t="s">
        <v>31</v>
      </c>
    </row>
    <row r="13" spans="1:2" ht="11.45" customHeight="1" x14ac:dyDescent="0.2">
      <c r="A13" s="79" t="s">
        <v>32</v>
      </c>
      <c r="B13" s="79" t="s">
        <v>33</v>
      </c>
    </row>
    <row r="14" spans="1:2" ht="11.45" customHeight="1" x14ac:dyDescent="0.2">
      <c r="A14" s="79" t="s">
        <v>34</v>
      </c>
      <c r="B14" s="79" t="s">
        <v>35</v>
      </c>
    </row>
    <row r="15" spans="1:2" ht="11.45" customHeight="1" x14ac:dyDescent="0.2">
      <c r="A15" s="79" t="s">
        <v>36</v>
      </c>
      <c r="B15" s="79" t="s">
        <v>37</v>
      </c>
    </row>
    <row r="16" spans="1:2" ht="11.45" customHeight="1" x14ac:dyDescent="0.2">
      <c r="A16" s="79" t="s">
        <v>38</v>
      </c>
      <c r="B16" s="79" t="s">
        <v>39</v>
      </c>
    </row>
    <row r="17" spans="1:2" ht="11.45" customHeight="1" x14ac:dyDescent="0.2">
      <c r="A17" s="79" t="s">
        <v>40</v>
      </c>
      <c r="B17" s="79" t="s">
        <v>41</v>
      </c>
    </row>
    <row r="18" spans="1:2" ht="11.45" customHeight="1" x14ac:dyDescent="0.2">
      <c r="A18" s="79" t="s">
        <v>42</v>
      </c>
      <c r="B18" s="79" t="s">
        <v>43</v>
      </c>
    </row>
    <row r="19" spans="1:2" ht="11.45" customHeight="1" x14ac:dyDescent="0.2">
      <c r="A19" s="79" t="s">
        <v>44</v>
      </c>
      <c r="B19" s="79" t="s">
        <v>45</v>
      </c>
    </row>
    <row r="20" spans="1:2" ht="11.45" customHeight="1" x14ac:dyDescent="0.2">
      <c r="A20" s="79" t="s">
        <v>46</v>
      </c>
      <c r="B20" s="79" t="s">
        <v>47</v>
      </c>
    </row>
    <row r="21" spans="1:2" ht="11.45" customHeight="1" x14ac:dyDescent="0.2">
      <c r="A21" s="79" t="s">
        <v>48</v>
      </c>
      <c r="B21" s="79" t="s">
        <v>49</v>
      </c>
    </row>
    <row r="22" spans="1:2" ht="11.45" customHeight="1" x14ac:dyDescent="0.2">
      <c r="A22" s="79" t="s">
        <v>0</v>
      </c>
      <c r="B22" s="79" t="s">
        <v>1</v>
      </c>
    </row>
    <row r="23" spans="1:2" ht="11.45" customHeight="1" x14ac:dyDescent="0.2">
      <c r="A23" s="79" t="s">
        <v>50</v>
      </c>
      <c r="B23" s="79" t="s">
        <v>51</v>
      </c>
    </row>
    <row r="24" spans="1:2" ht="11.45" customHeight="1" x14ac:dyDescent="0.2">
      <c r="A24" s="79" t="s">
        <v>52</v>
      </c>
      <c r="B24" s="79" t="s">
        <v>53</v>
      </c>
    </row>
    <row r="25" spans="1:2" ht="11.45" customHeight="1" x14ac:dyDescent="0.2">
      <c r="A25" s="79" t="s">
        <v>54</v>
      </c>
      <c r="B25" s="79" t="s">
        <v>55</v>
      </c>
    </row>
    <row r="26" spans="1:2" ht="11.45" customHeight="1" x14ac:dyDescent="0.2">
      <c r="A26" s="79" t="s">
        <v>56</v>
      </c>
      <c r="B26" s="79" t="s">
        <v>57</v>
      </c>
    </row>
    <row r="27" spans="1:2" ht="11.45" customHeight="1" x14ac:dyDescent="0.2">
      <c r="A27" s="79" t="s">
        <v>58</v>
      </c>
      <c r="B27" s="79" t="s">
        <v>59</v>
      </c>
    </row>
    <row r="28" spans="1:2" ht="11.45" customHeight="1" x14ac:dyDescent="0.2">
      <c r="A28" s="79" t="s">
        <v>60</v>
      </c>
      <c r="B28" s="79" t="s">
        <v>61</v>
      </c>
    </row>
    <row r="29" spans="1:2" ht="11.45" customHeight="1" x14ac:dyDescent="0.2">
      <c r="A29" s="79" t="s">
        <v>62</v>
      </c>
      <c r="B29" s="79" t="s">
        <v>63</v>
      </c>
    </row>
    <row r="30" spans="1:2" ht="11.45" customHeight="1" x14ac:dyDescent="0.2">
      <c r="A30" s="79" t="s">
        <v>68</v>
      </c>
      <c r="B30" s="79" t="s">
        <v>69</v>
      </c>
    </row>
    <row r="31" spans="1:2" ht="11.45" customHeight="1" x14ac:dyDescent="0.2">
      <c r="A31" s="79" t="s">
        <v>70</v>
      </c>
      <c r="B31" s="79" t="s">
        <v>71</v>
      </c>
    </row>
    <row r="32" spans="1:2" ht="11.45" customHeight="1" x14ac:dyDescent="0.2">
      <c r="A32" s="79" t="s">
        <v>827</v>
      </c>
      <c r="B32" s="79" t="s">
        <v>72</v>
      </c>
    </row>
    <row r="33" spans="1:2" ht="11.45" customHeight="1" x14ac:dyDescent="0.2">
      <c r="A33" s="79" t="s">
        <v>73</v>
      </c>
      <c r="B33" s="79" t="s">
        <v>74</v>
      </c>
    </row>
    <row r="34" spans="1:2" ht="11.45" customHeight="1" x14ac:dyDescent="0.2">
      <c r="A34" s="79" t="s">
        <v>75</v>
      </c>
      <c r="B34" s="79" t="s">
        <v>76</v>
      </c>
    </row>
    <row r="35" spans="1:2" ht="11.45" customHeight="1" x14ac:dyDescent="0.2">
      <c r="A35" s="79" t="s">
        <v>77</v>
      </c>
      <c r="B35" s="79" t="s">
        <v>78</v>
      </c>
    </row>
    <row r="36" spans="1:2" ht="11.45" customHeight="1" x14ac:dyDescent="0.2">
      <c r="A36" s="79" t="s">
        <v>79</v>
      </c>
      <c r="B36" s="79" t="s">
        <v>80</v>
      </c>
    </row>
    <row r="37" spans="1:2" ht="11.45" customHeight="1" x14ac:dyDescent="0.2">
      <c r="A37" s="79" t="s">
        <v>81</v>
      </c>
      <c r="B37" s="79" t="s">
        <v>82</v>
      </c>
    </row>
    <row r="38" spans="1:2" ht="11.45" customHeight="1" x14ac:dyDescent="0.2">
      <c r="A38" s="79" t="s">
        <v>83</v>
      </c>
      <c r="B38" s="79" t="s">
        <v>84</v>
      </c>
    </row>
    <row r="39" spans="1:2" ht="11.45" customHeight="1" x14ac:dyDescent="0.2">
      <c r="A39" s="79" t="s">
        <v>85</v>
      </c>
      <c r="B39" s="79" t="s">
        <v>86</v>
      </c>
    </row>
    <row r="40" spans="1:2" ht="11.45" customHeight="1" x14ac:dyDescent="0.2">
      <c r="A40" s="79" t="s">
        <v>826</v>
      </c>
      <c r="B40" s="79" t="s">
        <v>87</v>
      </c>
    </row>
    <row r="41" spans="1:2" ht="11.45" customHeight="1" x14ac:dyDescent="0.2">
      <c r="A41" s="79" t="s">
        <v>88</v>
      </c>
      <c r="B41" s="79" t="s">
        <v>89</v>
      </c>
    </row>
    <row r="42" spans="1:2" ht="11.45" customHeight="1" x14ac:dyDescent="0.2">
      <c r="A42" s="79" t="s">
        <v>90</v>
      </c>
      <c r="B42" s="79" t="s">
        <v>91</v>
      </c>
    </row>
    <row r="43" spans="1:2" ht="11.45" customHeight="1" x14ac:dyDescent="0.2">
      <c r="A43" s="79" t="s">
        <v>92</v>
      </c>
      <c r="B43" s="79" t="s">
        <v>93</v>
      </c>
    </row>
    <row r="44" spans="1:2" ht="11.45" customHeight="1" x14ac:dyDescent="0.2">
      <c r="A44" s="79" t="s">
        <v>94</v>
      </c>
      <c r="B44" s="79" t="s">
        <v>95</v>
      </c>
    </row>
    <row r="45" spans="1:2" ht="11.45" customHeight="1" x14ac:dyDescent="0.2">
      <c r="A45" s="79" t="s">
        <v>96</v>
      </c>
      <c r="B45" s="79" t="s">
        <v>97</v>
      </c>
    </row>
    <row r="46" spans="1:2" ht="11.45" customHeight="1" x14ac:dyDescent="0.2">
      <c r="A46" s="79" t="s">
        <v>1035</v>
      </c>
      <c r="B46" s="79" t="s">
        <v>1036</v>
      </c>
    </row>
    <row r="47" spans="1:2" ht="11.45" customHeight="1" x14ac:dyDescent="0.2">
      <c r="A47" s="79" t="s">
        <v>98</v>
      </c>
      <c r="B47" s="79" t="s">
        <v>99</v>
      </c>
    </row>
    <row r="48" spans="1:2" ht="11.45" customHeight="1" x14ac:dyDescent="0.2">
      <c r="A48" s="79" t="s">
        <v>100</v>
      </c>
      <c r="B48" s="79" t="s">
        <v>101</v>
      </c>
    </row>
    <row r="49" spans="1:2" ht="11.45" customHeight="1" x14ac:dyDescent="0.2">
      <c r="A49" s="79" t="s">
        <v>102</v>
      </c>
      <c r="B49" s="79" t="s">
        <v>103</v>
      </c>
    </row>
    <row r="50" spans="1:2" ht="11.45" customHeight="1" x14ac:dyDescent="0.2">
      <c r="A50" s="79" t="s">
        <v>104</v>
      </c>
      <c r="B50" s="79" t="s">
        <v>105</v>
      </c>
    </row>
    <row r="51" spans="1:2" ht="11.45" customHeight="1" x14ac:dyDescent="0.2">
      <c r="A51" s="79"/>
    </row>
    <row r="52" spans="1:2" x14ac:dyDescent="0.2">
      <c r="A52" s="94"/>
    </row>
    <row r="53" spans="1:2" x14ac:dyDescent="0.2">
      <c r="A53" s="93"/>
    </row>
    <row r="54" spans="1:2" ht="11.45" customHeight="1" x14ac:dyDescent="0.2">
      <c r="A54" s="92"/>
    </row>
    <row r="55" spans="1:2" ht="11.45" customHeight="1" x14ac:dyDescent="0.2">
      <c r="A55" s="95"/>
    </row>
    <row r="56" spans="1:2" ht="11.45" customHeight="1" x14ac:dyDescent="0.2">
      <c r="A56" s="95"/>
    </row>
    <row r="57" spans="1:2" x14ac:dyDescent="0.2">
      <c r="A57" s="79"/>
    </row>
  </sheetData>
  <phoneticPr fontId="2" type="noConversion"/>
  <pageMargins left="0.78740157480314965" right="0.78740157480314965" top="0.98425196850393704" bottom="0.98425196850393704" header="0.51181102362204722" footer="0.51181102362204722"/>
  <pageSetup paperSize="9" firstPageNumber="6" orientation="portrait" useFirstPageNumber="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enableFormatConditionsCalculation="0"/>
  <dimension ref="A1:N203"/>
  <sheetViews>
    <sheetView zoomScaleNormal="100" workbookViewId="0">
      <selection activeCell="A2" sqref="A2"/>
    </sheetView>
  </sheetViews>
  <sheetFormatPr baseColWidth="10" defaultRowHeight="12.75" x14ac:dyDescent="0.2"/>
  <cols>
    <col min="1" max="1" width="4.7109375" bestFit="1" customWidth="1"/>
    <col min="2" max="2" width="6.7109375" customWidth="1"/>
    <col min="3" max="3" width="1.7109375" customWidth="1"/>
    <col min="4" max="4" width="31.7109375" customWidth="1"/>
    <col min="5" max="6" width="6.7109375" customWidth="1"/>
    <col min="7" max="7" width="1.7109375" customWidth="1"/>
    <col min="8" max="8" width="36" customWidth="1"/>
    <col min="9" max="10" width="6.7109375" customWidth="1"/>
    <col min="11" max="11" width="1.7109375" customWidth="1"/>
    <col min="12" max="12" width="45.7109375" customWidth="1"/>
    <col min="13" max="13" width="6.7109375" customWidth="1"/>
  </cols>
  <sheetData>
    <row r="1" spans="1:14" ht="24.75" customHeight="1" x14ac:dyDescent="0.2">
      <c r="A1" s="466" t="s">
        <v>1221</v>
      </c>
      <c r="B1" s="466"/>
      <c r="C1" s="466"/>
      <c r="D1" s="466"/>
      <c r="E1" s="466"/>
      <c r="F1" s="466"/>
      <c r="G1" s="466"/>
      <c r="H1" s="466"/>
      <c r="I1" s="466"/>
      <c r="J1" s="466"/>
      <c r="K1" s="466"/>
      <c r="L1" s="466"/>
    </row>
    <row r="2" spans="1:14" ht="24.75" customHeight="1" x14ac:dyDescent="0.3">
      <c r="A2" s="63"/>
      <c r="B2" s="104"/>
      <c r="C2" s="63"/>
      <c r="D2" s="63"/>
      <c r="E2" s="63"/>
      <c r="F2" s="63"/>
      <c r="G2" s="63"/>
      <c r="H2" s="63"/>
      <c r="I2" s="63"/>
      <c r="J2" s="63"/>
      <c r="K2" s="63"/>
      <c r="L2" s="214"/>
      <c r="M2" s="26"/>
      <c r="N2" s="26"/>
    </row>
    <row r="3" spans="1:14" ht="15.75" x14ac:dyDescent="0.25">
      <c r="A3" s="64" t="s">
        <v>542</v>
      </c>
      <c r="B3" s="65">
        <v>1</v>
      </c>
      <c r="C3" s="65"/>
      <c r="D3" s="66" t="s">
        <v>349</v>
      </c>
      <c r="E3" s="64" t="s">
        <v>621</v>
      </c>
      <c r="F3" s="65">
        <v>311</v>
      </c>
      <c r="G3" s="65"/>
      <c r="H3" s="66" t="s">
        <v>884</v>
      </c>
      <c r="I3" s="67" t="s">
        <v>751</v>
      </c>
      <c r="J3" s="65">
        <v>612</v>
      </c>
      <c r="K3" s="65"/>
      <c r="L3" s="68" t="s">
        <v>131</v>
      </c>
      <c r="M3" s="26"/>
      <c r="N3" s="26"/>
    </row>
    <row r="4" spans="1:14" s="39" customFormat="1" ht="14.25" customHeight="1" x14ac:dyDescent="0.25">
      <c r="A4" s="64" t="s">
        <v>543</v>
      </c>
      <c r="B4" s="65">
        <v>3</v>
      </c>
      <c r="C4" s="65"/>
      <c r="D4" s="66" t="s">
        <v>350</v>
      </c>
      <c r="E4" s="64" t="s">
        <v>622</v>
      </c>
      <c r="F4" s="65">
        <v>314</v>
      </c>
      <c r="G4" s="65"/>
      <c r="H4" s="66" t="s">
        <v>414</v>
      </c>
      <c r="I4" s="67" t="s">
        <v>752</v>
      </c>
      <c r="J4" s="65">
        <v>616</v>
      </c>
      <c r="K4" s="65"/>
      <c r="L4" s="68" t="s">
        <v>132</v>
      </c>
      <c r="M4" s="75"/>
      <c r="N4" s="75"/>
    </row>
    <row r="5" spans="1:14" s="39" customFormat="1" ht="14.25" customHeight="1" x14ac:dyDescent="0.25">
      <c r="A5" s="64" t="s">
        <v>896</v>
      </c>
      <c r="B5" s="65">
        <v>4</v>
      </c>
      <c r="C5" s="65"/>
      <c r="D5" s="66" t="s">
        <v>897</v>
      </c>
      <c r="E5" s="64" t="s">
        <v>623</v>
      </c>
      <c r="F5" s="65">
        <v>318</v>
      </c>
      <c r="G5" s="65"/>
      <c r="H5" s="66" t="s">
        <v>894</v>
      </c>
      <c r="I5" s="67" t="s">
        <v>753</v>
      </c>
      <c r="J5" s="65">
        <v>624</v>
      </c>
      <c r="K5" s="65"/>
      <c r="L5" s="68" t="s">
        <v>133</v>
      </c>
      <c r="M5" s="75"/>
      <c r="N5" s="75"/>
    </row>
    <row r="6" spans="1:14" s="39" customFormat="1" ht="14.25" customHeight="1" x14ac:dyDescent="0.25">
      <c r="A6" s="64" t="s">
        <v>544</v>
      </c>
      <c r="B6" s="65">
        <v>5</v>
      </c>
      <c r="C6" s="65"/>
      <c r="D6" s="66" t="s">
        <v>351</v>
      </c>
      <c r="E6" s="64" t="s">
        <v>624</v>
      </c>
      <c r="F6" s="65">
        <v>322</v>
      </c>
      <c r="G6" s="65"/>
      <c r="H6" s="66" t="s">
        <v>895</v>
      </c>
      <c r="I6" s="67" t="s">
        <v>754</v>
      </c>
      <c r="J6" s="65">
        <v>625</v>
      </c>
      <c r="K6" s="65"/>
      <c r="L6" s="68" t="s">
        <v>936</v>
      </c>
      <c r="M6" s="75"/>
      <c r="N6" s="75"/>
    </row>
    <row r="7" spans="1:14" s="39" customFormat="1" ht="14.25" customHeight="1" x14ac:dyDescent="0.25">
      <c r="A7" s="64" t="s">
        <v>545</v>
      </c>
      <c r="B7" s="65">
        <v>6</v>
      </c>
      <c r="C7" s="65"/>
      <c r="D7" s="66" t="s">
        <v>836</v>
      </c>
      <c r="E7" s="64"/>
      <c r="F7" s="65"/>
      <c r="G7" s="65"/>
      <c r="H7" s="66" t="s">
        <v>898</v>
      </c>
      <c r="I7" s="67" t="s">
        <v>968</v>
      </c>
      <c r="J7" s="65">
        <v>626</v>
      </c>
      <c r="K7" s="65"/>
      <c r="L7" s="68" t="s">
        <v>899</v>
      </c>
      <c r="M7" s="75"/>
      <c r="N7" s="75"/>
    </row>
    <row r="8" spans="1:14" s="39" customFormat="1" ht="14.25" customHeight="1" x14ac:dyDescent="0.25">
      <c r="A8" s="64" t="s">
        <v>546</v>
      </c>
      <c r="B8" s="65">
        <v>7</v>
      </c>
      <c r="C8" s="65"/>
      <c r="D8" s="66" t="s">
        <v>352</v>
      </c>
      <c r="E8" s="64" t="s">
        <v>625</v>
      </c>
      <c r="F8" s="65">
        <v>324</v>
      </c>
      <c r="G8" s="65"/>
      <c r="H8" s="66" t="s">
        <v>417</v>
      </c>
      <c r="I8" s="67" t="s">
        <v>755</v>
      </c>
      <c r="J8" s="65">
        <v>628</v>
      </c>
      <c r="K8" s="65"/>
      <c r="L8" s="68" t="s">
        <v>135</v>
      </c>
      <c r="M8" s="75"/>
      <c r="N8" s="75"/>
    </row>
    <row r="9" spans="1:14" s="39" customFormat="1" ht="14.25" customHeight="1" x14ac:dyDescent="0.25">
      <c r="A9" s="64" t="s">
        <v>547</v>
      </c>
      <c r="B9" s="65">
        <v>8</v>
      </c>
      <c r="C9" s="65"/>
      <c r="D9" s="66" t="s">
        <v>900</v>
      </c>
      <c r="E9" s="64" t="s">
        <v>626</v>
      </c>
      <c r="F9" s="65">
        <v>328</v>
      </c>
      <c r="G9" s="65"/>
      <c r="H9" s="66" t="s">
        <v>418</v>
      </c>
      <c r="I9" s="67" t="s">
        <v>756</v>
      </c>
      <c r="J9" s="65">
        <v>632</v>
      </c>
      <c r="K9" s="65"/>
      <c r="L9" s="68" t="s">
        <v>136</v>
      </c>
      <c r="M9" s="75"/>
      <c r="N9" s="75"/>
    </row>
    <row r="10" spans="1:14" s="39" customFormat="1" ht="14.25" customHeight="1" x14ac:dyDescent="0.25">
      <c r="A10" s="64" t="s">
        <v>548</v>
      </c>
      <c r="B10" s="65">
        <v>9</v>
      </c>
      <c r="C10" s="65"/>
      <c r="D10" s="66" t="s">
        <v>353</v>
      </c>
      <c r="E10" s="64" t="s">
        <v>627</v>
      </c>
      <c r="F10" s="65">
        <v>329</v>
      </c>
      <c r="G10" s="65"/>
      <c r="H10" s="66" t="s">
        <v>1079</v>
      </c>
      <c r="I10" s="67" t="s">
        <v>757</v>
      </c>
      <c r="J10" s="65">
        <v>636</v>
      </c>
      <c r="K10" s="65"/>
      <c r="L10" s="68" t="s">
        <v>137</v>
      </c>
    </row>
    <row r="11" spans="1:14" s="39" customFormat="1" ht="14.25" customHeight="1" x14ac:dyDescent="0.25">
      <c r="A11" s="64" t="s">
        <v>549</v>
      </c>
      <c r="B11" s="65">
        <v>10</v>
      </c>
      <c r="C11" s="65"/>
      <c r="D11" s="66" t="s">
        <v>354</v>
      </c>
      <c r="E11" s="64"/>
      <c r="F11" s="65"/>
      <c r="G11" s="65"/>
      <c r="H11" s="66" t="s">
        <v>1080</v>
      </c>
      <c r="I11" s="67" t="s">
        <v>758</v>
      </c>
      <c r="J11" s="65">
        <v>640</v>
      </c>
      <c r="K11" s="65"/>
      <c r="L11" s="68" t="s">
        <v>138</v>
      </c>
    </row>
    <row r="12" spans="1:14" s="39" customFormat="1" ht="14.25" customHeight="1" x14ac:dyDescent="0.25">
      <c r="A12" s="64" t="s">
        <v>550</v>
      </c>
      <c r="B12" s="65">
        <v>11</v>
      </c>
      <c r="C12" s="65"/>
      <c r="D12" s="66" t="s">
        <v>355</v>
      </c>
      <c r="E12" s="64" t="s">
        <v>628</v>
      </c>
      <c r="F12" s="65">
        <v>330</v>
      </c>
      <c r="G12" s="65"/>
      <c r="H12" s="66" t="s">
        <v>419</v>
      </c>
      <c r="I12" s="67" t="s">
        <v>759</v>
      </c>
      <c r="J12" s="65">
        <v>644</v>
      </c>
      <c r="K12" s="65"/>
      <c r="L12" s="68" t="s">
        <v>139</v>
      </c>
    </row>
    <row r="13" spans="1:14" s="39" customFormat="1" ht="14.25" customHeight="1" x14ac:dyDescent="0.25">
      <c r="A13" s="64" t="s">
        <v>551</v>
      </c>
      <c r="B13" s="65">
        <v>13</v>
      </c>
      <c r="C13" s="65"/>
      <c r="D13" s="66" t="s">
        <v>356</v>
      </c>
      <c r="E13" s="67" t="s">
        <v>629</v>
      </c>
      <c r="F13" s="65">
        <v>334</v>
      </c>
      <c r="G13" s="65"/>
      <c r="H13" s="66" t="s">
        <v>849</v>
      </c>
      <c r="I13" s="67" t="s">
        <v>760</v>
      </c>
      <c r="J13" s="65">
        <v>647</v>
      </c>
      <c r="K13" s="65"/>
      <c r="L13" s="68" t="s">
        <v>140</v>
      </c>
    </row>
    <row r="14" spans="1:14" s="39" customFormat="1" ht="14.25" customHeight="1" x14ac:dyDescent="0.25">
      <c r="A14" s="64" t="s">
        <v>552</v>
      </c>
      <c r="B14" s="65">
        <v>14</v>
      </c>
      <c r="C14" s="65"/>
      <c r="D14" s="66" t="s">
        <v>357</v>
      </c>
      <c r="E14" s="67" t="s">
        <v>630</v>
      </c>
      <c r="F14" s="65">
        <v>336</v>
      </c>
      <c r="G14" s="65"/>
      <c r="H14" s="66" t="s">
        <v>420</v>
      </c>
      <c r="I14" s="64" t="s">
        <v>761</v>
      </c>
      <c r="J14" s="65">
        <v>649</v>
      </c>
      <c r="K14" s="65"/>
      <c r="L14" s="68" t="s">
        <v>141</v>
      </c>
    </row>
    <row r="15" spans="1:14" s="39" customFormat="1" ht="14.25" customHeight="1" x14ac:dyDescent="0.25">
      <c r="A15" s="64" t="s">
        <v>553</v>
      </c>
      <c r="B15" s="65">
        <v>15</v>
      </c>
      <c r="C15" s="65"/>
      <c r="D15" s="66" t="s">
        <v>479</v>
      </c>
      <c r="E15" s="67" t="s">
        <v>631</v>
      </c>
      <c r="F15" s="65">
        <v>338</v>
      </c>
      <c r="G15" s="65"/>
      <c r="H15" s="66" t="s">
        <v>421</v>
      </c>
      <c r="I15" s="64" t="s">
        <v>762</v>
      </c>
      <c r="J15" s="65">
        <v>653</v>
      </c>
      <c r="K15" s="65"/>
      <c r="L15" s="68" t="s">
        <v>142</v>
      </c>
    </row>
    <row r="16" spans="1:14" s="39" customFormat="1" ht="14.25" customHeight="1" x14ac:dyDescent="0.25">
      <c r="A16" s="64" t="s">
        <v>554</v>
      </c>
      <c r="B16" s="65">
        <v>17</v>
      </c>
      <c r="C16" s="65"/>
      <c r="D16" s="66" t="s">
        <v>358</v>
      </c>
      <c r="E16" s="67" t="s">
        <v>632</v>
      </c>
      <c r="F16" s="65">
        <v>342</v>
      </c>
      <c r="G16" s="65"/>
      <c r="H16" s="66" t="s">
        <v>422</v>
      </c>
      <c r="I16" s="67" t="s">
        <v>763</v>
      </c>
      <c r="J16" s="65">
        <v>660</v>
      </c>
      <c r="K16" s="65"/>
      <c r="L16" s="68" t="s">
        <v>143</v>
      </c>
    </row>
    <row r="17" spans="1:12" s="39" customFormat="1" ht="14.25" customHeight="1" x14ac:dyDescent="0.25">
      <c r="A17" s="64" t="s">
        <v>555</v>
      </c>
      <c r="B17" s="65">
        <v>18</v>
      </c>
      <c r="C17" s="65"/>
      <c r="D17" s="66" t="s">
        <v>359</v>
      </c>
      <c r="E17" s="67" t="s">
        <v>633</v>
      </c>
      <c r="F17" s="65">
        <v>346</v>
      </c>
      <c r="G17" s="65"/>
      <c r="H17" s="66" t="s">
        <v>423</v>
      </c>
      <c r="I17" s="67" t="s">
        <v>764</v>
      </c>
      <c r="J17" s="65">
        <v>662</v>
      </c>
      <c r="K17" s="65"/>
      <c r="L17" s="68" t="s">
        <v>144</v>
      </c>
    </row>
    <row r="18" spans="1:12" s="39" customFormat="1" ht="14.25" customHeight="1" x14ac:dyDescent="0.25">
      <c r="A18" s="64" t="s">
        <v>556</v>
      </c>
      <c r="B18" s="65">
        <v>20</v>
      </c>
      <c r="C18" s="65"/>
      <c r="D18" s="66" t="s">
        <v>360</v>
      </c>
      <c r="E18" s="67" t="s">
        <v>634</v>
      </c>
      <c r="F18" s="65">
        <v>350</v>
      </c>
      <c r="G18" s="65"/>
      <c r="H18" s="66" t="s">
        <v>424</v>
      </c>
      <c r="I18" s="67" t="s">
        <v>765</v>
      </c>
      <c r="J18" s="65">
        <v>664</v>
      </c>
      <c r="K18" s="65"/>
      <c r="L18" s="68" t="s">
        <v>145</v>
      </c>
    </row>
    <row r="19" spans="1:12" s="39" customFormat="1" ht="14.25" customHeight="1" x14ac:dyDescent="0.25">
      <c r="A19" s="64" t="s">
        <v>557</v>
      </c>
      <c r="B19" s="65">
        <v>23</v>
      </c>
      <c r="C19" s="65"/>
      <c r="D19" s="66" t="s">
        <v>361</v>
      </c>
      <c r="E19" s="67" t="s">
        <v>635</v>
      </c>
      <c r="F19" s="65">
        <v>352</v>
      </c>
      <c r="G19" s="65"/>
      <c r="H19" s="66" t="s">
        <v>425</v>
      </c>
      <c r="I19" s="67" t="s">
        <v>766</v>
      </c>
      <c r="J19" s="65">
        <v>666</v>
      </c>
      <c r="K19" s="65"/>
      <c r="L19" s="68" t="s">
        <v>146</v>
      </c>
    </row>
    <row r="20" spans="1:12" s="39" customFormat="1" ht="14.25" customHeight="1" x14ac:dyDescent="0.25">
      <c r="A20" s="64" t="s">
        <v>558</v>
      </c>
      <c r="B20" s="65">
        <v>24</v>
      </c>
      <c r="C20" s="65"/>
      <c r="D20" s="66" t="s">
        <v>362</v>
      </c>
      <c r="E20" s="67" t="s">
        <v>636</v>
      </c>
      <c r="F20" s="65">
        <v>355</v>
      </c>
      <c r="G20" s="65"/>
      <c r="H20" s="66" t="s">
        <v>901</v>
      </c>
      <c r="I20" s="67" t="s">
        <v>767</v>
      </c>
      <c r="J20" s="65">
        <v>667</v>
      </c>
      <c r="K20" s="65"/>
      <c r="L20" s="68" t="s">
        <v>147</v>
      </c>
    </row>
    <row r="21" spans="1:12" s="39" customFormat="1" ht="14.25" customHeight="1" x14ac:dyDescent="0.25">
      <c r="A21" s="64" t="s">
        <v>559</v>
      </c>
      <c r="B21" s="65">
        <v>28</v>
      </c>
      <c r="C21" s="65"/>
      <c r="D21" s="66" t="s">
        <v>363</v>
      </c>
      <c r="E21" s="67" t="s">
        <v>637</v>
      </c>
      <c r="F21" s="65">
        <v>357</v>
      </c>
      <c r="G21" s="65"/>
      <c r="H21" s="66" t="s">
        <v>902</v>
      </c>
      <c r="I21" s="67" t="s">
        <v>768</v>
      </c>
      <c r="J21" s="65">
        <v>669</v>
      </c>
      <c r="K21" s="65"/>
      <c r="L21" s="68" t="s">
        <v>148</v>
      </c>
    </row>
    <row r="22" spans="1:12" s="39" customFormat="1" ht="14.25" customHeight="1" x14ac:dyDescent="0.25">
      <c r="A22" s="64" t="s">
        <v>560</v>
      </c>
      <c r="B22" s="65">
        <v>37</v>
      </c>
      <c r="C22" s="65"/>
      <c r="D22" s="66" t="s">
        <v>364</v>
      </c>
      <c r="E22" s="67"/>
      <c r="F22" s="65"/>
      <c r="G22" s="65"/>
      <c r="H22" s="66" t="s">
        <v>938</v>
      </c>
      <c r="I22" s="67" t="s">
        <v>769</v>
      </c>
      <c r="J22" s="65">
        <v>672</v>
      </c>
      <c r="K22" s="65"/>
      <c r="L22" s="68" t="s">
        <v>149</v>
      </c>
    </row>
    <row r="23" spans="1:12" s="39" customFormat="1" ht="14.25" customHeight="1" x14ac:dyDescent="0.25">
      <c r="A23" s="64" t="s">
        <v>561</v>
      </c>
      <c r="B23" s="65">
        <v>39</v>
      </c>
      <c r="C23" s="65"/>
      <c r="D23" s="66" t="s">
        <v>365</v>
      </c>
      <c r="E23" s="67" t="s">
        <v>638</v>
      </c>
      <c r="F23" s="65">
        <v>366</v>
      </c>
      <c r="G23" s="65"/>
      <c r="H23" s="66" t="s">
        <v>428</v>
      </c>
      <c r="I23" s="67" t="s">
        <v>770</v>
      </c>
      <c r="J23" s="65">
        <v>675</v>
      </c>
      <c r="K23" s="65"/>
      <c r="L23" s="68" t="s">
        <v>150</v>
      </c>
    </row>
    <row r="24" spans="1:12" s="39" customFormat="1" ht="14.25" customHeight="1" x14ac:dyDescent="0.25">
      <c r="A24" s="64" t="s">
        <v>562</v>
      </c>
      <c r="B24" s="65">
        <v>41</v>
      </c>
      <c r="C24" s="65"/>
      <c r="D24" s="66" t="s">
        <v>903</v>
      </c>
      <c r="E24" s="67" t="s">
        <v>639</v>
      </c>
      <c r="F24" s="65">
        <v>370</v>
      </c>
      <c r="G24" s="65"/>
      <c r="H24" s="66" t="s">
        <v>429</v>
      </c>
      <c r="I24" s="67" t="s">
        <v>771</v>
      </c>
      <c r="J24" s="65">
        <v>676</v>
      </c>
      <c r="K24" s="65"/>
      <c r="L24" s="68" t="s">
        <v>151</v>
      </c>
    </row>
    <row r="25" spans="1:12" s="39" customFormat="1" ht="14.25" customHeight="1" x14ac:dyDescent="0.25">
      <c r="A25" s="64" t="s">
        <v>563</v>
      </c>
      <c r="B25" s="65">
        <v>43</v>
      </c>
      <c r="C25" s="65"/>
      <c r="D25" s="66" t="s">
        <v>366</v>
      </c>
      <c r="E25" s="67" t="s">
        <v>640</v>
      </c>
      <c r="F25" s="65">
        <v>373</v>
      </c>
      <c r="G25" s="65"/>
      <c r="H25" s="66" t="s">
        <v>430</v>
      </c>
      <c r="I25" s="67" t="s">
        <v>772</v>
      </c>
      <c r="J25" s="65">
        <v>680</v>
      </c>
      <c r="K25" s="65"/>
      <c r="L25" s="68" t="s">
        <v>152</v>
      </c>
    </row>
    <row r="26" spans="1:12" s="39" customFormat="1" ht="14.25" customHeight="1" x14ac:dyDescent="0.25">
      <c r="A26" s="64" t="s">
        <v>564</v>
      </c>
      <c r="B26" s="65">
        <v>44</v>
      </c>
      <c r="C26" s="65"/>
      <c r="D26" s="66" t="s">
        <v>367</v>
      </c>
      <c r="E26" s="67" t="s">
        <v>641</v>
      </c>
      <c r="F26" s="65">
        <v>375</v>
      </c>
      <c r="G26" s="65"/>
      <c r="H26" s="66" t="s">
        <v>431</v>
      </c>
      <c r="I26" s="67" t="s">
        <v>773</v>
      </c>
      <c r="J26" s="65">
        <v>684</v>
      </c>
      <c r="K26" s="65"/>
      <c r="L26" s="68" t="s">
        <v>153</v>
      </c>
    </row>
    <row r="27" spans="1:12" s="39" customFormat="1" ht="14.25" customHeight="1" x14ac:dyDescent="0.25">
      <c r="A27" s="64" t="s">
        <v>565</v>
      </c>
      <c r="B27" s="65">
        <v>45</v>
      </c>
      <c r="C27" s="65"/>
      <c r="D27" s="66" t="s">
        <v>885</v>
      </c>
      <c r="E27" s="67" t="s">
        <v>642</v>
      </c>
      <c r="F27" s="65">
        <v>377</v>
      </c>
      <c r="G27" s="65"/>
      <c r="H27" s="66" t="s">
        <v>432</v>
      </c>
      <c r="I27" s="39" t="s">
        <v>774</v>
      </c>
      <c r="J27" s="70">
        <v>690</v>
      </c>
      <c r="L27" s="69" t="s">
        <v>154</v>
      </c>
    </row>
    <row r="28" spans="1:12" s="39" customFormat="1" ht="14.25" customHeight="1" x14ac:dyDescent="0.25">
      <c r="A28" s="64" t="s">
        <v>566</v>
      </c>
      <c r="B28" s="65">
        <v>46</v>
      </c>
      <c r="C28" s="65"/>
      <c r="D28" s="66" t="s">
        <v>368</v>
      </c>
      <c r="E28" s="67" t="s">
        <v>643</v>
      </c>
      <c r="F28" s="65">
        <v>378</v>
      </c>
      <c r="G28" s="65"/>
      <c r="H28" s="66" t="s">
        <v>433</v>
      </c>
      <c r="I28" s="39" t="s">
        <v>775</v>
      </c>
      <c r="J28" s="70">
        <v>696</v>
      </c>
      <c r="L28" s="69" t="s">
        <v>155</v>
      </c>
    </row>
    <row r="29" spans="1:12" s="39" customFormat="1" ht="14.25" customHeight="1" x14ac:dyDescent="0.25">
      <c r="A29" s="64" t="s">
        <v>567</v>
      </c>
      <c r="B29" s="65">
        <v>47</v>
      </c>
      <c r="C29" s="65"/>
      <c r="D29" s="66" t="s">
        <v>369</v>
      </c>
      <c r="E29" s="67" t="s">
        <v>644</v>
      </c>
      <c r="F29" s="65">
        <v>382</v>
      </c>
      <c r="G29" s="65"/>
      <c r="H29" s="66" t="s">
        <v>434</v>
      </c>
      <c r="I29" s="39" t="s">
        <v>776</v>
      </c>
      <c r="J29" s="70">
        <v>700</v>
      </c>
      <c r="L29" s="69" t="s">
        <v>156</v>
      </c>
    </row>
    <row r="30" spans="1:12" s="39" customFormat="1" ht="14.25" customHeight="1" x14ac:dyDescent="0.25">
      <c r="A30" s="67" t="s">
        <v>568</v>
      </c>
      <c r="B30" s="65">
        <v>52</v>
      </c>
      <c r="C30" s="65"/>
      <c r="D30" s="66" t="s">
        <v>905</v>
      </c>
      <c r="E30" s="67" t="s">
        <v>645</v>
      </c>
      <c r="F30" s="65">
        <v>386</v>
      </c>
      <c r="G30" s="65"/>
      <c r="H30" s="66" t="s">
        <v>435</v>
      </c>
      <c r="I30" s="39" t="s">
        <v>777</v>
      </c>
      <c r="J30" s="70">
        <v>701</v>
      </c>
      <c r="L30" s="69" t="s">
        <v>157</v>
      </c>
    </row>
    <row r="31" spans="1:12" s="39" customFormat="1" ht="14.25" customHeight="1" x14ac:dyDescent="0.25">
      <c r="A31" s="64" t="s">
        <v>569</v>
      </c>
      <c r="B31" s="65">
        <v>53</v>
      </c>
      <c r="C31" s="65"/>
      <c r="D31" s="66" t="s">
        <v>370</v>
      </c>
      <c r="E31" s="67" t="s">
        <v>646</v>
      </c>
      <c r="F31" s="65">
        <v>388</v>
      </c>
      <c r="G31" s="65"/>
      <c r="H31" s="66" t="s">
        <v>904</v>
      </c>
      <c r="I31" s="39" t="s">
        <v>778</v>
      </c>
      <c r="J31" s="70">
        <v>703</v>
      </c>
      <c r="L31" s="69" t="s">
        <v>158</v>
      </c>
    </row>
    <row r="32" spans="1:12" s="39" customFormat="1" ht="14.25" customHeight="1" x14ac:dyDescent="0.25">
      <c r="A32" s="64" t="s">
        <v>570</v>
      </c>
      <c r="B32" s="65">
        <v>54</v>
      </c>
      <c r="C32" s="65"/>
      <c r="D32" s="66" t="s">
        <v>371</v>
      </c>
      <c r="E32" s="67" t="s">
        <v>647</v>
      </c>
      <c r="F32" s="65">
        <v>389</v>
      </c>
      <c r="G32" s="65"/>
      <c r="H32" s="66" t="s">
        <v>436</v>
      </c>
      <c r="I32" s="39" t="s">
        <v>779</v>
      </c>
      <c r="J32" s="70">
        <v>706</v>
      </c>
      <c r="L32" s="69" t="s">
        <v>159</v>
      </c>
    </row>
    <row r="33" spans="1:12" s="39" customFormat="1" ht="14.25" customHeight="1" x14ac:dyDescent="0.25">
      <c r="A33" s="64" t="s">
        <v>571</v>
      </c>
      <c r="B33" s="65">
        <v>55</v>
      </c>
      <c r="C33" s="65"/>
      <c r="D33" s="66" t="s">
        <v>372</v>
      </c>
      <c r="E33" s="67" t="s">
        <v>648</v>
      </c>
      <c r="F33" s="65">
        <v>391</v>
      </c>
      <c r="G33" s="65"/>
      <c r="H33" s="66" t="s">
        <v>437</v>
      </c>
      <c r="I33" s="39" t="s">
        <v>780</v>
      </c>
      <c r="J33" s="70">
        <v>708</v>
      </c>
      <c r="L33" s="69" t="s">
        <v>160</v>
      </c>
    </row>
    <row r="34" spans="1:12" s="39" customFormat="1" ht="14.25" customHeight="1" x14ac:dyDescent="0.25">
      <c r="A34" s="64" t="s">
        <v>572</v>
      </c>
      <c r="B34" s="65">
        <v>60</v>
      </c>
      <c r="C34" s="65"/>
      <c r="D34" s="66" t="s">
        <v>373</v>
      </c>
      <c r="E34" s="67" t="s">
        <v>649</v>
      </c>
      <c r="F34" s="65">
        <v>393</v>
      </c>
      <c r="G34" s="65"/>
      <c r="H34" s="66" t="s">
        <v>438</v>
      </c>
      <c r="I34" s="39" t="s">
        <v>781</v>
      </c>
      <c r="J34" s="70">
        <v>716</v>
      </c>
      <c r="L34" s="69" t="s">
        <v>161</v>
      </c>
    </row>
    <row r="35" spans="1:12" s="39" customFormat="1" ht="14.25" customHeight="1" x14ac:dyDescent="0.25">
      <c r="A35" s="64" t="s">
        <v>573</v>
      </c>
      <c r="B35" s="65">
        <v>61</v>
      </c>
      <c r="C35" s="65"/>
      <c r="D35" s="66" t="s">
        <v>374</v>
      </c>
      <c r="E35" s="67" t="s">
        <v>650</v>
      </c>
      <c r="F35" s="65">
        <v>395</v>
      </c>
      <c r="G35" s="65"/>
      <c r="H35" s="66" t="s">
        <v>439</v>
      </c>
      <c r="I35" s="39" t="s">
        <v>782</v>
      </c>
      <c r="J35" s="70">
        <v>720</v>
      </c>
      <c r="L35" s="69" t="s">
        <v>162</v>
      </c>
    </row>
    <row r="36" spans="1:12" s="39" customFormat="1" ht="14.25" customHeight="1" x14ac:dyDescent="0.25">
      <c r="A36" s="64" t="s">
        <v>574</v>
      </c>
      <c r="B36" s="65">
        <v>63</v>
      </c>
      <c r="C36" s="65"/>
      <c r="D36" s="66" t="s">
        <v>375</v>
      </c>
      <c r="E36" s="67" t="s">
        <v>651</v>
      </c>
      <c r="F36" s="65">
        <v>400</v>
      </c>
      <c r="G36" s="65"/>
      <c r="H36" s="66" t="s">
        <v>440</v>
      </c>
      <c r="I36" s="67" t="s">
        <v>783</v>
      </c>
      <c r="J36" s="65">
        <v>724</v>
      </c>
      <c r="K36" s="65"/>
      <c r="L36" s="68" t="s">
        <v>907</v>
      </c>
    </row>
    <row r="37" spans="1:12" s="39" customFormat="1" ht="14.25" customHeight="1" x14ac:dyDescent="0.25">
      <c r="A37" s="64" t="s">
        <v>575</v>
      </c>
      <c r="B37" s="65">
        <v>64</v>
      </c>
      <c r="C37" s="65"/>
      <c r="D37" s="66" t="s">
        <v>376</v>
      </c>
      <c r="E37" s="67" t="s">
        <v>652</v>
      </c>
      <c r="F37" s="65">
        <v>404</v>
      </c>
      <c r="G37" s="65"/>
      <c r="H37" s="66" t="s">
        <v>441</v>
      </c>
      <c r="L37" s="69" t="s">
        <v>871</v>
      </c>
    </row>
    <row r="38" spans="1:12" s="39" customFormat="1" ht="14.25" customHeight="1" x14ac:dyDescent="0.25">
      <c r="A38" s="64" t="s">
        <v>576</v>
      </c>
      <c r="B38" s="65">
        <v>66</v>
      </c>
      <c r="C38" s="65"/>
      <c r="D38" s="66" t="s">
        <v>908</v>
      </c>
      <c r="E38" s="67" t="s">
        <v>653</v>
      </c>
      <c r="F38" s="65">
        <v>406</v>
      </c>
      <c r="G38" s="65"/>
      <c r="H38" s="66" t="s">
        <v>906</v>
      </c>
      <c r="I38" s="67" t="s">
        <v>784</v>
      </c>
      <c r="J38" s="65">
        <v>728</v>
      </c>
      <c r="K38" s="65"/>
      <c r="L38" s="68" t="s">
        <v>164</v>
      </c>
    </row>
    <row r="39" spans="1:12" s="39" customFormat="1" ht="14.25" customHeight="1" x14ac:dyDescent="0.25">
      <c r="A39" s="64" t="s">
        <v>577</v>
      </c>
      <c r="B39" s="65">
        <v>68</v>
      </c>
      <c r="C39" s="65"/>
      <c r="D39" s="66" t="s">
        <v>377</v>
      </c>
      <c r="E39" s="67" t="s">
        <v>654</v>
      </c>
      <c r="F39" s="65">
        <v>408</v>
      </c>
      <c r="G39" s="65"/>
      <c r="H39" s="66" t="s">
        <v>442</v>
      </c>
      <c r="I39" s="67" t="s">
        <v>785</v>
      </c>
      <c r="J39" s="65">
        <v>732</v>
      </c>
      <c r="K39" s="65"/>
      <c r="L39" s="68" t="s">
        <v>165</v>
      </c>
    </row>
    <row r="40" spans="1:12" s="39" customFormat="1" ht="14.25" customHeight="1" x14ac:dyDescent="0.25">
      <c r="A40" s="64" t="s">
        <v>578</v>
      </c>
      <c r="B40" s="65">
        <v>70</v>
      </c>
      <c r="C40" s="65"/>
      <c r="D40" s="66" t="s">
        <v>378</v>
      </c>
      <c r="E40" s="67" t="s">
        <v>655</v>
      </c>
      <c r="F40" s="65">
        <v>412</v>
      </c>
      <c r="G40" s="65"/>
      <c r="H40" s="66" t="s">
        <v>443</v>
      </c>
      <c r="I40" s="67" t="s">
        <v>786</v>
      </c>
      <c r="J40" s="65">
        <v>736</v>
      </c>
      <c r="K40" s="65"/>
      <c r="L40" s="68" t="s">
        <v>166</v>
      </c>
    </row>
    <row r="41" spans="1:12" s="39" customFormat="1" ht="14.25" customHeight="1" x14ac:dyDescent="0.25">
      <c r="A41" s="64" t="s">
        <v>579</v>
      </c>
      <c r="B41" s="65">
        <v>72</v>
      </c>
      <c r="C41" s="65"/>
      <c r="D41" s="66" t="s">
        <v>379</v>
      </c>
      <c r="E41" s="64" t="s">
        <v>656</v>
      </c>
      <c r="F41" s="70">
        <v>413</v>
      </c>
      <c r="H41" s="66" t="s">
        <v>444</v>
      </c>
      <c r="I41" s="67" t="s">
        <v>787</v>
      </c>
      <c r="J41" s="65">
        <v>740</v>
      </c>
      <c r="K41" s="65"/>
      <c r="L41" s="68" t="s">
        <v>167</v>
      </c>
    </row>
    <row r="42" spans="1:12" s="39" customFormat="1" ht="14.25" customHeight="1" x14ac:dyDescent="0.25">
      <c r="A42" s="64" t="s">
        <v>580</v>
      </c>
      <c r="B42" s="65">
        <v>73</v>
      </c>
      <c r="C42" s="65"/>
      <c r="D42" s="66" t="s">
        <v>380</v>
      </c>
      <c r="E42" s="67" t="s">
        <v>657</v>
      </c>
      <c r="F42" s="65">
        <v>416</v>
      </c>
      <c r="G42" s="65"/>
      <c r="H42" s="66" t="s">
        <v>445</v>
      </c>
      <c r="I42" s="67" t="s">
        <v>788</v>
      </c>
      <c r="J42" s="65">
        <v>743</v>
      </c>
      <c r="K42" s="65"/>
      <c r="L42" s="68" t="s">
        <v>168</v>
      </c>
    </row>
    <row r="43" spans="1:12" s="39" customFormat="1" ht="14.25" customHeight="1" x14ac:dyDescent="0.25">
      <c r="A43" s="64" t="s">
        <v>581</v>
      </c>
      <c r="B43" s="65">
        <v>74</v>
      </c>
      <c r="C43" s="65"/>
      <c r="D43" s="66" t="s">
        <v>381</v>
      </c>
      <c r="E43" s="67" t="s">
        <v>658</v>
      </c>
      <c r="F43" s="65">
        <v>421</v>
      </c>
      <c r="G43" s="65"/>
      <c r="H43" s="66" t="s">
        <v>446</v>
      </c>
      <c r="I43" s="39" t="s">
        <v>789</v>
      </c>
      <c r="J43" s="70">
        <v>800</v>
      </c>
      <c r="L43" s="69" t="s">
        <v>169</v>
      </c>
    </row>
    <row r="44" spans="1:12" s="39" customFormat="1" ht="14.25" customHeight="1" x14ac:dyDescent="0.25">
      <c r="A44" s="64" t="s">
        <v>582</v>
      </c>
      <c r="B44" s="65">
        <v>75</v>
      </c>
      <c r="C44" s="65"/>
      <c r="D44" s="66" t="s">
        <v>835</v>
      </c>
      <c r="E44" s="67" t="s">
        <v>659</v>
      </c>
      <c r="F44" s="65">
        <v>424</v>
      </c>
      <c r="G44" s="65"/>
      <c r="H44" s="66" t="s">
        <v>447</v>
      </c>
      <c r="I44" s="39" t="s">
        <v>790</v>
      </c>
      <c r="J44" s="70">
        <v>801</v>
      </c>
      <c r="L44" s="69" t="s">
        <v>170</v>
      </c>
    </row>
    <row r="45" spans="1:12" s="39" customFormat="1" ht="14.25" customHeight="1" x14ac:dyDescent="0.25">
      <c r="A45" s="67" t="s">
        <v>583</v>
      </c>
      <c r="B45" s="65">
        <v>76</v>
      </c>
      <c r="C45" s="65"/>
      <c r="D45" s="66" t="s">
        <v>382</v>
      </c>
      <c r="E45" s="67" t="s">
        <v>660</v>
      </c>
      <c r="F45" s="65">
        <v>428</v>
      </c>
      <c r="G45" s="65"/>
      <c r="H45" s="66" t="s">
        <v>448</v>
      </c>
      <c r="I45" s="39" t="s">
        <v>791</v>
      </c>
      <c r="J45" s="70">
        <v>803</v>
      </c>
      <c r="L45" s="69" t="s">
        <v>171</v>
      </c>
    </row>
    <row r="46" spans="1:12" s="39" customFormat="1" ht="14.25" customHeight="1" x14ac:dyDescent="0.25">
      <c r="A46" s="67" t="s">
        <v>584</v>
      </c>
      <c r="B46" s="65">
        <v>77</v>
      </c>
      <c r="C46" s="65"/>
      <c r="D46" s="66" t="s">
        <v>383</v>
      </c>
      <c r="E46" s="67" t="s">
        <v>661</v>
      </c>
      <c r="F46" s="65">
        <v>432</v>
      </c>
      <c r="G46" s="65"/>
      <c r="H46" s="66" t="s">
        <v>449</v>
      </c>
      <c r="I46" s="39" t="s">
        <v>792</v>
      </c>
      <c r="J46" s="70">
        <v>804</v>
      </c>
      <c r="L46" s="69" t="s">
        <v>172</v>
      </c>
    </row>
    <row r="47" spans="1:12" s="39" customFormat="1" ht="14.25" customHeight="1" x14ac:dyDescent="0.25">
      <c r="A47" s="67" t="s">
        <v>585</v>
      </c>
      <c r="B47" s="65">
        <v>78</v>
      </c>
      <c r="C47" s="65"/>
      <c r="D47" s="66" t="s">
        <v>384</v>
      </c>
      <c r="E47" s="67" t="s">
        <v>662</v>
      </c>
      <c r="F47" s="65">
        <v>436</v>
      </c>
      <c r="G47" s="65"/>
      <c r="H47" s="66" t="s">
        <v>450</v>
      </c>
      <c r="I47" s="39" t="s">
        <v>793</v>
      </c>
      <c r="J47" s="70">
        <v>806</v>
      </c>
      <c r="L47" s="69" t="s">
        <v>173</v>
      </c>
    </row>
    <row r="48" spans="1:12" s="39" customFormat="1" ht="14.25" customHeight="1" x14ac:dyDescent="0.25">
      <c r="A48" s="67" t="s">
        <v>586</v>
      </c>
      <c r="B48" s="65">
        <v>79</v>
      </c>
      <c r="C48" s="65"/>
      <c r="D48" s="66" t="s">
        <v>385</v>
      </c>
      <c r="E48" s="67" t="s">
        <v>663</v>
      </c>
      <c r="F48" s="65">
        <v>442</v>
      </c>
      <c r="G48" s="65"/>
      <c r="H48" s="66" t="s">
        <v>451</v>
      </c>
      <c r="I48" s="39" t="s">
        <v>794</v>
      </c>
      <c r="J48" s="70">
        <v>807</v>
      </c>
      <c r="L48" s="69" t="s">
        <v>174</v>
      </c>
    </row>
    <row r="49" spans="1:12" s="39" customFormat="1" ht="14.25" customHeight="1" x14ac:dyDescent="0.25">
      <c r="A49" s="67" t="s">
        <v>587</v>
      </c>
      <c r="B49" s="65">
        <v>80</v>
      </c>
      <c r="C49" s="65"/>
      <c r="D49" s="66" t="s">
        <v>386</v>
      </c>
      <c r="E49" s="67" t="s">
        <v>664</v>
      </c>
      <c r="F49" s="65">
        <v>446</v>
      </c>
      <c r="G49" s="65"/>
      <c r="H49" s="66" t="s">
        <v>452</v>
      </c>
      <c r="I49" s="39" t="s">
        <v>795</v>
      </c>
      <c r="J49" s="70">
        <v>809</v>
      </c>
      <c r="L49" s="69" t="s">
        <v>175</v>
      </c>
    </row>
    <row r="50" spans="1:12" s="39" customFormat="1" ht="14.25" customHeight="1" x14ac:dyDescent="0.25">
      <c r="A50" s="67" t="s">
        <v>588</v>
      </c>
      <c r="B50" s="65">
        <v>81</v>
      </c>
      <c r="C50" s="65"/>
      <c r="D50" s="66" t="s">
        <v>387</v>
      </c>
      <c r="E50" s="67" t="s">
        <v>665</v>
      </c>
      <c r="F50" s="65">
        <v>448</v>
      </c>
      <c r="G50" s="65"/>
      <c r="H50" s="66" t="s">
        <v>453</v>
      </c>
      <c r="I50" s="39" t="s">
        <v>796</v>
      </c>
      <c r="J50" s="70">
        <v>811</v>
      </c>
      <c r="L50" s="69" t="s">
        <v>176</v>
      </c>
    </row>
    <row r="51" spans="1:12" s="39" customFormat="1" ht="14.25" customHeight="1" x14ac:dyDescent="0.25">
      <c r="A51" s="67" t="s">
        <v>589</v>
      </c>
      <c r="B51" s="65">
        <v>82</v>
      </c>
      <c r="C51" s="65"/>
      <c r="D51" s="66" t="s">
        <v>388</v>
      </c>
      <c r="E51" s="67" t="s">
        <v>666</v>
      </c>
      <c r="F51" s="65">
        <v>449</v>
      </c>
      <c r="G51" s="65"/>
      <c r="H51" s="66" t="s">
        <v>454</v>
      </c>
      <c r="I51" s="39" t="s">
        <v>797</v>
      </c>
      <c r="J51" s="70">
        <v>812</v>
      </c>
      <c r="L51" s="69" t="s">
        <v>177</v>
      </c>
    </row>
    <row r="52" spans="1:12" s="39" customFormat="1" ht="14.25" customHeight="1" x14ac:dyDescent="0.25">
      <c r="A52" s="64" t="s">
        <v>590</v>
      </c>
      <c r="B52" s="65">
        <v>83</v>
      </c>
      <c r="C52" s="65"/>
      <c r="D52" s="66" t="s">
        <v>969</v>
      </c>
      <c r="E52" s="67" t="s">
        <v>667</v>
      </c>
      <c r="F52" s="65">
        <v>452</v>
      </c>
      <c r="G52" s="65"/>
      <c r="H52" s="66" t="s">
        <v>455</v>
      </c>
      <c r="I52" s="39" t="s">
        <v>798</v>
      </c>
      <c r="J52" s="70">
        <v>813</v>
      </c>
      <c r="L52" s="69" t="s">
        <v>178</v>
      </c>
    </row>
    <row r="53" spans="1:12" s="39" customFormat="1" ht="14.25" customHeight="1" x14ac:dyDescent="0.25">
      <c r="A53" s="64" t="s">
        <v>591</v>
      </c>
      <c r="B53" s="65">
        <v>91</v>
      </c>
      <c r="C53" s="65"/>
      <c r="D53" s="66" t="s">
        <v>389</v>
      </c>
      <c r="E53" s="67" t="s">
        <v>668</v>
      </c>
      <c r="F53" s="65">
        <v>453</v>
      </c>
      <c r="G53" s="65"/>
      <c r="H53" s="66" t="s">
        <v>456</v>
      </c>
      <c r="I53" s="39" t="s">
        <v>799</v>
      </c>
      <c r="J53" s="70">
        <v>815</v>
      </c>
      <c r="L53" s="69" t="s">
        <v>179</v>
      </c>
    </row>
    <row r="54" spans="1:12" s="39" customFormat="1" ht="14.25" customHeight="1" x14ac:dyDescent="0.25">
      <c r="A54" s="64" t="s">
        <v>592</v>
      </c>
      <c r="B54" s="65">
        <v>92</v>
      </c>
      <c r="C54" s="65"/>
      <c r="D54" s="66" t="s">
        <v>390</v>
      </c>
      <c r="E54" s="67" t="s">
        <v>669</v>
      </c>
      <c r="F54" s="65">
        <v>454</v>
      </c>
      <c r="G54" s="65"/>
      <c r="H54" s="66" t="s">
        <v>457</v>
      </c>
      <c r="I54" s="39" t="s">
        <v>800</v>
      </c>
      <c r="J54" s="70">
        <v>816</v>
      </c>
      <c r="L54" s="69" t="s">
        <v>180</v>
      </c>
    </row>
    <row r="55" spans="1:12" s="39" customFormat="1" ht="14.25" customHeight="1" x14ac:dyDescent="0.25">
      <c r="A55" s="64" t="s">
        <v>593</v>
      </c>
      <c r="B55" s="65">
        <v>93</v>
      </c>
      <c r="C55" s="65"/>
      <c r="D55" s="66" t="s">
        <v>391</v>
      </c>
      <c r="E55" s="67" t="s">
        <v>670</v>
      </c>
      <c r="F55" s="65">
        <v>456</v>
      </c>
      <c r="G55" s="65"/>
      <c r="H55" s="66" t="s">
        <v>458</v>
      </c>
      <c r="I55" s="39" t="s">
        <v>801</v>
      </c>
      <c r="J55" s="70">
        <v>817</v>
      </c>
      <c r="L55" s="69" t="s">
        <v>181</v>
      </c>
    </row>
    <row r="56" spans="1:12" s="39" customFormat="1" ht="14.25" customHeight="1" x14ac:dyDescent="0.25">
      <c r="A56" s="64" t="s">
        <v>943</v>
      </c>
      <c r="B56" s="65">
        <v>95</v>
      </c>
      <c r="C56" s="65"/>
      <c r="D56" s="66" t="s">
        <v>845</v>
      </c>
      <c r="E56" s="67" t="s">
        <v>671</v>
      </c>
      <c r="F56" s="65">
        <v>457</v>
      </c>
      <c r="G56" s="65"/>
      <c r="H56" s="66" t="s">
        <v>459</v>
      </c>
      <c r="I56" s="39" t="s">
        <v>802</v>
      </c>
      <c r="J56" s="70">
        <v>819</v>
      </c>
      <c r="L56" s="69" t="s">
        <v>182</v>
      </c>
    </row>
    <row r="57" spans="1:12" s="39" customFormat="1" ht="14.25" customHeight="1" x14ac:dyDescent="0.25">
      <c r="A57" s="64" t="s">
        <v>594</v>
      </c>
      <c r="B57" s="65">
        <v>96</v>
      </c>
      <c r="C57" s="65"/>
      <c r="D57" s="66" t="s">
        <v>909</v>
      </c>
      <c r="E57" s="67" t="s">
        <v>672</v>
      </c>
      <c r="F57" s="65">
        <v>459</v>
      </c>
      <c r="G57" s="65"/>
      <c r="H57" s="66" t="s">
        <v>460</v>
      </c>
      <c r="I57" s="39" t="s">
        <v>803</v>
      </c>
      <c r="J57" s="70">
        <v>820</v>
      </c>
      <c r="L57" s="69" t="s">
        <v>910</v>
      </c>
    </row>
    <row r="58" spans="1:12" s="39" customFormat="1" ht="14.25" customHeight="1" x14ac:dyDescent="0.25">
      <c r="A58" s="64"/>
      <c r="B58" s="65"/>
      <c r="C58" s="65"/>
      <c r="D58" s="66" t="s">
        <v>911</v>
      </c>
      <c r="E58" s="67" t="s">
        <v>673</v>
      </c>
      <c r="F58" s="65">
        <v>460</v>
      </c>
      <c r="G58" s="65"/>
      <c r="H58" s="66" t="s">
        <v>461</v>
      </c>
      <c r="I58" s="39" t="s">
        <v>804</v>
      </c>
      <c r="J58" s="70">
        <v>822</v>
      </c>
      <c r="L58" s="69" t="s">
        <v>912</v>
      </c>
    </row>
    <row r="59" spans="1:12" s="39" customFormat="1" ht="14.25" customHeight="1" x14ac:dyDescent="0.25">
      <c r="A59" s="64" t="s">
        <v>872</v>
      </c>
      <c r="B59" s="65">
        <v>97</v>
      </c>
      <c r="C59" s="65"/>
      <c r="D59" s="66" t="s">
        <v>846</v>
      </c>
      <c r="E59" s="67" t="s">
        <v>674</v>
      </c>
      <c r="F59" s="65">
        <v>463</v>
      </c>
      <c r="G59" s="65"/>
      <c r="H59" s="66" t="s">
        <v>462</v>
      </c>
      <c r="I59" s="67" t="s">
        <v>805</v>
      </c>
      <c r="J59" s="65">
        <v>823</v>
      </c>
      <c r="K59" s="65"/>
      <c r="L59" s="69" t="s">
        <v>913</v>
      </c>
    </row>
    <row r="60" spans="1:12" s="39" customFormat="1" ht="14.25" customHeight="1" x14ac:dyDescent="0.25">
      <c r="A60" s="64" t="s">
        <v>944</v>
      </c>
      <c r="B60" s="65">
        <v>98</v>
      </c>
      <c r="C60" s="172"/>
      <c r="D60" s="66" t="s">
        <v>847</v>
      </c>
      <c r="E60" s="67" t="s">
        <v>675</v>
      </c>
      <c r="F60" s="65">
        <v>464</v>
      </c>
      <c r="G60" s="65"/>
      <c r="H60" s="66" t="s">
        <v>463</v>
      </c>
      <c r="I60" s="67"/>
      <c r="J60" s="65"/>
      <c r="K60" s="65"/>
      <c r="L60" s="69" t="s">
        <v>873</v>
      </c>
    </row>
    <row r="61" spans="1:12" s="39" customFormat="1" ht="14.25" customHeight="1" x14ac:dyDescent="0.25">
      <c r="A61" s="64" t="s">
        <v>595</v>
      </c>
      <c r="B61" s="65">
        <v>204</v>
      </c>
      <c r="C61" s="65"/>
      <c r="D61" s="66" t="s">
        <v>392</v>
      </c>
      <c r="E61" s="67" t="s">
        <v>727</v>
      </c>
      <c r="F61" s="65">
        <v>465</v>
      </c>
      <c r="G61" s="65"/>
      <c r="H61" s="66" t="s">
        <v>464</v>
      </c>
      <c r="I61" s="67" t="s">
        <v>806</v>
      </c>
      <c r="J61" s="65">
        <v>824</v>
      </c>
      <c r="K61" s="65"/>
      <c r="L61" s="69" t="s">
        <v>183</v>
      </c>
    </row>
    <row r="62" spans="1:12" s="39" customFormat="1" ht="14.25" customHeight="1" x14ac:dyDescent="0.25">
      <c r="A62" s="64" t="s">
        <v>1046</v>
      </c>
      <c r="B62" s="65">
        <v>206</v>
      </c>
      <c r="C62" s="65"/>
      <c r="D62" s="66" t="s">
        <v>1076</v>
      </c>
      <c r="E62" s="67" t="s">
        <v>728</v>
      </c>
      <c r="F62" s="65">
        <v>467</v>
      </c>
      <c r="G62" s="65"/>
      <c r="H62" s="66" t="s">
        <v>914</v>
      </c>
      <c r="I62" s="67" t="s">
        <v>807</v>
      </c>
      <c r="J62" s="65">
        <v>825</v>
      </c>
      <c r="K62" s="65"/>
      <c r="L62" s="69" t="s">
        <v>184</v>
      </c>
    </row>
    <row r="63" spans="1:12" s="39" customFormat="1" ht="14.25" customHeight="1" x14ac:dyDescent="0.25">
      <c r="A63" s="64" t="s">
        <v>596</v>
      </c>
      <c r="B63" s="65">
        <v>208</v>
      </c>
      <c r="C63" s="65"/>
      <c r="D63" s="66" t="s">
        <v>393</v>
      </c>
      <c r="E63" s="67"/>
      <c r="F63" s="65"/>
      <c r="G63" s="65"/>
      <c r="H63" s="66" t="s">
        <v>915</v>
      </c>
      <c r="I63" s="67" t="s">
        <v>808</v>
      </c>
      <c r="J63" s="65">
        <v>830</v>
      </c>
      <c r="K63" s="65"/>
      <c r="L63" s="69" t="s">
        <v>185</v>
      </c>
    </row>
    <row r="64" spans="1:12" s="39" customFormat="1" ht="14.25" customHeight="1" x14ac:dyDescent="0.25">
      <c r="A64" s="64" t="s">
        <v>597</v>
      </c>
      <c r="B64" s="65">
        <v>212</v>
      </c>
      <c r="C64" s="65"/>
      <c r="D64" s="66" t="s">
        <v>394</v>
      </c>
      <c r="E64" s="67" t="s">
        <v>729</v>
      </c>
      <c r="F64" s="65">
        <v>468</v>
      </c>
      <c r="G64" s="65"/>
      <c r="H64" s="66" t="s">
        <v>112</v>
      </c>
      <c r="I64" s="67" t="s">
        <v>809</v>
      </c>
      <c r="J64" s="65">
        <v>831</v>
      </c>
      <c r="L64" s="69" t="s">
        <v>186</v>
      </c>
    </row>
    <row r="65" spans="1:12" s="39" customFormat="1" ht="14.25" customHeight="1" x14ac:dyDescent="0.25">
      <c r="A65" s="64" t="s">
        <v>598</v>
      </c>
      <c r="B65" s="65">
        <v>216</v>
      </c>
      <c r="C65" s="65"/>
      <c r="D65" s="66" t="s">
        <v>1048</v>
      </c>
      <c r="E65" s="67" t="s">
        <v>730</v>
      </c>
      <c r="F65" s="65">
        <v>469</v>
      </c>
      <c r="G65" s="65"/>
      <c r="H65" s="66" t="s">
        <v>113</v>
      </c>
      <c r="I65" s="67" t="s">
        <v>810</v>
      </c>
      <c r="J65" s="65">
        <v>832</v>
      </c>
      <c r="L65" s="69" t="s">
        <v>916</v>
      </c>
    </row>
    <row r="66" spans="1:12" s="39" customFormat="1" ht="14.25" customHeight="1" x14ac:dyDescent="0.25">
      <c r="A66" s="64" t="s">
        <v>599</v>
      </c>
      <c r="B66" s="65">
        <v>220</v>
      </c>
      <c r="D66" s="66" t="s">
        <v>491</v>
      </c>
      <c r="E66" s="71" t="s">
        <v>731</v>
      </c>
      <c r="F66" s="65">
        <v>470</v>
      </c>
      <c r="G66" s="68"/>
      <c r="H66" s="66" t="s">
        <v>114</v>
      </c>
      <c r="I66" s="67"/>
      <c r="J66" s="65"/>
      <c r="L66" s="69" t="s">
        <v>929</v>
      </c>
    </row>
    <row r="67" spans="1:12" s="39" customFormat="1" ht="14.25" customHeight="1" x14ac:dyDescent="0.25">
      <c r="A67" s="64" t="s">
        <v>600</v>
      </c>
      <c r="B67" s="65">
        <v>224</v>
      </c>
      <c r="C67" s="65"/>
      <c r="D67" s="66" t="s">
        <v>395</v>
      </c>
      <c r="E67" s="67" t="s">
        <v>732</v>
      </c>
      <c r="F67" s="65">
        <v>472</v>
      </c>
      <c r="G67" s="65"/>
      <c r="H67" s="66" t="s">
        <v>115</v>
      </c>
      <c r="I67" s="39" t="s">
        <v>811</v>
      </c>
      <c r="J67" s="65">
        <v>833</v>
      </c>
      <c r="L67" s="69" t="s">
        <v>187</v>
      </c>
    </row>
    <row r="68" spans="1:12" s="39" customFormat="1" ht="14.25" customHeight="1" x14ac:dyDescent="0.25">
      <c r="A68" s="39" t="s">
        <v>1049</v>
      </c>
      <c r="B68" s="65">
        <v>225</v>
      </c>
      <c r="D68" s="66" t="s">
        <v>1050</v>
      </c>
      <c r="E68" s="67" t="s">
        <v>733</v>
      </c>
      <c r="F68" s="65">
        <v>473</v>
      </c>
      <c r="G68" s="65"/>
      <c r="H68" s="66" t="s">
        <v>116</v>
      </c>
      <c r="I68" s="39" t="s">
        <v>812</v>
      </c>
      <c r="J68" s="65">
        <v>834</v>
      </c>
      <c r="L68" s="69" t="s">
        <v>188</v>
      </c>
    </row>
    <row r="69" spans="1:12" s="39" customFormat="1" ht="14.25" customHeight="1" x14ac:dyDescent="0.25">
      <c r="A69" s="64" t="s">
        <v>601</v>
      </c>
      <c r="B69" s="65">
        <v>228</v>
      </c>
      <c r="C69" s="65"/>
      <c r="D69" s="66" t="s">
        <v>396</v>
      </c>
      <c r="E69" s="67" t="s">
        <v>734</v>
      </c>
      <c r="F69" s="65">
        <v>474</v>
      </c>
      <c r="G69" s="65"/>
      <c r="H69" s="66" t="s">
        <v>117</v>
      </c>
      <c r="I69" s="39" t="s">
        <v>813</v>
      </c>
      <c r="J69" s="65">
        <v>835</v>
      </c>
      <c r="L69" s="69" t="s">
        <v>917</v>
      </c>
    </row>
    <row r="70" spans="1:12" s="39" customFormat="1" ht="14.25" customHeight="1" x14ac:dyDescent="0.25">
      <c r="A70" s="64" t="s">
        <v>602</v>
      </c>
      <c r="B70" s="65">
        <v>232</v>
      </c>
      <c r="C70" s="65"/>
      <c r="D70" s="66" t="s">
        <v>397</v>
      </c>
      <c r="E70" s="39" t="s">
        <v>1053</v>
      </c>
      <c r="F70" s="65">
        <v>475</v>
      </c>
      <c r="H70" s="66" t="s">
        <v>1054</v>
      </c>
      <c r="J70" s="65"/>
      <c r="L70" s="69" t="s">
        <v>930</v>
      </c>
    </row>
    <row r="71" spans="1:12" s="39" customFormat="1" ht="14.25" customHeight="1" x14ac:dyDescent="0.25">
      <c r="A71" s="64" t="s">
        <v>603</v>
      </c>
      <c r="B71" s="65">
        <v>236</v>
      </c>
      <c r="C71" s="65"/>
      <c r="D71" s="72" t="s">
        <v>398</v>
      </c>
      <c r="E71" s="39" t="s">
        <v>1055</v>
      </c>
      <c r="F71" s="65">
        <v>477</v>
      </c>
      <c r="H71" s="66" t="s">
        <v>1056</v>
      </c>
      <c r="I71" s="39" t="s">
        <v>814</v>
      </c>
      <c r="J71" s="65">
        <v>836</v>
      </c>
      <c r="L71" s="69" t="s">
        <v>190</v>
      </c>
    </row>
    <row r="72" spans="1:12" s="39" customFormat="1" ht="14.25" customHeight="1" x14ac:dyDescent="0.25">
      <c r="A72" s="64" t="s">
        <v>604</v>
      </c>
      <c r="B72" s="65">
        <v>240</v>
      </c>
      <c r="C72" s="65"/>
      <c r="D72" s="66" t="s">
        <v>399</v>
      </c>
      <c r="E72" s="67" t="s">
        <v>1057</v>
      </c>
      <c r="F72" s="65">
        <v>479</v>
      </c>
      <c r="G72" s="65"/>
      <c r="H72" s="66" t="s">
        <v>1058</v>
      </c>
      <c r="I72" s="39" t="s">
        <v>815</v>
      </c>
      <c r="J72" s="65">
        <v>837</v>
      </c>
      <c r="L72" s="69" t="s">
        <v>191</v>
      </c>
    </row>
    <row r="73" spans="1:12" s="39" customFormat="1" ht="14.25" customHeight="1" x14ac:dyDescent="0.25">
      <c r="A73" s="64" t="s">
        <v>605</v>
      </c>
      <c r="B73" s="65">
        <v>244</v>
      </c>
      <c r="C73" s="65"/>
      <c r="D73" s="66" t="s">
        <v>400</v>
      </c>
      <c r="E73" s="67" t="s">
        <v>735</v>
      </c>
      <c r="F73" s="65">
        <v>480</v>
      </c>
      <c r="G73" s="65"/>
      <c r="H73" s="66" t="s">
        <v>118</v>
      </c>
      <c r="I73" s="39" t="s">
        <v>816</v>
      </c>
      <c r="J73" s="65">
        <v>838</v>
      </c>
      <c r="L73" s="69" t="s">
        <v>192</v>
      </c>
    </row>
    <row r="74" spans="1:12" s="39" customFormat="1" ht="14.25" customHeight="1" x14ac:dyDescent="0.25">
      <c r="A74" s="64" t="s">
        <v>606</v>
      </c>
      <c r="B74" s="65">
        <v>247</v>
      </c>
      <c r="C74" s="65"/>
      <c r="D74" s="66" t="s">
        <v>401</v>
      </c>
      <c r="E74" s="39" t="s">
        <v>1059</v>
      </c>
      <c r="F74" s="65">
        <v>481</v>
      </c>
      <c r="H74" s="66" t="s">
        <v>1077</v>
      </c>
      <c r="I74" s="39" t="s">
        <v>817</v>
      </c>
      <c r="J74" s="65">
        <v>839</v>
      </c>
      <c r="L74" s="69" t="s">
        <v>918</v>
      </c>
    </row>
    <row r="75" spans="1:12" s="39" customFormat="1" ht="14.25" customHeight="1" x14ac:dyDescent="0.25">
      <c r="A75" s="64" t="s">
        <v>607</v>
      </c>
      <c r="B75" s="65">
        <v>248</v>
      </c>
      <c r="C75" s="65"/>
      <c r="D75" s="66" t="s">
        <v>402</v>
      </c>
      <c r="E75" s="67" t="s">
        <v>736</v>
      </c>
      <c r="F75" s="65">
        <v>484</v>
      </c>
      <c r="G75" s="65"/>
      <c r="H75" s="66" t="s">
        <v>1061</v>
      </c>
      <c r="I75" s="39" t="s">
        <v>818</v>
      </c>
      <c r="J75" s="65">
        <v>891</v>
      </c>
      <c r="L75" s="69" t="s">
        <v>194</v>
      </c>
    </row>
    <row r="76" spans="1:12" s="39" customFormat="1" ht="14.25" customHeight="1" x14ac:dyDescent="0.25">
      <c r="A76" s="64" t="s">
        <v>608</v>
      </c>
      <c r="B76" s="65">
        <v>252</v>
      </c>
      <c r="C76" s="65"/>
      <c r="D76" s="66" t="s">
        <v>403</v>
      </c>
      <c r="E76" s="67" t="s">
        <v>737</v>
      </c>
      <c r="F76" s="65">
        <v>488</v>
      </c>
      <c r="G76" s="65"/>
      <c r="H76" s="66" t="s">
        <v>119</v>
      </c>
      <c r="I76" s="39" t="s">
        <v>819</v>
      </c>
      <c r="J76" s="65">
        <v>892</v>
      </c>
      <c r="L76" s="69" t="s">
        <v>195</v>
      </c>
    </row>
    <row r="77" spans="1:12" s="39" customFormat="1" ht="14.25" customHeight="1" x14ac:dyDescent="0.25">
      <c r="A77" s="64" t="s">
        <v>609</v>
      </c>
      <c r="B77" s="65">
        <v>257</v>
      </c>
      <c r="C77" s="65"/>
      <c r="D77" s="66" t="s">
        <v>404</v>
      </c>
      <c r="E77" s="67" t="s">
        <v>738</v>
      </c>
      <c r="F77" s="65">
        <v>492</v>
      </c>
      <c r="G77" s="65"/>
      <c r="H77" s="66" t="s">
        <v>120</v>
      </c>
      <c r="I77" s="39" t="s">
        <v>820</v>
      </c>
      <c r="J77" s="65">
        <v>893</v>
      </c>
      <c r="L77" s="69" t="s">
        <v>919</v>
      </c>
    </row>
    <row r="78" spans="1:12" s="39" customFormat="1" ht="14.25" customHeight="1" x14ac:dyDescent="0.25">
      <c r="A78" s="64" t="s">
        <v>610</v>
      </c>
      <c r="B78" s="65">
        <v>260</v>
      </c>
      <c r="C78" s="65"/>
      <c r="D78" s="66" t="s">
        <v>405</v>
      </c>
      <c r="E78" s="67" t="s">
        <v>739</v>
      </c>
      <c r="F78" s="65">
        <v>500</v>
      </c>
      <c r="G78" s="65"/>
      <c r="H78" s="66" t="s">
        <v>121</v>
      </c>
      <c r="J78" s="65"/>
      <c r="L78" s="69" t="s">
        <v>931</v>
      </c>
    </row>
    <row r="79" spans="1:12" s="39" customFormat="1" ht="14.25" customHeight="1" x14ac:dyDescent="0.25">
      <c r="A79" s="64" t="s">
        <v>611</v>
      </c>
      <c r="B79" s="65">
        <v>264</v>
      </c>
      <c r="C79" s="65"/>
      <c r="D79" s="66" t="s">
        <v>406</v>
      </c>
      <c r="E79" s="67" t="s">
        <v>740</v>
      </c>
      <c r="F79" s="65">
        <v>504</v>
      </c>
      <c r="G79" s="65"/>
      <c r="H79" s="66" t="s">
        <v>122</v>
      </c>
      <c r="I79" s="67" t="s">
        <v>821</v>
      </c>
      <c r="J79" s="65">
        <v>894</v>
      </c>
      <c r="L79" s="69" t="s">
        <v>1078</v>
      </c>
    </row>
    <row r="80" spans="1:12" s="39" customFormat="1" ht="14.25" customHeight="1" x14ac:dyDescent="0.25">
      <c r="A80" s="64" t="s">
        <v>612</v>
      </c>
      <c r="B80" s="65">
        <v>268</v>
      </c>
      <c r="C80" s="65"/>
      <c r="D80" s="66" t="s">
        <v>407</v>
      </c>
      <c r="E80" s="67" t="s">
        <v>741</v>
      </c>
      <c r="F80" s="65">
        <v>508</v>
      </c>
      <c r="G80" s="65"/>
      <c r="H80" s="66" t="s">
        <v>123</v>
      </c>
      <c r="I80" s="67" t="s">
        <v>822</v>
      </c>
      <c r="J80" s="65">
        <v>950</v>
      </c>
      <c r="K80" s="65"/>
      <c r="L80" s="69" t="s">
        <v>921</v>
      </c>
    </row>
    <row r="81" spans="1:12" s="39" customFormat="1" ht="14.25" customHeight="1" x14ac:dyDescent="0.25">
      <c r="A81" s="64" t="s">
        <v>613</v>
      </c>
      <c r="B81" s="65">
        <v>272</v>
      </c>
      <c r="C81" s="65"/>
      <c r="D81" s="66" t="s">
        <v>920</v>
      </c>
      <c r="E81" s="67" t="s">
        <v>742</v>
      </c>
      <c r="F81" s="65">
        <v>512</v>
      </c>
      <c r="G81" s="65"/>
      <c r="H81" s="66" t="s">
        <v>124</v>
      </c>
      <c r="I81" s="73"/>
      <c r="J81" s="74"/>
      <c r="K81" s="74"/>
      <c r="L81" s="69" t="s">
        <v>874</v>
      </c>
    </row>
    <row r="82" spans="1:12" s="39" customFormat="1" ht="14.25" customHeight="1" x14ac:dyDescent="0.25">
      <c r="A82" s="64" t="s">
        <v>614</v>
      </c>
      <c r="B82" s="65">
        <v>276</v>
      </c>
      <c r="C82" s="65"/>
      <c r="D82" s="66" t="s">
        <v>408</v>
      </c>
      <c r="E82" s="67" t="s">
        <v>743</v>
      </c>
      <c r="F82" s="65">
        <v>516</v>
      </c>
      <c r="G82" s="65"/>
      <c r="H82" s="66" t="s">
        <v>1062</v>
      </c>
      <c r="I82" s="73"/>
      <c r="J82" s="74"/>
      <c r="K82" s="74"/>
      <c r="L82" s="75" t="s">
        <v>1021</v>
      </c>
    </row>
    <row r="83" spans="1:12" s="39" customFormat="1" ht="14.25" customHeight="1" x14ac:dyDescent="0.25">
      <c r="A83" s="64" t="s">
        <v>615</v>
      </c>
      <c r="B83" s="65">
        <v>280</v>
      </c>
      <c r="C83" s="65"/>
      <c r="D83" s="66" t="s">
        <v>409</v>
      </c>
      <c r="E83" s="67" t="s">
        <v>744</v>
      </c>
      <c r="F83" s="65">
        <v>520</v>
      </c>
      <c r="G83" s="65"/>
      <c r="H83" s="66" t="s">
        <v>125</v>
      </c>
      <c r="I83" s="73"/>
      <c r="J83" s="74"/>
      <c r="K83" s="74"/>
      <c r="L83" s="75" t="s">
        <v>1022</v>
      </c>
    </row>
    <row r="84" spans="1:12" s="39" customFormat="1" ht="14.25" customHeight="1" x14ac:dyDescent="0.25">
      <c r="A84" s="64" t="s">
        <v>616</v>
      </c>
      <c r="B84" s="65">
        <v>284</v>
      </c>
      <c r="C84" s="65"/>
      <c r="D84" s="66" t="s">
        <v>410</v>
      </c>
      <c r="E84" s="67" t="s">
        <v>745</v>
      </c>
      <c r="F84" s="65">
        <v>524</v>
      </c>
      <c r="G84" s="65"/>
      <c r="H84" s="66" t="s">
        <v>126</v>
      </c>
      <c r="I84" s="73"/>
      <c r="J84" s="74"/>
      <c r="K84" s="74"/>
      <c r="L84" s="75" t="s">
        <v>1104</v>
      </c>
    </row>
    <row r="85" spans="1:12" s="39" customFormat="1" ht="14.25" customHeight="1" x14ac:dyDescent="0.25">
      <c r="A85" s="64" t="s">
        <v>617</v>
      </c>
      <c r="B85" s="65">
        <v>288</v>
      </c>
      <c r="C85" s="65"/>
      <c r="D85" s="66" t="s">
        <v>411</v>
      </c>
      <c r="E85" s="67" t="s">
        <v>746</v>
      </c>
      <c r="F85" s="65">
        <v>528</v>
      </c>
      <c r="G85" s="65"/>
      <c r="H85" s="66" t="s">
        <v>127</v>
      </c>
      <c r="I85" s="39" t="s">
        <v>1067</v>
      </c>
      <c r="J85" s="65">
        <v>953</v>
      </c>
      <c r="L85" s="69" t="s">
        <v>1068</v>
      </c>
    </row>
    <row r="86" spans="1:12" s="39" customFormat="1" ht="14.25" customHeight="1" x14ac:dyDescent="0.25">
      <c r="A86" s="64" t="s">
        <v>618</v>
      </c>
      <c r="B86" s="65">
        <v>302</v>
      </c>
      <c r="C86" s="65"/>
      <c r="D86" s="66" t="s">
        <v>412</v>
      </c>
      <c r="E86" s="67" t="s">
        <v>747</v>
      </c>
      <c r="F86" s="65">
        <v>529</v>
      </c>
      <c r="G86" s="65"/>
      <c r="H86" s="66" t="s">
        <v>970</v>
      </c>
      <c r="I86" s="67" t="s">
        <v>971</v>
      </c>
      <c r="J86" s="65">
        <v>958</v>
      </c>
      <c r="K86" s="65"/>
      <c r="L86" s="69" t="s">
        <v>1023</v>
      </c>
    </row>
    <row r="87" spans="1:12" s="39" customFormat="1" ht="14.25" customHeight="1" x14ac:dyDescent="0.25">
      <c r="A87" s="64" t="s">
        <v>619</v>
      </c>
      <c r="B87" s="65">
        <v>306</v>
      </c>
      <c r="C87" s="65"/>
      <c r="D87" s="66" t="s">
        <v>922</v>
      </c>
      <c r="E87" s="67" t="s">
        <v>748</v>
      </c>
      <c r="F87" s="65">
        <v>600</v>
      </c>
      <c r="G87" s="65"/>
      <c r="H87" s="66" t="s">
        <v>128</v>
      </c>
      <c r="I87" s="76" t="s">
        <v>1024</v>
      </c>
      <c r="J87" s="65">
        <v>959</v>
      </c>
      <c r="K87" s="65"/>
      <c r="L87" s="68" t="s">
        <v>1081</v>
      </c>
    </row>
    <row r="88" spans="1:12" s="39" customFormat="1" ht="14.25" customHeight="1" x14ac:dyDescent="0.25">
      <c r="D88" s="66" t="s">
        <v>923</v>
      </c>
      <c r="E88" s="67" t="s">
        <v>749</v>
      </c>
      <c r="F88" s="65">
        <v>604</v>
      </c>
      <c r="G88" s="65"/>
      <c r="H88" s="66" t="s">
        <v>129</v>
      </c>
    </row>
    <row r="89" spans="1:12" s="39" customFormat="1" ht="14.25" customHeight="1" x14ac:dyDescent="0.25">
      <c r="A89" s="64" t="s">
        <v>620</v>
      </c>
      <c r="B89" s="65">
        <v>310</v>
      </c>
      <c r="C89" s="65"/>
      <c r="D89" s="66" t="s">
        <v>490</v>
      </c>
      <c r="E89" s="67" t="s">
        <v>750</v>
      </c>
      <c r="F89" s="65">
        <v>608</v>
      </c>
      <c r="G89" s="65"/>
      <c r="H89" s="66" t="s">
        <v>130</v>
      </c>
      <c r="I89" s="208"/>
      <c r="J89" s="208"/>
      <c r="K89" s="208"/>
      <c r="L89" s="208"/>
    </row>
    <row r="90" spans="1:12" s="39" customFormat="1" ht="14.25" customHeight="1" x14ac:dyDescent="0.25">
      <c r="I90" s="208"/>
      <c r="J90" s="208"/>
      <c r="K90" s="208"/>
      <c r="L90" s="208"/>
    </row>
    <row r="91" spans="1:12" s="39" customFormat="1" ht="39.75" customHeight="1" x14ac:dyDescent="0.25">
      <c r="A91" s="467" t="s">
        <v>1105</v>
      </c>
      <c r="B91" s="467"/>
      <c r="C91" s="467"/>
      <c r="D91" s="467"/>
      <c r="E91" s="467"/>
      <c r="F91" s="467"/>
      <c r="G91" s="467"/>
      <c r="H91" s="467"/>
      <c r="I91" s="467"/>
      <c r="J91" s="467"/>
      <c r="K91" s="467"/>
      <c r="L91" s="467"/>
    </row>
    <row r="93" spans="1:12" ht="12.2" customHeight="1" x14ac:dyDescent="0.2"/>
    <row r="94" spans="1:12" ht="12.2" customHeight="1" x14ac:dyDescent="0.2"/>
    <row r="95" spans="1:12" ht="12.2" customHeight="1" x14ac:dyDescent="0.2"/>
    <row r="96" spans="1:12" ht="12.2" customHeight="1" x14ac:dyDescent="0.2"/>
    <row r="97" spans="1:12" ht="12.2" customHeight="1" x14ac:dyDescent="0.2"/>
    <row r="98" spans="1:12" ht="12" customHeight="1" x14ac:dyDescent="0.2"/>
    <row r="99" spans="1:12" ht="14.25" customHeight="1" x14ac:dyDescent="0.2"/>
    <row r="100" spans="1:12" ht="12" customHeight="1" x14ac:dyDescent="0.2"/>
    <row r="101" spans="1:12" ht="14.25" customHeight="1" x14ac:dyDescent="0.2"/>
    <row r="102" spans="1:12" ht="12.2" customHeight="1" x14ac:dyDescent="0.2"/>
    <row r="103" spans="1:12" ht="12.2" customHeight="1" x14ac:dyDescent="0.2"/>
    <row r="104" spans="1:12" ht="12.2" customHeight="1" x14ac:dyDescent="0.2"/>
    <row r="105" spans="1:12" ht="12.2" customHeight="1" x14ac:dyDescent="0.2"/>
    <row r="106" spans="1:12" ht="12.2" customHeight="1" x14ac:dyDescent="0.2"/>
    <row r="107" spans="1:12" ht="12.2" customHeight="1" x14ac:dyDescent="0.2"/>
    <row r="108" spans="1:12" ht="12.2" customHeight="1" x14ac:dyDescent="0.2"/>
    <row r="109" spans="1:12" ht="12.2" customHeight="1" x14ac:dyDescent="0.2">
      <c r="I109" s="80"/>
      <c r="J109" s="74"/>
      <c r="K109" s="74"/>
      <c r="L109" s="81"/>
    </row>
    <row r="110" spans="1:12" ht="12.2" customHeight="1" x14ac:dyDescent="0.2">
      <c r="E110" s="23"/>
      <c r="H110" s="26"/>
      <c r="I110" s="60"/>
      <c r="J110" s="74"/>
      <c r="K110" s="74"/>
      <c r="L110" s="24"/>
    </row>
    <row r="111" spans="1:12" ht="12.2" customHeight="1" x14ac:dyDescent="0.2">
      <c r="F111" s="82"/>
      <c r="G111" s="82"/>
      <c r="J111" s="82"/>
      <c r="K111" s="82"/>
    </row>
    <row r="112" spans="1:12" ht="12.2" customHeight="1" x14ac:dyDescent="0.2">
      <c r="A112" s="16"/>
      <c r="F112" s="82"/>
      <c r="G112" s="82"/>
      <c r="J112" s="82"/>
      <c r="K112" s="82"/>
    </row>
    <row r="113" spans="2:11" ht="12.2" customHeight="1" x14ac:dyDescent="0.2">
      <c r="F113" s="82"/>
      <c r="G113" s="82"/>
      <c r="J113" s="82"/>
      <c r="K113" s="82"/>
    </row>
    <row r="114" spans="2:11" x14ac:dyDescent="0.2">
      <c r="F114" s="82"/>
      <c r="G114" s="82"/>
      <c r="J114" s="82"/>
      <c r="K114" s="82"/>
    </row>
    <row r="115" spans="2:11" x14ac:dyDescent="0.2">
      <c r="B115" s="82"/>
      <c r="C115" s="82"/>
      <c r="F115" s="82"/>
      <c r="G115" s="82"/>
      <c r="J115" s="82"/>
      <c r="K115" s="82"/>
    </row>
    <row r="116" spans="2:11" x14ac:dyDescent="0.2">
      <c r="B116" s="82"/>
      <c r="C116" s="82"/>
      <c r="F116" s="82"/>
      <c r="G116" s="82"/>
      <c r="J116" s="82"/>
      <c r="K116" s="82"/>
    </row>
    <row r="117" spans="2:11" x14ac:dyDescent="0.2">
      <c r="B117" s="82"/>
      <c r="C117" s="82"/>
      <c r="F117" s="82"/>
      <c r="G117" s="82"/>
      <c r="J117" s="82"/>
      <c r="K117" s="82"/>
    </row>
    <row r="118" spans="2:11" x14ac:dyDescent="0.2">
      <c r="B118" s="82"/>
      <c r="C118" s="82"/>
      <c r="F118" s="82"/>
      <c r="G118" s="82"/>
      <c r="J118" s="82"/>
      <c r="K118" s="82"/>
    </row>
    <row r="119" spans="2:11" x14ac:dyDescent="0.2">
      <c r="B119" s="82"/>
      <c r="C119" s="82"/>
      <c r="F119" s="82"/>
      <c r="G119" s="82"/>
      <c r="J119" s="82"/>
      <c r="K119" s="82"/>
    </row>
    <row r="120" spans="2:11" x14ac:dyDescent="0.2">
      <c r="B120" s="82"/>
      <c r="C120" s="82"/>
      <c r="F120" s="82"/>
      <c r="G120" s="82"/>
      <c r="J120" s="82"/>
      <c r="K120" s="82"/>
    </row>
    <row r="121" spans="2:11" x14ac:dyDescent="0.2">
      <c r="B121" s="82"/>
      <c r="C121" s="82"/>
      <c r="F121" s="82"/>
      <c r="G121" s="82"/>
      <c r="J121" s="82"/>
      <c r="K121" s="82"/>
    </row>
    <row r="122" spans="2:11" x14ac:dyDescent="0.2">
      <c r="F122" s="82"/>
      <c r="G122" s="82"/>
      <c r="J122" s="82"/>
      <c r="K122" s="82"/>
    </row>
    <row r="123" spans="2:11" x14ac:dyDescent="0.2">
      <c r="F123" s="82"/>
      <c r="G123" s="82"/>
      <c r="J123" s="82"/>
      <c r="K123" s="82"/>
    </row>
    <row r="124" spans="2:11" x14ac:dyDescent="0.2">
      <c r="F124" s="82"/>
      <c r="G124" s="82"/>
      <c r="J124" s="82"/>
      <c r="K124" s="82"/>
    </row>
    <row r="125" spans="2:11" x14ac:dyDescent="0.2">
      <c r="F125" s="82"/>
      <c r="G125" s="82"/>
      <c r="J125" s="82"/>
      <c r="K125" s="82"/>
    </row>
    <row r="126" spans="2:11" x14ac:dyDescent="0.2">
      <c r="F126" s="82"/>
      <c r="G126" s="82"/>
      <c r="J126" s="82"/>
      <c r="K126" s="82"/>
    </row>
    <row r="127" spans="2:11" x14ac:dyDescent="0.2">
      <c r="F127" s="82"/>
      <c r="G127" s="82"/>
      <c r="J127" s="82"/>
      <c r="K127" s="82"/>
    </row>
    <row r="128" spans="2:11" x14ac:dyDescent="0.2">
      <c r="F128" s="82"/>
      <c r="G128" s="82"/>
      <c r="J128" s="82"/>
      <c r="K128" s="82"/>
    </row>
    <row r="129" spans="6:11" x14ac:dyDescent="0.2">
      <c r="F129" s="82"/>
      <c r="G129" s="82"/>
      <c r="J129" s="82"/>
      <c r="K129" s="82"/>
    </row>
    <row r="130" spans="6:11" x14ac:dyDescent="0.2">
      <c r="F130" s="82"/>
      <c r="G130" s="82"/>
      <c r="J130" s="82"/>
      <c r="K130" s="82"/>
    </row>
    <row r="131" spans="6:11" x14ac:dyDescent="0.2">
      <c r="F131" s="82"/>
      <c r="G131" s="82"/>
      <c r="J131" s="82"/>
      <c r="K131" s="82"/>
    </row>
    <row r="132" spans="6:11" x14ac:dyDescent="0.2">
      <c r="F132" s="82"/>
      <c r="G132" s="82"/>
      <c r="J132" s="82"/>
      <c r="K132" s="82"/>
    </row>
    <row r="133" spans="6:11" x14ac:dyDescent="0.2">
      <c r="F133" s="82"/>
      <c r="G133" s="82"/>
      <c r="J133" s="82"/>
      <c r="K133" s="82"/>
    </row>
    <row r="134" spans="6:11" x14ac:dyDescent="0.2">
      <c r="F134" s="82"/>
      <c r="G134" s="82"/>
      <c r="J134" s="82"/>
      <c r="K134" s="82"/>
    </row>
    <row r="135" spans="6:11" x14ac:dyDescent="0.2">
      <c r="F135" s="82"/>
      <c r="G135" s="82"/>
      <c r="J135" s="82"/>
      <c r="K135" s="82"/>
    </row>
    <row r="136" spans="6:11" x14ac:dyDescent="0.2">
      <c r="F136" s="82"/>
      <c r="G136" s="82"/>
      <c r="J136" s="82"/>
      <c r="K136" s="82"/>
    </row>
    <row r="137" spans="6:11" x14ac:dyDescent="0.2">
      <c r="F137" s="82"/>
      <c r="G137" s="82"/>
      <c r="J137" s="82"/>
      <c r="K137" s="82"/>
    </row>
    <row r="138" spans="6:11" x14ac:dyDescent="0.2">
      <c r="F138" s="82"/>
      <c r="G138" s="82"/>
      <c r="J138" s="82"/>
      <c r="K138" s="82"/>
    </row>
    <row r="139" spans="6:11" x14ac:dyDescent="0.2">
      <c r="F139" s="82"/>
      <c r="G139" s="82"/>
      <c r="J139" s="82"/>
      <c r="K139" s="82"/>
    </row>
    <row r="140" spans="6:11" x14ac:dyDescent="0.2">
      <c r="F140" s="82"/>
      <c r="G140" s="82"/>
      <c r="J140" s="82"/>
      <c r="K140" s="82"/>
    </row>
    <row r="141" spans="6:11" x14ac:dyDescent="0.2">
      <c r="F141" s="82"/>
      <c r="G141" s="82"/>
      <c r="J141" s="82"/>
      <c r="K141" s="82"/>
    </row>
    <row r="142" spans="6:11" x14ac:dyDescent="0.2">
      <c r="F142" s="82"/>
      <c r="G142" s="82"/>
      <c r="J142" s="82"/>
      <c r="K142" s="82"/>
    </row>
    <row r="143" spans="6:11" x14ac:dyDescent="0.2">
      <c r="F143" s="82"/>
      <c r="G143" s="82"/>
      <c r="J143" s="82"/>
      <c r="K143" s="82"/>
    </row>
    <row r="144" spans="6:11" x14ac:dyDescent="0.2">
      <c r="F144" s="82"/>
      <c r="G144" s="82"/>
      <c r="J144" s="82"/>
      <c r="K144" s="82"/>
    </row>
    <row r="145" spans="6:11" x14ac:dyDescent="0.2">
      <c r="F145" s="82"/>
      <c r="G145" s="82"/>
      <c r="J145" s="82"/>
      <c r="K145" s="82"/>
    </row>
    <row r="146" spans="6:11" x14ac:dyDescent="0.2">
      <c r="F146" s="82"/>
      <c r="G146" s="82"/>
      <c r="J146" s="82"/>
      <c r="K146" s="82"/>
    </row>
    <row r="147" spans="6:11" x14ac:dyDescent="0.2">
      <c r="F147" s="82"/>
      <c r="G147" s="82"/>
      <c r="J147" s="82"/>
      <c r="K147" s="82"/>
    </row>
    <row r="148" spans="6:11" x14ac:dyDescent="0.2">
      <c r="F148" s="82"/>
      <c r="G148" s="82"/>
      <c r="J148" s="82"/>
      <c r="K148" s="82"/>
    </row>
    <row r="149" spans="6:11" x14ac:dyDescent="0.2">
      <c r="F149" s="82"/>
      <c r="G149" s="82"/>
      <c r="J149" s="82"/>
      <c r="K149" s="82"/>
    </row>
    <row r="150" spans="6:11" x14ac:dyDescent="0.2">
      <c r="F150" s="82"/>
      <c r="G150" s="82"/>
      <c r="J150" s="82"/>
      <c r="K150" s="82"/>
    </row>
    <row r="151" spans="6:11" x14ac:dyDescent="0.2">
      <c r="F151" s="82"/>
      <c r="G151" s="82"/>
      <c r="J151" s="82"/>
      <c r="K151" s="82"/>
    </row>
    <row r="152" spans="6:11" x14ac:dyDescent="0.2">
      <c r="F152" s="82"/>
      <c r="G152" s="82"/>
      <c r="J152" s="82"/>
      <c r="K152" s="82"/>
    </row>
    <row r="153" spans="6:11" x14ac:dyDescent="0.2">
      <c r="F153" s="82"/>
      <c r="G153" s="82"/>
      <c r="J153" s="82"/>
      <c r="K153" s="82"/>
    </row>
    <row r="154" spans="6:11" x14ac:dyDescent="0.2">
      <c r="F154" s="82"/>
      <c r="G154" s="82"/>
      <c r="J154" s="82"/>
      <c r="K154" s="82"/>
    </row>
    <row r="155" spans="6:11" x14ac:dyDescent="0.2">
      <c r="F155" s="82"/>
      <c r="G155" s="82"/>
      <c r="J155" s="82"/>
      <c r="K155" s="82"/>
    </row>
    <row r="156" spans="6:11" x14ac:dyDescent="0.2">
      <c r="F156" s="82"/>
      <c r="G156" s="82"/>
      <c r="J156" s="82"/>
      <c r="K156" s="82"/>
    </row>
    <row r="157" spans="6:11" x14ac:dyDescent="0.2">
      <c r="F157" s="82"/>
      <c r="G157" s="82"/>
      <c r="J157" s="82"/>
      <c r="K157" s="82"/>
    </row>
    <row r="158" spans="6:11" x14ac:dyDescent="0.2">
      <c r="F158" s="82"/>
      <c r="G158" s="82"/>
      <c r="J158" s="82"/>
      <c r="K158" s="82"/>
    </row>
    <row r="159" spans="6:11" x14ac:dyDescent="0.2">
      <c r="F159" s="82"/>
      <c r="G159" s="82"/>
      <c r="J159" s="82"/>
      <c r="K159" s="82"/>
    </row>
    <row r="160" spans="6:11" x14ac:dyDescent="0.2">
      <c r="F160" s="82"/>
      <c r="G160" s="82"/>
      <c r="J160" s="82"/>
      <c r="K160" s="82"/>
    </row>
    <row r="161" spans="6:11" x14ac:dyDescent="0.2">
      <c r="F161" s="82"/>
      <c r="G161" s="82"/>
      <c r="J161" s="82"/>
      <c r="K161" s="82"/>
    </row>
    <row r="162" spans="6:11" x14ac:dyDescent="0.2">
      <c r="F162" s="82"/>
      <c r="G162" s="82"/>
      <c r="J162" s="82"/>
      <c r="K162" s="82"/>
    </row>
    <row r="163" spans="6:11" x14ac:dyDescent="0.2">
      <c r="F163" s="82"/>
      <c r="G163" s="82"/>
      <c r="J163" s="82"/>
      <c r="K163" s="82"/>
    </row>
    <row r="164" spans="6:11" x14ac:dyDescent="0.2">
      <c r="F164" s="82"/>
      <c r="G164" s="82"/>
      <c r="J164" s="82"/>
      <c r="K164" s="82"/>
    </row>
    <row r="165" spans="6:11" x14ac:dyDescent="0.2">
      <c r="F165" s="82"/>
      <c r="G165" s="82"/>
      <c r="J165" s="82"/>
      <c r="K165" s="82"/>
    </row>
    <row r="166" spans="6:11" x14ac:dyDescent="0.2">
      <c r="F166" s="82"/>
      <c r="G166" s="82"/>
      <c r="J166" s="82"/>
      <c r="K166" s="82"/>
    </row>
    <row r="167" spans="6:11" x14ac:dyDescent="0.2">
      <c r="F167" s="82"/>
      <c r="G167" s="82"/>
      <c r="J167" s="82"/>
      <c r="K167" s="82"/>
    </row>
    <row r="168" spans="6:11" x14ac:dyDescent="0.2">
      <c r="F168" s="82"/>
      <c r="G168" s="82"/>
      <c r="J168" s="82"/>
      <c r="K168" s="82"/>
    </row>
    <row r="169" spans="6:11" x14ac:dyDescent="0.2">
      <c r="F169" s="82"/>
      <c r="G169" s="82"/>
      <c r="J169" s="82"/>
      <c r="K169" s="82"/>
    </row>
    <row r="170" spans="6:11" x14ac:dyDescent="0.2">
      <c r="F170" s="82"/>
      <c r="G170" s="82"/>
      <c r="J170" s="82"/>
      <c r="K170" s="82"/>
    </row>
    <row r="171" spans="6:11" x14ac:dyDescent="0.2">
      <c r="F171" s="82"/>
      <c r="G171" s="82"/>
      <c r="J171" s="82"/>
      <c r="K171" s="82"/>
    </row>
    <row r="172" spans="6:11" x14ac:dyDescent="0.2">
      <c r="F172" s="82"/>
      <c r="G172" s="82"/>
      <c r="J172" s="82"/>
      <c r="K172" s="82"/>
    </row>
    <row r="173" spans="6:11" x14ac:dyDescent="0.2">
      <c r="F173" s="82"/>
      <c r="G173" s="82"/>
      <c r="J173" s="82"/>
      <c r="K173" s="82"/>
    </row>
    <row r="174" spans="6:11" x14ac:dyDescent="0.2">
      <c r="F174" s="82"/>
      <c r="G174" s="82"/>
      <c r="J174" s="82"/>
      <c r="K174" s="82"/>
    </row>
    <row r="175" spans="6:11" x14ac:dyDescent="0.2">
      <c r="F175" s="82"/>
      <c r="G175" s="82"/>
      <c r="J175" s="82"/>
      <c r="K175" s="82"/>
    </row>
    <row r="176" spans="6:11" x14ac:dyDescent="0.2">
      <c r="F176" s="82"/>
      <c r="G176" s="82"/>
      <c r="J176" s="82"/>
      <c r="K176" s="82"/>
    </row>
    <row r="177" spans="6:11" x14ac:dyDescent="0.2">
      <c r="F177" s="82"/>
      <c r="G177" s="82"/>
      <c r="J177" s="82"/>
      <c r="K177" s="82"/>
    </row>
    <row r="178" spans="6:11" x14ac:dyDescent="0.2">
      <c r="F178" s="82"/>
      <c r="G178" s="82"/>
      <c r="J178" s="82"/>
      <c r="K178" s="82"/>
    </row>
    <row r="179" spans="6:11" x14ac:dyDescent="0.2">
      <c r="F179" s="82"/>
      <c r="G179" s="82"/>
      <c r="J179" s="82"/>
      <c r="K179" s="82"/>
    </row>
    <row r="180" spans="6:11" x14ac:dyDescent="0.2">
      <c r="F180" s="82"/>
      <c r="G180" s="82"/>
      <c r="J180" s="82"/>
      <c r="K180" s="82"/>
    </row>
    <row r="181" spans="6:11" x14ac:dyDescent="0.2">
      <c r="F181" s="82"/>
      <c r="G181" s="82"/>
      <c r="J181" s="82"/>
      <c r="K181" s="82"/>
    </row>
    <row r="182" spans="6:11" x14ac:dyDescent="0.2">
      <c r="F182" s="82"/>
      <c r="G182" s="82"/>
    </row>
    <row r="183" spans="6:11" x14ac:dyDescent="0.2">
      <c r="F183" s="82"/>
      <c r="G183" s="82"/>
    </row>
    <row r="184" spans="6:11" x14ac:dyDescent="0.2">
      <c r="F184" s="82"/>
      <c r="G184" s="82"/>
    </row>
    <row r="185" spans="6:11" x14ac:dyDescent="0.2">
      <c r="F185" s="82"/>
      <c r="G185" s="82"/>
    </row>
    <row r="186" spans="6:11" x14ac:dyDescent="0.2">
      <c r="F186" s="82"/>
      <c r="G186" s="82"/>
    </row>
    <row r="187" spans="6:11" x14ac:dyDescent="0.2">
      <c r="F187" s="82"/>
      <c r="G187" s="82"/>
    </row>
    <row r="188" spans="6:11" x14ac:dyDescent="0.2">
      <c r="F188" s="82"/>
      <c r="G188" s="82"/>
    </row>
    <row r="189" spans="6:11" x14ac:dyDescent="0.2">
      <c r="F189" s="82"/>
      <c r="G189" s="82"/>
    </row>
    <row r="190" spans="6:11" x14ac:dyDescent="0.2">
      <c r="F190" s="82"/>
      <c r="G190" s="82"/>
    </row>
    <row r="191" spans="6:11" x14ac:dyDescent="0.2">
      <c r="F191" s="82"/>
      <c r="G191" s="82"/>
    </row>
    <row r="192" spans="6:11" x14ac:dyDescent="0.2">
      <c r="F192" s="82"/>
      <c r="G192" s="82"/>
    </row>
    <row r="193" spans="6:7" x14ac:dyDescent="0.2">
      <c r="F193" s="82"/>
      <c r="G193" s="82"/>
    </row>
    <row r="194" spans="6:7" x14ac:dyDescent="0.2">
      <c r="F194" s="82"/>
      <c r="G194" s="82"/>
    </row>
    <row r="195" spans="6:7" x14ac:dyDescent="0.2">
      <c r="F195" s="82"/>
      <c r="G195" s="82"/>
    </row>
    <row r="196" spans="6:7" x14ac:dyDescent="0.2">
      <c r="F196" s="82"/>
      <c r="G196" s="82"/>
    </row>
    <row r="197" spans="6:7" x14ac:dyDescent="0.2">
      <c r="F197" s="82"/>
      <c r="G197" s="82"/>
    </row>
    <row r="198" spans="6:7" x14ac:dyDescent="0.2">
      <c r="F198" s="82"/>
      <c r="G198" s="82"/>
    </row>
    <row r="199" spans="6:7" x14ac:dyDescent="0.2">
      <c r="F199" s="82"/>
      <c r="G199" s="82"/>
    </row>
    <row r="200" spans="6:7" x14ac:dyDescent="0.2">
      <c r="F200" s="82"/>
      <c r="G200" s="82"/>
    </row>
    <row r="201" spans="6:7" x14ac:dyDescent="0.2">
      <c r="F201" s="82"/>
      <c r="G201" s="82"/>
    </row>
    <row r="202" spans="6:7" x14ac:dyDescent="0.2">
      <c r="F202" s="82"/>
      <c r="G202" s="82"/>
    </row>
    <row r="203" spans="6:7" x14ac:dyDescent="0.2">
      <c r="F203" s="82"/>
      <c r="G203" s="82"/>
    </row>
  </sheetData>
  <mergeCells count="2">
    <mergeCell ref="A1:L1"/>
    <mergeCell ref="A91:L91"/>
  </mergeCells>
  <phoneticPr fontId="2" type="noConversion"/>
  <pageMargins left="0.59055118110236227" right="0" top="0.78740157480314965" bottom="0.19685039370078741" header="0.51181102362204722" footer="0"/>
  <pageSetup paperSize="9" scale="58" orientation="portrait"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dimension ref="A1:K286"/>
  <sheetViews>
    <sheetView zoomScaleNormal="100" workbookViewId="0"/>
  </sheetViews>
  <sheetFormatPr baseColWidth="10" defaultRowHeight="12.75" x14ac:dyDescent="0.2"/>
  <cols>
    <col min="1" max="1" width="38.85546875" style="53" customWidth="1"/>
    <col min="2" max="2" width="40" style="9" customWidth="1"/>
    <col min="3" max="3" width="39.85546875" style="9" customWidth="1"/>
    <col min="4" max="4" width="44.5703125" style="9" customWidth="1"/>
    <col min="5" max="5" width="26.7109375" style="9" hidden="1" customWidth="1"/>
    <col min="6" max="6" width="26.7109375" style="9" customWidth="1"/>
    <col min="7" max="7" width="35.5703125" style="9" customWidth="1"/>
    <col min="8" max="8" width="0.140625" style="9" hidden="1" customWidth="1"/>
    <col min="9" max="9" width="19.5703125" style="9" hidden="1" customWidth="1"/>
    <col min="10" max="10" width="35.42578125" style="9" customWidth="1"/>
    <col min="11" max="11" width="49.28515625" style="9" bestFit="1" customWidth="1"/>
    <col min="12" max="16384" width="11.42578125" style="9"/>
  </cols>
  <sheetData>
    <row r="1" spans="1:11" s="115" customFormat="1" ht="23.25" customHeight="1" x14ac:dyDescent="0.25">
      <c r="A1" s="114"/>
      <c r="D1" s="103" t="s">
        <v>1220</v>
      </c>
      <c r="E1" s="42"/>
      <c r="F1" s="42"/>
      <c r="G1" s="42"/>
      <c r="H1" s="42"/>
      <c r="I1" s="42"/>
      <c r="K1" s="101"/>
    </row>
    <row r="2" spans="1:11" s="119" customFormat="1" ht="29.25" customHeight="1" x14ac:dyDescent="0.2">
      <c r="A2" s="466" t="s">
        <v>303</v>
      </c>
      <c r="B2" s="466"/>
      <c r="C2" s="466"/>
      <c r="D2" s="466"/>
      <c r="E2" s="116"/>
      <c r="F2" s="116"/>
      <c r="G2" s="117"/>
      <c r="H2" s="116"/>
      <c r="I2" s="118"/>
      <c r="J2" s="118"/>
    </row>
    <row r="3" spans="1:11" ht="17.25" customHeight="1" x14ac:dyDescent="0.25">
      <c r="A3" s="123"/>
      <c r="B3" s="123"/>
      <c r="C3" s="123"/>
      <c r="D3" s="123"/>
      <c r="E3" s="78"/>
      <c r="F3" s="78"/>
      <c r="H3" s="78"/>
      <c r="I3" s="78"/>
    </row>
    <row r="4" spans="1:11" ht="17.25" customHeight="1" x14ac:dyDescent="0.25">
      <c r="A4" s="120" t="s">
        <v>471</v>
      </c>
      <c r="B4" s="121" t="s">
        <v>939</v>
      </c>
      <c r="C4" s="53"/>
      <c r="E4" s="78"/>
      <c r="F4" s="78"/>
      <c r="H4" s="102"/>
      <c r="I4" s="78"/>
    </row>
    <row r="5" spans="1:11" ht="17.25" customHeight="1" x14ac:dyDescent="0.25">
      <c r="A5" s="122" t="s">
        <v>349</v>
      </c>
      <c r="B5" s="122" t="s">
        <v>940</v>
      </c>
      <c r="C5" s="122" t="s">
        <v>434</v>
      </c>
      <c r="D5" s="123" t="s">
        <v>138</v>
      </c>
      <c r="E5" s="78"/>
      <c r="F5" s="78"/>
      <c r="H5" s="78"/>
      <c r="I5" s="78"/>
    </row>
    <row r="6" spans="1:11" ht="17.25" customHeight="1" x14ac:dyDescent="0.25">
      <c r="A6" s="122" t="s">
        <v>350</v>
      </c>
      <c r="B6" s="122" t="s">
        <v>152</v>
      </c>
      <c r="C6" s="122" t="s">
        <v>435</v>
      </c>
      <c r="D6" s="123" t="s">
        <v>139</v>
      </c>
      <c r="E6" s="78"/>
      <c r="F6" s="78"/>
      <c r="H6" s="78"/>
      <c r="I6" s="78"/>
    </row>
    <row r="7" spans="1:11" ht="17.25" customHeight="1" x14ac:dyDescent="0.25">
      <c r="A7" s="122" t="s">
        <v>351</v>
      </c>
      <c r="B7" s="122" t="s">
        <v>153</v>
      </c>
      <c r="C7" s="122" t="s">
        <v>904</v>
      </c>
      <c r="D7" s="123" t="s">
        <v>140</v>
      </c>
      <c r="E7" s="78"/>
      <c r="F7" s="78"/>
      <c r="H7" s="78"/>
      <c r="I7" s="78"/>
    </row>
    <row r="8" spans="1:11" ht="17.25" customHeight="1" x14ac:dyDescent="0.25">
      <c r="A8" s="122" t="s">
        <v>836</v>
      </c>
      <c r="B8" s="122" t="s">
        <v>154</v>
      </c>
      <c r="C8" s="122" t="s">
        <v>436</v>
      </c>
      <c r="D8" s="123" t="s">
        <v>141</v>
      </c>
      <c r="E8" s="78"/>
      <c r="F8" s="78"/>
      <c r="H8" s="78"/>
      <c r="I8" s="78"/>
    </row>
    <row r="9" spans="1:11" ht="17.25" customHeight="1" x14ac:dyDescent="0.25">
      <c r="A9" s="122" t="s">
        <v>352</v>
      </c>
      <c r="B9" s="122" t="s">
        <v>155</v>
      </c>
      <c r="C9" s="122" t="s">
        <v>437</v>
      </c>
      <c r="D9" s="123" t="s">
        <v>142</v>
      </c>
      <c r="E9" s="78"/>
      <c r="F9" s="78"/>
      <c r="H9" s="78"/>
      <c r="I9" s="78"/>
    </row>
    <row r="10" spans="1:11" ht="17.25" customHeight="1" x14ac:dyDescent="0.25">
      <c r="A10" s="122" t="s">
        <v>900</v>
      </c>
      <c r="B10" s="122" t="s">
        <v>156</v>
      </c>
      <c r="C10" s="122" t="s">
        <v>438</v>
      </c>
      <c r="D10" s="123" t="s">
        <v>143</v>
      </c>
      <c r="E10" s="78"/>
      <c r="F10" s="78"/>
      <c r="H10" s="78"/>
      <c r="I10" s="78"/>
    </row>
    <row r="11" spans="1:11" ht="17.25" customHeight="1" x14ac:dyDescent="0.25">
      <c r="A11" s="122" t="s">
        <v>353</v>
      </c>
      <c r="B11" s="122" t="s">
        <v>157</v>
      </c>
      <c r="C11" s="122" t="s">
        <v>439</v>
      </c>
      <c r="D11" s="123" t="s">
        <v>144</v>
      </c>
      <c r="E11" s="78"/>
      <c r="F11" s="78"/>
      <c r="H11" s="78"/>
      <c r="I11" s="78"/>
    </row>
    <row r="12" spans="1:11" ht="17.25" customHeight="1" x14ac:dyDescent="0.25">
      <c r="A12" s="122" t="s">
        <v>354</v>
      </c>
      <c r="B12" s="122" t="s">
        <v>158</v>
      </c>
      <c r="C12" s="122" t="s">
        <v>906</v>
      </c>
      <c r="D12" s="123" t="s">
        <v>145</v>
      </c>
      <c r="E12" s="78"/>
      <c r="F12" s="78"/>
      <c r="H12" s="78"/>
      <c r="I12" s="78"/>
    </row>
    <row r="13" spans="1:11" ht="17.25" customHeight="1" x14ac:dyDescent="0.25">
      <c r="A13" s="122" t="s">
        <v>355</v>
      </c>
      <c r="B13" s="122" t="s">
        <v>159</v>
      </c>
      <c r="C13" s="122" t="s">
        <v>442</v>
      </c>
      <c r="D13" s="123" t="s">
        <v>146</v>
      </c>
      <c r="E13" s="78"/>
      <c r="F13" s="78"/>
      <c r="H13" s="78"/>
      <c r="I13" s="78"/>
    </row>
    <row r="14" spans="1:11" ht="17.25" customHeight="1" x14ac:dyDescent="0.25">
      <c r="A14" s="122" t="s">
        <v>356</v>
      </c>
      <c r="B14" s="122" t="s">
        <v>160</v>
      </c>
      <c r="C14" s="122" t="s">
        <v>444</v>
      </c>
      <c r="D14" s="123" t="s">
        <v>147</v>
      </c>
      <c r="E14" s="78"/>
      <c r="F14" s="78"/>
      <c r="H14" s="78"/>
      <c r="I14" s="78"/>
    </row>
    <row r="15" spans="1:11" ht="17.25" customHeight="1" x14ac:dyDescent="0.25">
      <c r="A15" s="122" t="s">
        <v>357</v>
      </c>
      <c r="B15" s="122"/>
      <c r="C15" s="122" t="s">
        <v>445</v>
      </c>
      <c r="D15" s="123" t="s">
        <v>148</v>
      </c>
      <c r="E15" s="78"/>
      <c r="F15" s="78"/>
      <c r="H15" s="78"/>
      <c r="I15" s="78"/>
    </row>
    <row r="16" spans="1:11" ht="17.25" customHeight="1" x14ac:dyDescent="0.25">
      <c r="A16" s="122" t="s">
        <v>479</v>
      </c>
      <c r="B16" s="120" t="s">
        <v>924</v>
      </c>
      <c r="C16" s="122" t="s">
        <v>446</v>
      </c>
      <c r="D16" s="123" t="s">
        <v>149</v>
      </c>
      <c r="E16" s="78"/>
      <c r="F16" s="78"/>
      <c r="H16" s="78"/>
      <c r="I16" s="78"/>
    </row>
    <row r="17" spans="1:9" ht="17.25" customHeight="1" x14ac:dyDescent="0.25">
      <c r="A17" s="122" t="s">
        <v>358</v>
      </c>
      <c r="B17" s="122" t="s">
        <v>925</v>
      </c>
      <c r="C17" s="122" t="s">
        <v>447</v>
      </c>
      <c r="D17" s="123" t="s">
        <v>150</v>
      </c>
      <c r="E17" s="78"/>
      <c r="F17" s="78"/>
      <c r="H17" s="78"/>
      <c r="I17" s="78"/>
    </row>
    <row r="18" spans="1:9" ht="17.25" customHeight="1" x14ac:dyDescent="0.25">
      <c r="A18" s="122" t="s">
        <v>359</v>
      </c>
      <c r="B18" s="122" t="s">
        <v>441</v>
      </c>
      <c r="C18" s="122" t="s">
        <v>448</v>
      </c>
      <c r="D18" s="123" t="s">
        <v>161</v>
      </c>
      <c r="E18" s="78"/>
      <c r="F18" s="78"/>
      <c r="H18" s="78"/>
      <c r="I18" s="78"/>
    </row>
    <row r="19" spans="1:9" ht="17.25" customHeight="1" x14ac:dyDescent="0.25">
      <c r="A19" s="122" t="s">
        <v>368</v>
      </c>
      <c r="B19" s="122" t="s">
        <v>443</v>
      </c>
      <c r="C19" s="122" t="s">
        <v>449</v>
      </c>
      <c r="D19" s="123" t="s">
        <v>162</v>
      </c>
      <c r="E19" s="78"/>
      <c r="F19" s="78"/>
      <c r="H19" s="78"/>
      <c r="I19" s="78"/>
    </row>
    <row r="20" spans="1:9" ht="17.25" customHeight="1" x14ac:dyDescent="0.25">
      <c r="A20" s="122" t="s">
        <v>370</v>
      </c>
      <c r="B20" s="122"/>
      <c r="C20" s="122" t="s">
        <v>450</v>
      </c>
      <c r="D20" s="123" t="s">
        <v>163</v>
      </c>
      <c r="E20" s="78"/>
      <c r="F20" s="78"/>
      <c r="H20" s="78"/>
      <c r="I20" s="78"/>
    </row>
    <row r="21" spans="1:9" ht="17.25" customHeight="1" x14ac:dyDescent="0.25">
      <c r="A21" s="122" t="s">
        <v>371</v>
      </c>
      <c r="B21" s="120" t="s">
        <v>926</v>
      </c>
      <c r="C21" s="122" t="s">
        <v>451</v>
      </c>
      <c r="D21" s="123" t="s">
        <v>164</v>
      </c>
      <c r="E21" s="78"/>
      <c r="F21" s="78"/>
      <c r="H21" s="78"/>
      <c r="I21" s="78"/>
    </row>
    <row r="22" spans="1:9" ht="17.25" customHeight="1" x14ac:dyDescent="0.25">
      <c r="A22" s="122" t="s">
        <v>372</v>
      </c>
      <c r="B22" s="122" t="s">
        <v>927</v>
      </c>
      <c r="C22" s="122" t="s">
        <v>452</v>
      </c>
      <c r="D22" s="123" t="s">
        <v>165</v>
      </c>
      <c r="E22" s="78"/>
      <c r="F22" s="78"/>
      <c r="H22" s="78"/>
      <c r="I22" s="22"/>
    </row>
    <row r="23" spans="1:9" ht="17.25" customHeight="1" x14ac:dyDescent="0.25">
      <c r="A23" s="122" t="s">
        <v>373</v>
      </c>
      <c r="B23" s="122" t="s">
        <v>361</v>
      </c>
      <c r="C23" s="122" t="s">
        <v>453</v>
      </c>
      <c r="D23" s="123" t="s">
        <v>166</v>
      </c>
      <c r="E23" s="78"/>
      <c r="F23" s="78"/>
      <c r="H23" s="102"/>
      <c r="I23" s="102"/>
    </row>
    <row r="24" spans="1:9" ht="17.25" customHeight="1" x14ac:dyDescent="0.25">
      <c r="A24" s="122" t="s">
        <v>374</v>
      </c>
      <c r="B24" s="122" t="s">
        <v>392</v>
      </c>
      <c r="C24" s="122" t="s">
        <v>454</v>
      </c>
      <c r="D24" s="123" t="s">
        <v>167</v>
      </c>
      <c r="E24" s="78"/>
      <c r="F24" s="78"/>
      <c r="H24" s="78"/>
      <c r="I24" s="78"/>
    </row>
    <row r="25" spans="1:9" ht="17.25" customHeight="1" x14ac:dyDescent="0.25">
      <c r="A25" s="122" t="s">
        <v>375</v>
      </c>
      <c r="B25" s="122" t="s">
        <v>1076</v>
      </c>
      <c r="C25" s="122" t="s">
        <v>455</v>
      </c>
      <c r="D25" s="123" t="s">
        <v>168</v>
      </c>
      <c r="E25" s="78"/>
      <c r="F25" s="78"/>
      <c r="H25" s="78"/>
      <c r="I25" s="78"/>
    </row>
    <row r="26" spans="1:9" ht="17.25" customHeight="1" x14ac:dyDescent="0.25">
      <c r="A26" s="122" t="s">
        <v>376</v>
      </c>
      <c r="B26" s="122" t="s">
        <v>393</v>
      </c>
      <c r="C26" s="122" t="s">
        <v>456</v>
      </c>
      <c r="D26" s="123" t="s">
        <v>169</v>
      </c>
      <c r="E26" s="78"/>
      <c r="F26" s="78"/>
      <c r="H26" s="78"/>
      <c r="I26" s="78"/>
    </row>
    <row r="27" spans="1:9" ht="17.25" customHeight="1" x14ac:dyDescent="0.25">
      <c r="A27" s="122" t="s">
        <v>908</v>
      </c>
      <c r="B27" s="122" t="s">
        <v>394</v>
      </c>
      <c r="C27" s="122" t="s">
        <v>457</v>
      </c>
      <c r="D27" s="123" t="s">
        <v>170</v>
      </c>
      <c r="E27" s="78"/>
      <c r="F27" s="78"/>
      <c r="H27" s="78"/>
      <c r="I27" s="78"/>
    </row>
    <row r="28" spans="1:9" ht="17.25" customHeight="1" x14ac:dyDescent="0.25">
      <c r="A28" s="122" t="s">
        <v>377</v>
      </c>
      <c r="B28" s="122" t="s">
        <v>1048</v>
      </c>
      <c r="C28" s="122" t="s">
        <v>458</v>
      </c>
      <c r="D28" s="123" t="s">
        <v>171</v>
      </c>
      <c r="E28" s="78"/>
      <c r="F28" s="78"/>
      <c r="H28" s="78"/>
      <c r="I28" s="78"/>
    </row>
    <row r="29" spans="1:9" ht="17.25" customHeight="1" x14ac:dyDescent="0.25">
      <c r="A29" s="122" t="s">
        <v>389</v>
      </c>
      <c r="B29" s="122" t="s">
        <v>491</v>
      </c>
      <c r="C29" s="122" t="s">
        <v>459</v>
      </c>
      <c r="D29" s="123" t="s">
        <v>172</v>
      </c>
      <c r="E29" s="78"/>
      <c r="F29" s="78"/>
      <c r="H29" s="78"/>
      <c r="I29" s="78"/>
    </row>
    <row r="30" spans="1:9" ht="17.25" customHeight="1" x14ac:dyDescent="0.25">
      <c r="A30" s="122" t="s">
        <v>390</v>
      </c>
      <c r="B30" s="122" t="s">
        <v>395</v>
      </c>
      <c r="C30" s="122" t="s">
        <v>460</v>
      </c>
      <c r="D30" s="123" t="s">
        <v>173</v>
      </c>
      <c r="E30" s="78"/>
      <c r="F30" s="78"/>
      <c r="H30" s="78"/>
      <c r="I30" s="78"/>
    </row>
    <row r="31" spans="1:9" ht="17.25" customHeight="1" x14ac:dyDescent="0.25">
      <c r="A31" s="122" t="s">
        <v>128</v>
      </c>
      <c r="B31" s="122" t="s">
        <v>1050</v>
      </c>
      <c r="C31" s="122" t="s">
        <v>461</v>
      </c>
      <c r="D31" s="123" t="s">
        <v>174</v>
      </c>
      <c r="E31" s="78"/>
      <c r="F31" s="78"/>
      <c r="H31" s="78"/>
      <c r="I31" s="78"/>
    </row>
    <row r="32" spans="1:9" ht="17.25" customHeight="1" x14ac:dyDescent="0.25">
      <c r="A32" s="122"/>
      <c r="B32" s="122" t="s">
        <v>396</v>
      </c>
      <c r="C32" s="122" t="s">
        <v>462</v>
      </c>
      <c r="D32" s="123" t="s">
        <v>175</v>
      </c>
      <c r="E32" s="78"/>
      <c r="F32" s="78"/>
      <c r="H32" s="78"/>
      <c r="I32" s="78"/>
    </row>
    <row r="33" spans="1:9" ht="17.25" customHeight="1" x14ac:dyDescent="0.25">
      <c r="A33" s="120" t="s">
        <v>203</v>
      </c>
      <c r="B33" s="122" t="s">
        <v>397</v>
      </c>
      <c r="C33" s="122" t="s">
        <v>463</v>
      </c>
      <c r="D33" s="123" t="s">
        <v>176</v>
      </c>
      <c r="E33" s="78"/>
      <c r="F33" s="78"/>
      <c r="H33" s="78"/>
      <c r="I33" s="78"/>
    </row>
    <row r="34" spans="1:9" ht="17.25" customHeight="1" x14ac:dyDescent="0.25">
      <c r="A34" s="122" t="s">
        <v>349</v>
      </c>
      <c r="B34" s="122" t="s">
        <v>398</v>
      </c>
      <c r="C34" s="122" t="s">
        <v>464</v>
      </c>
      <c r="D34" s="123" t="s">
        <v>177</v>
      </c>
      <c r="E34" s="78"/>
      <c r="F34" s="78"/>
      <c r="H34" s="78"/>
      <c r="I34" s="78"/>
    </row>
    <row r="35" spans="1:9" ht="17.25" customHeight="1" x14ac:dyDescent="0.25">
      <c r="A35" s="122" t="s">
        <v>350</v>
      </c>
      <c r="B35" s="122" t="s">
        <v>399</v>
      </c>
      <c r="C35" s="122" t="s">
        <v>465</v>
      </c>
      <c r="D35" s="123" t="s">
        <v>178</v>
      </c>
      <c r="E35" s="78"/>
      <c r="F35" s="78"/>
      <c r="H35" s="78"/>
      <c r="I35" s="78"/>
    </row>
    <row r="36" spans="1:9" ht="17.25" customHeight="1" x14ac:dyDescent="0.25">
      <c r="A36" s="122" t="s">
        <v>351</v>
      </c>
      <c r="B36" s="122" t="s">
        <v>400</v>
      </c>
      <c r="C36" s="122" t="s">
        <v>112</v>
      </c>
      <c r="D36" s="123" t="s">
        <v>179</v>
      </c>
      <c r="E36" s="78"/>
      <c r="F36" s="78"/>
      <c r="H36" s="78"/>
      <c r="I36" s="78"/>
    </row>
    <row r="37" spans="1:9" ht="17.25" customHeight="1" x14ac:dyDescent="0.25">
      <c r="A37" s="122" t="s">
        <v>352</v>
      </c>
      <c r="B37" s="122" t="s">
        <v>401</v>
      </c>
      <c r="C37" s="122" t="s">
        <v>113</v>
      </c>
      <c r="D37" s="123" t="s">
        <v>180</v>
      </c>
      <c r="E37" s="78"/>
      <c r="F37" s="78"/>
      <c r="H37" s="78"/>
      <c r="I37" s="78"/>
    </row>
    <row r="38" spans="1:9" ht="17.25" customHeight="1" x14ac:dyDescent="0.25">
      <c r="A38" s="122" t="s">
        <v>353</v>
      </c>
      <c r="B38" s="122" t="s">
        <v>402</v>
      </c>
      <c r="C38" s="122" t="s">
        <v>114</v>
      </c>
      <c r="D38" s="123" t="s">
        <v>181</v>
      </c>
      <c r="E38" s="78"/>
      <c r="F38" s="78"/>
      <c r="H38" s="78"/>
      <c r="I38" s="78"/>
    </row>
    <row r="39" spans="1:9" ht="17.25" customHeight="1" x14ac:dyDescent="0.25">
      <c r="A39" s="122" t="s">
        <v>354</v>
      </c>
      <c r="B39" s="122" t="s">
        <v>403</v>
      </c>
      <c r="C39" s="122" t="s">
        <v>115</v>
      </c>
      <c r="D39" s="123" t="s">
        <v>182</v>
      </c>
      <c r="E39" s="78"/>
      <c r="F39" s="78"/>
      <c r="H39" s="78"/>
      <c r="I39" s="78"/>
    </row>
    <row r="40" spans="1:9" ht="17.25" customHeight="1" x14ac:dyDescent="0.25">
      <c r="A40" s="122" t="s">
        <v>355</v>
      </c>
      <c r="B40" s="122" t="s">
        <v>404</v>
      </c>
      <c r="C40" s="122" t="s">
        <v>116</v>
      </c>
      <c r="D40" s="123" t="s">
        <v>910</v>
      </c>
      <c r="E40" s="78"/>
      <c r="F40" s="78"/>
      <c r="H40" s="78"/>
      <c r="I40" s="78"/>
    </row>
    <row r="41" spans="1:9" ht="17.25" customHeight="1" x14ac:dyDescent="0.25">
      <c r="A41" s="122" t="s">
        <v>357</v>
      </c>
      <c r="B41" s="122" t="s">
        <v>405</v>
      </c>
      <c r="C41" s="122" t="s">
        <v>117</v>
      </c>
      <c r="D41" s="123" t="s">
        <v>912</v>
      </c>
      <c r="E41" s="78"/>
      <c r="F41" s="78"/>
      <c r="H41" s="78"/>
      <c r="I41" s="78"/>
    </row>
    <row r="42" spans="1:9" ht="17.25" customHeight="1" x14ac:dyDescent="0.25">
      <c r="A42" s="122" t="s">
        <v>479</v>
      </c>
      <c r="B42" s="122" t="s">
        <v>406</v>
      </c>
      <c r="C42" s="122" t="s">
        <v>1054</v>
      </c>
      <c r="D42" s="123" t="s">
        <v>913</v>
      </c>
      <c r="E42" s="78"/>
      <c r="F42" s="78"/>
      <c r="H42" s="78"/>
      <c r="I42" s="78"/>
    </row>
    <row r="43" spans="1:9" ht="17.25" customHeight="1" x14ac:dyDescent="0.25">
      <c r="A43" s="122" t="s">
        <v>358</v>
      </c>
      <c r="B43" s="122" t="s">
        <v>407</v>
      </c>
      <c r="C43" s="122" t="s">
        <v>1056</v>
      </c>
      <c r="D43" s="123" t="s">
        <v>928</v>
      </c>
      <c r="E43" s="78"/>
      <c r="F43" s="78"/>
      <c r="H43" s="78"/>
      <c r="I43" s="78"/>
    </row>
    <row r="44" spans="1:9" ht="17.25" customHeight="1" x14ac:dyDescent="0.25">
      <c r="A44" s="122" t="s">
        <v>359</v>
      </c>
      <c r="B44" s="122" t="s">
        <v>883</v>
      </c>
      <c r="C44" s="122" t="s">
        <v>1058</v>
      </c>
      <c r="D44" s="123" t="s">
        <v>183</v>
      </c>
      <c r="E44" s="78"/>
      <c r="F44" s="78"/>
      <c r="H44" s="78"/>
      <c r="I44" s="78"/>
    </row>
    <row r="45" spans="1:9" ht="17.25" customHeight="1" x14ac:dyDescent="0.25">
      <c r="A45" s="122" t="s">
        <v>368</v>
      </c>
      <c r="B45" s="122" t="s">
        <v>408</v>
      </c>
      <c r="C45" s="122" t="s">
        <v>118</v>
      </c>
      <c r="D45" s="123" t="s">
        <v>184</v>
      </c>
      <c r="E45" s="78"/>
      <c r="F45" s="78"/>
      <c r="H45" s="78"/>
      <c r="I45" s="78"/>
    </row>
    <row r="46" spans="1:9" ht="17.25" customHeight="1" x14ac:dyDescent="0.25">
      <c r="A46" s="122" t="s">
        <v>370</v>
      </c>
      <c r="B46" s="122" t="s">
        <v>409</v>
      </c>
      <c r="C46" s="122" t="s">
        <v>1077</v>
      </c>
      <c r="D46" s="123" t="s">
        <v>185</v>
      </c>
      <c r="E46" s="78"/>
      <c r="F46" s="78"/>
      <c r="H46" s="78"/>
      <c r="I46" s="78"/>
    </row>
    <row r="47" spans="1:9" ht="17.25" customHeight="1" x14ac:dyDescent="0.25">
      <c r="A47" s="122" t="s">
        <v>371</v>
      </c>
      <c r="B47" s="122" t="s">
        <v>410</v>
      </c>
      <c r="C47" s="122" t="s">
        <v>1061</v>
      </c>
      <c r="D47" s="123" t="s">
        <v>186</v>
      </c>
      <c r="E47" s="78"/>
      <c r="F47" s="78"/>
      <c r="H47" s="78"/>
      <c r="I47" s="78"/>
    </row>
    <row r="48" spans="1:9" ht="17.25" customHeight="1" x14ac:dyDescent="0.25">
      <c r="A48" s="122" t="s">
        <v>372</v>
      </c>
      <c r="B48" s="122" t="s">
        <v>411</v>
      </c>
      <c r="C48" s="122" t="s">
        <v>119</v>
      </c>
      <c r="D48" s="123" t="s">
        <v>916</v>
      </c>
      <c r="E48" s="78"/>
      <c r="F48" s="78"/>
      <c r="H48" s="78"/>
      <c r="I48" s="78"/>
    </row>
    <row r="49" spans="1:9" ht="17.25" customHeight="1" x14ac:dyDescent="0.25">
      <c r="A49" s="122" t="s">
        <v>375</v>
      </c>
      <c r="B49" s="122" t="s">
        <v>412</v>
      </c>
      <c r="C49" s="122" t="s">
        <v>120</v>
      </c>
      <c r="D49" s="123" t="s">
        <v>929</v>
      </c>
      <c r="E49" s="78"/>
      <c r="F49" s="78"/>
      <c r="H49" s="78"/>
      <c r="I49" s="102"/>
    </row>
    <row r="50" spans="1:9" ht="17.25" customHeight="1" x14ac:dyDescent="0.25">
      <c r="A50" s="122" t="s">
        <v>389</v>
      </c>
      <c r="B50" s="122" t="s">
        <v>413</v>
      </c>
      <c r="C50" s="122" t="s">
        <v>121</v>
      </c>
      <c r="D50" s="123" t="s">
        <v>187</v>
      </c>
      <c r="E50" s="78"/>
      <c r="F50" s="78"/>
      <c r="H50" s="78"/>
      <c r="I50" s="78"/>
    </row>
    <row r="51" spans="1:9" ht="17.25" customHeight="1" x14ac:dyDescent="0.25">
      <c r="A51" s="122" t="s">
        <v>128</v>
      </c>
      <c r="B51" s="122" t="s">
        <v>490</v>
      </c>
      <c r="C51" s="122" t="s">
        <v>122</v>
      </c>
      <c r="D51" s="123" t="s">
        <v>188</v>
      </c>
      <c r="E51" s="78"/>
      <c r="F51" s="78"/>
      <c r="H51" s="78"/>
      <c r="I51" s="78"/>
    </row>
    <row r="52" spans="1:9" ht="17.25" customHeight="1" x14ac:dyDescent="0.25">
      <c r="A52" s="122"/>
      <c r="B52" s="122" t="s">
        <v>884</v>
      </c>
      <c r="C52" s="122" t="s">
        <v>123</v>
      </c>
      <c r="D52" s="123" t="s">
        <v>917</v>
      </c>
      <c r="E52" s="78"/>
      <c r="F52" s="78"/>
      <c r="H52" s="78"/>
      <c r="I52" s="78"/>
    </row>
    <row r="53" spans="1:9" ht="17.25" customHeight="1" x14ac:dyDescent="0.25">
      <c r="A53" s="120" t="s">
        <v>934</v>
      </c>
      <c r="B53" s="122" t="s">
        <v>414</v>
      </c>
      <c r="C53" s="122" t="s">
        <v>124</v>
      </c>
      <c r="D53" s="123" t="s">
        <v>930</v>
      </c>
      <c r="E53" s="78"/>
      <c r="F53" s="78"/>
      <c r="H53" s="78"/>
      <c r="I53" s="78"/>
    </row>
    <row r="54" spans="1:9" ht="17.25" customHeight="1" x14ac:dyDescent="0.25">
      <c r="A54" s="122" t="s">
        <v>362</v>
      </c>
      <c r="B54" s="122" t="s">
        <v>894</v>
      </c>
      <c r="C54" s="122" t="s">
        <v>1062</v>
      </c>
      <c r="D54" s="123" t="s">
        <v>190</v>
      </c>
      <c r="E54" s="78"/>
      <c r="F54" s="78"/>
      <c r="H54" s="78"/>
      <c r="I54" s="78"/>
    </row>
    <row r="55" spans="1:9" ht="17.25" customHeight="1" x14ac:dyDescent="0.25">
      <c r="A55" s="122" t="s">
        <v>363</v>
      </c>
      <c r="B55" s="122" t="s">
        <v>416</v>
      </c>
      <c r="C55" s="122" t="s">
        <v>125</v>
      </c>
      <c r="D55" s="123" t="s">
        <v>191</v>
      </c>
      <c r="E55" s="78"/>
      <c r="F55" s="78"/>
      <c r="H55" s="78"/>
      <c r="I55" s="78"/>
    </row>
    <row r="56" spans="1:9" ht="17.25" customHeight="1" x14ac:dyDescent="0.25">
      <c r="A56" s="122" t="s">
        <v>364</v>
      </c>
      <c r="B56" s="122" t="s">
        <v>417</v>
      </c>
      <c r="C56" s="122" t="s">
        <v>126</v>
      </c>
      <c r="D56" s="123" t="s">
        <v>192</v>
      </c>
      <c r="E56" s="78"/>
      <c r="F56" s="78"/>
      <c r="H56" s="78"/>
      <c r="I56" s="78"/>
    </row>
    <row r="57" spans="1:9" ht="17.25" customHeight="1" x14ac:dyDescent="0.25">
      <c r="A57" s="122" t="s">
        <v>365</v>
      </c>
      <c r="B57" s="122" t="s">
        <v>418</v>
      </c>
      <c r="C57" s="122" t="s">
        <v>127</v>
      </c>
      <c r="D57" s="123" t="s">
        <v>918</v>
      </c>
      <c r="E57" s="78"/>
      <c r="F57" s="78"/>
      <c r="H57" s="78"/>
      <c r="I57" s="78"/>
    </row>
    <row r="58" spans="1:9" ht="17.25" customHeight="1" x14ac:dyDescent="0.25">
      <c r="A58" s="124"/>
      <c r="B58" s="122" t="s">
        <v>1082</v>
      </c>
      <c r="C58" s="122" t="s">
        <v>970</v>
      </c>
      <c r="D58" s="123" t="s">
        <v>194</v>
      </c>
      <c r="E58" s="78"/>
      <c r="F58" s="78"/>
      <c r="H58" s="78"/>
      <c r="I58" s="78"/>
    </row>
    <row r="59" spans="1:9" ht="17.25" customHeight="1" x14ac:dyDescent="0.25">
      <c r="A59" s="120" t="s">
        <v>935</v>
      </c>
      <c r="B59" s="122" t="s">
        <v>1080</v>
      </c>
      <c r="C59" s="122" t="s">
        <v>382</v>
      </c>
      <c r="D59" s="123" t="s">
        <v>195</v>
      </c>
      <c r="E59" s="78"/>
      <c r="F59" s="78"/>
      <c r="H59" s="78"/>
      <c r="I59" s="78"/>
    </row>
    <row r="60" spans="1:9" ht="17.25" customHeight="1" x14ac:dyDescent="0.25">
      <c r="A60" s="122" t="s">
        <v>903</v>
      </c>
      <c r="B60" s="122" t="s">
        <v>419</v>
      </c>
      <c r="C60" s="122" t="s">
        <v>383</v>
      </c>
      <c r="D60" s="123" t="s">
        <v>919</v>
      </c>
      <c r="E60" s="78"/>
      <c r="F60" s="78"/>
      <c r="H60" s="78"/>
      <c r="I60" s="78"/>
    </row>
    <row r="61" spans="1:9" ht="17.25" customHeight="1" x14ac:dyDescent="0.25">
      <c r="A61" s="122" t="s">
        <v>366</v>
      </c>
      <c r="B61" s="122" t="s">
        <v>849</v>
      </c>
      <c r="C61" s="122" t="s">
        <v>384</v>
      </c>
      <c r="D61" s="123" t="s">
        <v>931</v>
      </c>
      <c r="E61" s="78"/>
      <c r="F61" s="78"/>
      <c r="H61" s="78"/>
      <c r="I61" s="78"/>
    </row>
    <row r="62" spans="1:9" ht="17.25" customHeight="1" x14ac:dyDescent="0.25">
      <c r="A62" s="122" t="s">
        <v>367</v>
      </c>
      <c r="B62" s="122" t="s">
        <v>420</v>
      </c>
      <c r="C62" s="122" t="s">
        <v>385</v>
      </c>
      <c r="D62" s="123" t="s">
        <v>1083</v>
      </c>
      <c r="E62" s="78"/>
      <c r="F62" s="78"/>
      <c r="H62" s="78"/>
      <c r="I62" s="78"/>
    </row>
    <row r="63" spans="1:9" ht="17.25" customHeight="1" x14ac:dyDescent="0.25">
      <c r="A63" s="122" t="s">
        <v>885</v>
      </c>
      <c r="B63" s="122" t="s">
        <v>421</v>
      </c>
      <c r="C63" s="122" t="s">
        <v>386</v>
      </c>
      <c r="D63" s="123" t="s">
        <v>1084</v>
      </c>
      <c r="E63" s="78"/>
      <c r="F63" s="78"/>
      <c r="H63" s="78"/>
      <c r="I63" s="78"/>
    </row>
    <row r="64" spans="1:9" ht="17.25" customHeight="1" x14ac:dyDescent="0.25">
      <c r="A64" s="122" t="s">
        <v>369</v>
      </c>
      <c r="B64" s="122" t="s">
        <v>422</v>
      </c>
      <c r="C64" s="122" t="s">
        <v>387</v>
      </c>
      <c r="D64" s="123" t="s">
        <v>932</v>
      </c>
      <c r="E64" s="78"/>
      <c r="F64" s="78"/>
      <c r="H64" s="78"/>
      <c r="I64" s="78"/>
    </row>
    <row r="65" spans="1:9" ht="17.25" customHeight="1" x14ac:dyDescent="0.25">
      <c r="A65" s="122" t="s">
        <v>905</v>
      </c>
      <c r="B65" s="122" t="s">
        <v>423</v>
      </c>
      <c r="C65" s="122" t="s">
        <v>388</v>
      </c>
      <c r="D65" s="123" t="s">
        <v>933</v>
      </c>
      <c r="E65" s="78"/>
      <c r="F65" s="78"/>
      <c r="H65" s="78"/>
      <c r="I65" s="78"/>
    </row>
    <row r="66" spans="1:9" ht="17.25" customHeight="1" x14ac:dyDescent="0.25">
      <c r="A66" s="122" t="s">
        <v>378</v>
      </c>
      <c r="B66" s="122" t="s">
        <v>424</v>
      </c>
      <c r="C66" s="122" t="s">
        <v>969</v>
      </c>
      <c r="D66" s="123" t="s">
        <v>1068</v>
      </c>
      <c r="E66" s="78"/>
      <c r="F66" s="78"/>
      <c r="H66" s="78"/>
      <c r="I66" s="78"/>
    </row>
    <row r="67" spans="1:9" ht="17.25" customHeight="1" x14ac:dyDescent="0.25">
      <c r="A67" s="122" t="s">
        <v>379</v>
      </c>
      <c r="B67" s="122" t="s">
        <v>425</v>
      </c>
      <c r="C67" s="122" t="s">
        <v>129</v>
      </c>
      <c r="D67" s="123" t="s">
        <v>1025</v>
      </c>
      <c r="E67" s="78"/>
      <c r="F67" s="78"/>
      <c r="H67" s="78"/>
      <c r="I67" s="78"/>
    </row>
    <row r="68" spans="1:9" ht="17.25" customHeight="1" x14ac:dyDescent="0.25">
      <c r="A68" s="122" t="s">
        <v>380</v>
      </c>
      <c r="B68" s="122" t="s">
        <v>901</v>
      </c>
      <c r="C68" s="122" t="s">
        <v>130</v>
      </c>
      <c r="D68" s="123" t="s">
        <v>1085</v>
      </c>
      <c r="E68" s="78"/>
      <c r="F68" s="78"/>
      <c r="H68" s="78"/>
      <c r="I68" s="78"/>
    </row>
    <row r="69" spans="1:9" ht="17.25" customHeight="1" x14ac:dyDescent="0.25">
      <c r="A69" s="122" t="s">
        <v>381</v>
      </c>
      <c r="B69" s="122" t="s">
        <v>937</v>
      </c>
      <c r="C69" s="122" t="s">
        <v>131</v>
      </c>
      <c r="D69" s="126"/>
      <c r="E69" s="78"/>
      <c r="F69" s="78"/>
      <c r="H69" s="78"/>
      <c r="I69" s="78"/>
    </row>
    <row r="70" spans="1:9" ht="17.25" customHeight="1" x14ac:dyDescent="0.25">
      <c r="A70" s="122" t="s">
        <v>835</v>
      </c>
      <c r="B70" s="122" t="s">
        <v>938</v>
      </c>
      <c r="C70" s="122" t="s">
        <v>132</v>
      </c>
      <c r="D70" s="126"/>
      <c r="E70" s="78"/>
      <c r="F70" s="78"/>
      <c r="H70" s="78"/>
      <c r="I70" s="78"/>
    </row>
    <row r="71" spans="1:9" ht="17.25" customHeight="1" x14ac:dyDescent="0.25">
      <c r="A71" s="122" t="s">
        <v>391</v>
      </c>
      <c r="B71" s="122" t="s">
        <v>428</v>
      </c>
      <c r="C71" s="122" t="s">
        <v>133</v>
      </c>
      <c r="D71" s="126"/>
      <c r="E71" s="78"/>
      <c r="F71" s="78"/>
      <c r="H71" s="102"/>
      <c r="I71" s="78"/>
    </row>
    <row r="72" spans="1:9" ht="17.25" customHeight="1" x14ac:dyDescent="0.25">
      <c r="A72" s="122" t="s">
        <v>845</v>
      </c>
      <c r="B72" s="122" t="s">
        <v>429</v>
      </c>
      <c r="C72" s="123" t="s">
        <v>936</v>
      </c>
      <c r="D72" s="126"/>
      <c r="E72" s="78"/>
      <c r="F72" s="78"/>
      <c r="H72" s="102"/>
      <c r="I72" s="78"/>
    </row>
    <row r="73" spans="1:9" ht="16.5" customHeight="1" x14ac:dyDescent="0.25">
      <c r="A73" s="122" t="s">
        <v>909</v>
      </c>
      <c r="B73" s="122" t="s">
        <v>430</v>
      </c>
      <c r="C73" s="123" t="s">
        <v>899</v>
      </c>
      <c r="D73" s="126"/>
      <c r="E73" s="78"/>
      <c r="F73" s="78"/>
      <c r="H73" s="78"/>
      <c r="I73" s="78"/>
    </row>
    <row r="74" spans="1:9" ht="16.5" customHeight="1" x14ac:dyDescent="0.25">
      <c r="A74" s="122" t="s">
        <v>911</v>
      </c>
      <c r="B74" s="122" t="s">
        <v>431</v>
      </c>
      <c r="C74" s="123" t="s">
        <v>135</v>
      </c>
      <c r="D74" s="126"/>
    </row>
    <row r="75" spans="1:9" ht="16.5" customHeight="1" x14ac:dyDescent="0.25">
      <c r="A75" s="122" t="s">
        <v>846</v>
      </c>
      <c r="B75" s="122" t="s">
        <v>432</v>
      </c>
      <c r="C75" s="123" t="s">
        <v>136</v>
      </c>
      <c r="D75" s="126"/>
    </row>
    <row r="76" spans="1:9" ht="16.5" customHeight="1" x14ac:dyDescent="0.25">
      <c r="A76" s="122" t="s">
        <v>847</v>
      </c>
      <c r="B76" s="122" t="s">
        <v>433</v>
      </c>
      <c r="C76" s="123" t="s">
        <v>137</v>
      </c>
      <c r="D76" s="126"/>
    </row>
    <row r="77" spans="1:9" ht="41.25" customHeight="1" x14ac:dyDescent="0.25">
      <c r="A77" s="68"/>
      <c r="C77" s="53"/>
      <c r="D77" s="123"/>
    </row>
    <row r="78" spans="1:9" ht="22.5" customHeight="1" x14ac:dyDescent="0.25">
      <c r="A78" s="68" t="s">
        <v>941</v>
      </c>
      <c r="C78" s="53"/>
      <c r="D78" s="125"/>
    </row>
    <row r="79" spans="1:9" ht="16.5" customHeight="1" x14ac:dyDescent="0.25">
      <c r="B79" s="53"/>
      <c r="C79" s="53"/>
      <c r="D79" s="125"/>
    </row>
    <row r="80" spans="1:9" ht="16.5" x14ac:dyDescent="0.25">
      <c r="B80" s="53"/>
      <c r="C80" s="123"/>
    </row>
    <row r="81" spans="1:10" x14ac:dyDescent="0.2">
      <c r="A81" s="9"/>
      <c r="B81" s="53"/>
      <c r="C81" s="53"/>
    </row>
    <row r="82" spans="1:10" x14ac:dyDescent="0.2">
      <c r="A82" s="9"/>
      <c r="B82" s="53"/>
    </row>
    <row r="83" spans="1:10" x14ac:dyDescent="0.2">
      <c r="B83" s="53"/>
    </row>
    <row r="84" spans="1:10" x14ac:dyDescent="0.2">
      <c r="B84" s="53"/>
    </row>
    <row r="85" spans="1:10" ht="16.5" x14ac:dyDescent="0.25">
      <c r="B85" s="123"/>
    </row>
    <row r="88" spans="1:10" ht="15.75" x14ac:dyDescent="0.25">
      <c r="A88" s="171"/>
      <c r="C88" s="172"/>
      <c r="D88" s="68"/>
      <c r="G88" s="78"/>
      <c r="J88" s="78"/>
    </row>
    <row r="89" spans="1:10" ht="15.75" x14ac:dyDescent="0.25">
      <c r="A89" s="171"/>
      <c r="C89" s="172"/>
      <c r="D89" s="68"/>
      <c r="G89" s="78"/>
      <c r="J89" s="78"/>
    </row>
    <row r="90" spans="1:10" ht="15.75" x14ac:dyDescent="0.25">
      <c r="A90" s="173"/>
      <c r="B90" s="172"/>
      <c r="C90" s="174"/>
      <c r="D90" s="68"/>
      <c r="G90" s="78"/>
      <c r="J90" s="78"/>
    </row>
    <row r="91" spans="1:10" ht="15.75" x14ac:dyDescent="0.25">
      <c r="B91" s="172"/>
      <c r="G91" s="78"/>
      <c r="J91" s="78"/>
    </row>
    <row r="92" spans="1:10" ht="15" x14ac:dyDescent="0.25">
      <c r="B92" s="174"/>
      <c r="J92" s="22"/>
    </row>
    <row r="93" spans="1:10" ht="15" x14ac:dyDescent="0.25">
      <c r="J93" s="22"/>
    </row>
    <row r="94" spans="1:10" ht="15" x14ac:dyDescent="0.25">
      <c r="J94" s="22"/>
    </row>
    <row r="95" spans="1:10" ht="15" x14ac:dyDescent="0.25">
      <c r="J95" s="22"/>
    </row>
    <row r="96" spans="1:10" ht="15" x14ac:dyDescent="0.25">
      <c r="J96" s="22"/>
    </row>
    <row r="97" spans="10:10" ht="15" x14ac:dyDescent="0.25">
      <c r="J97" s="22"/>
    </row>
    <row r="98" spans="10:10" ht="15" x14ac:dyDescent="0.25">
      <c r="J98" s="22"/>
    </row>
    <row r="99" spans="10:10" ht="15" x14ac:dyDescent="0.25">
      <c r="J99" s="22"/>
    </row>
    <row r="100" spans="10:10" ht="15" x14ac:dyDescent="0.25">
      <c r="J100" s="22"/>
    </row>
    <row r="101" spans="10:10" ht="15" x14ac:dyDescent="0.25">
      <c r="J101" s="22"/>
    </row>
    <row r="102" spans="10:10" ht="15" x14ac:dyDescent="0.25">
      <c r="J102" s="22"/>
    </row>
    <row r="103" spans="10:10" ht="15" x14ac:dyDescent="0.25">
      <c r="J103" s="22"/>
    </row>
    <row r="104" spans="10:10" ht="15" x14ac:dyDescent="0.25">
      <c r="J104" s="22"/>
    </row>
    <row r="105" spans="10:10" ht="15" x14ac:dyDescent="0.25">
      <c r="J105" s="22"/>
    </row>
    <row r="106" spans="10:10" ht="15" x14ac:dyDescent="0.25">
      <c r="J106" s="22"/>
    </row>
    <row r="107" spans="10:10" ht="15" x14ac:dyDescent="0.25">
      <c r="J107" s="22"/>
    </row>
    <row r="108" spans="10:10" ht="15" x14ac:dyDescent="0.25">
      <c r="J108" s="22"/>
    </row>
    <row r="109" spans="10:10" ht="15" x14ac:dyDescent="0.25">
      <c r="J109" s="22"/>
    </row>
    <row r="110" spans="10:10" ht="15" x14ac:dyDescent="0.25">
      <c r="J110" s="22"/>
    </row>
    <row r="123" spans="4:4" ht="15" x14ac:dyDescent="0.25">
      <c r="D123" s="77"/>
    </row>
    <row r="286" spans="4:4" x14ac:dyDescent="0.2">
      <c r="D286" s="9" t="s">
        <v>972</v>
      </c>
    </row>
  </sheetData>
  <mergeCells count="1">
    <mergeCell ref="A2:D2"/>
  </mergeCells>
  <phoneticPr fontId="2" type="noConversion"/>
  <printOptions horizontalCentered="1"/>
  <pageMargins left="0.59055118110236227" right="0" top="0.70866141732283472" bottom="0.19685039370078741" header="0.51181102362204722" footer="0"/>
  <pageSetup paperSize="9" scale="56" orientation="portrait"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
    <tabColor indexed="57"/>
    <pageSetUpPr fitToPage="1"/>
  </sheetPr>
  <dimension ref="A1:T115"/>
  <sheetViews>
    <sheetView topLeftCell="A25" workbookViewId="0">
      <selection activeCell="G59" sqref="G59"/>
    </sheetView>
  </sheetViews>
  <sheetFormatPr baseColWidth="10" defaultRowHeight="12" x14ac:dyDescent="0.2"/>
  <cols>
    <col min="1" max="1" width="42.85546875" style="337" customWidth="1"/>
    <col min="2" max="4" width="19.140625" style="337" customWidth="1"/>
    <col min="5" max="10" width="15.42578125" style="337" customWidth="1"/>
    <col min="11" max="19" width="15" style="337" customWidth="1"/>
    <col min="20" max="20" width="12.7109375" style="337" bestFit="1" customWidth="1"/>
    <col min="21" max="16384" width="11.42578125" style="337"/>
  </cols>
  <sheetData>
    <row r="1" spans="1:7" x14ac:dyDescent="0.2">
      <c r="B1" s="372" t="s">
        <v>1148</v>
      </c>
    </row>
    <row r="2" spans="1:7" x14ac:dyDescent="0.2">
      <c r="A2" s="343" t="s">
        <v>1147</v>
      </c>
      <c r="B2" s="356">
        <v>2</v>
      </c>
      <c r="D2" s="355" t="s">
        <v>1146</v>
      </c>
      <c r="E2" s="355" t="s">
        <v>1145</v>
      </c>
      <c r="F2" s="355" t="s">
        <v>1144</v>
      </c>
    </row>
    <row r="3" spans="1:7" x14ac:dyDescent="0.2">
      <c r="A3" s="343" t="s">
        <v>1143</v>
      </c>
      <c r="B3" s="356">
        <v>2017</v>
      </c>
      <c r="D3" s="355"/>
      <c r="E3" s="355" t="str">
        <f>IF(B2=1,"Januar",IF(B2=2,"Januar",IF(B2=3,"Januar",IF(B2=4,"Januar","FEHLER - eingegebenes Quartal prüfen!!!"))))</f>
        <v>Januar</v>
      </c>
      <c r="F3" s="355" t="str">
        <f>IF(B2=1,"März",IF(B2=2,"Juni",IF(B2=3,"September",IF(B2=4,"Dezember","FEHLER - eingegebenes Quartal prüfen!!!"))))</f>
        <v>Juni</v>
      </c>
    </row>
    <row r="4" spans="1:7" x14ac:dyDescent="0.2">
      <c r="A4" s="354"/>
    </row>
    <row r="5" spans="1:7" x14ac:dyDescent="0.2">
      <c r="A5" s="343" t="s">
        <v>1142</v>
      </c>
      <c r="B5" s="468" t="str">
        <f>CONCATENATE("1. Ausfuhr ",E3," ",B3-1," bis ",F3," ",B3)</f>
        <v>1. Ausfuhr Januar 2016 bis Juni 2017</v>
      </c>
      <c r="C5" s="469"/>
      <c r="D5" s="470"/>
    </row>
    <row r="6" spans="1:7" x14ac:dyDescent="0.2">
      <c r="A6" s="341" t="s">
        <v>1141</v>
      </c>
      <c r="B6" s="352" t="s">
        <v>984</v>
      </c>
      <c r="C6" s="351">
        <f>B3-1</f>
        <v>2016</v>
      </c>
      <c r="D6" s="350">
        <f>B3</f>
        <v>2017</v>
      </c>
    </row>
    <row r="7" spans="1:7" x14ac:dyDescent="0.2">
      <c r="B7" s="349" t="s">
        <v>985</v>
      </c>
      <c r="C7" s="357">
        <f>Tabelle20!B22</f>
        <v>1032.423282</v>
      </c>
      <c r="D7" s="358">
        <f>Tabelle20!B35</f>
        <v>1188.3911370000001</v>
      </c>
      <c r="G7" s="348"/>
    </row>
    <row r="8" spans="1:7" x14ac:dyDescent="0.2">
      <c r="B8" s="346" t="s">
        <v>986</v>
      </c>
      <c r="C8" s="359">
        <f>Tabelle20!B23</f>
        <v>1176.8137300000001</v>
      </c>
      <c r="D8" s="360">
        <f>Tabelle20!B36</f>
        <v>1254.7606820000001</v>
      </c>
    </row>
    <row r="9" spans="1:7" x14ac:dyDescent="0.2">
      <c r="B9" s="346" t="s">
        <v>987</v>
      </c>
      <c r="C9" s="359">
        <f>Tabelle20!B24</f>
        <v>1245.9976650000001</v>
      </c>
      <c r="D9" s="360">
        <f>Tabelle20!B37</f>
        <v>1357.3544750000001</v>
      </c>
    </row>
    <row r="10" spans="1:7" x14ac:dyDescent="0.2">
      <c r="B10" s="346" t="s">
        <v>988</v>
      </c>
      <c r="C10" s="359">
        <f>Tabelle20!B25</f>
        <v>1183.1257820000001</v>
      </c>
      <c r="D10" s="360">
        <f>Tabelle20!B38</f>
        <v>1223.1391719999999</v>
      </c>
    </row>
    <row r="11" spans="1:7" x14ac:dyDescent="0.2">
      <c r="B11" s="346" t="s">
        <v>989</v>
      </c>
      <c r="C11" s="359">
        <f>Tabelle20!B26</f>
        <v>1144.3462039999999</v>
      </c>
      <c r="D11" s="360">
        <f>Tabelle20!B39</f>
        <v>1259.959834</v>
      </c>
    </row>
    <row r="12" spans="1:7" x14ac:dyDescent="0.2">
      <c r="B12" s="346" t="s">
        <v>990</v>
      </c>
      <c r="C12" s="359">
        <f>Tabelle20!B27</f>
        <v>1267.936719</v>
      </c>
      <c r="D12" s="360">
        <f>Tabelle20!B40</f>
        <v>1340.9265130000001</v>
      </c>
    </row>
    <row r="13" spans="1:7" x14ac:dyDescent="0.2">
      <c r="B13" s="346" t="s">
        <v>991</v>
      </c>
      <c r="C13" s="359">
        <f>Tabelle20!B28</f>
        <v>1155.417322</v>
      </c>
      <c r="D13" s="360">
        <f>Tabelle20!B41</f>
        <v>0</v>
      </c>
    </row>
    <row r="14" spans="1:7" x14ac:dyDescent="0.2">
      <c r="A14" s="347"/>
      <c r="B14" s="346" t="s">
        <v>992</v>
      </c>
      <c r="C14" s="359">
        <f>Tabelle20!B29</f>
        <v>1237.658529</v>
      </c>
      <c r="D14" s="360">
        <f>Tabelle20!B42</f>
        <v>0</v>
      </c>
    </row>
    <row r="15" spans="1:7" x14ac:dyDescent="0.2">
      <c r="B15" s="346" t="s">
        <v>993</v>
      </c>
      <c r="C15" s="359">
        <f>Tabelle20!B30</f>
        <v>1307.369434</v>
      </c>
      <c r="D15" s="360">
        <f>Tabelle20!B43</f>
        <v>0</v>
      </c>
    </row>
    <row r="16" spans="1:7" x14ac:dyDescent="0.2">
      <c r="B16" s="346" t="s">
        <v>994</v>
      </c>
      <c r="C16" s="359">
        <f>Tabelle20!B31</f>
        <v>1190.3928470000001</v>
      </c>
      <c r="D16" s="360">
        <f>Tabelle20!B44</f>
        <v>0</v>
      </c>
    </row>
    <row r="17" spans="1:7" x14ac:dyDescent="0.2">
      <c r="B17" s="346" t="s">
        <v>995</v>
      </c>
      <c r="C17" s="359">
        <f>Tabelle20!B32</f>
        <v>1306.5601449999999</v>
      </c>
      <c r="D17" s="360">
        <f>Tabelle20!B45</f>
        <v>0</v>
      </c>
    </row>
    <row r="18" spans="1:7" x14ac:dyDescent="0.2">
      <c r="B18" s="345" t="s">
        <v>996</v>
      </c>
      <c r="C18" s="361">
        <f>Tabelle20!B33</f>
        <v>1095.002375</v>
      </c>
      <c r="D18" s="362">
        <f>Tabelle20!B46</f>
        <v>0</v>
      </c>
    </row>
    <row r="19" spans="1:7" x14ac:dyDescent="0.2">
      <c r="B19" s="353"/>
    </row>
    <row r="20" spans="1:7" x14ac:dyDescent="0.2">
      <c r="A20" s="343" t="s">
        <v>1140</v>
      </c>
      <c r="B20" s="468" t="str">
        <f>CONCATENATE("2. Einfuhr ",E3," ",B3-1," bis ",F3," ",B3)</f>
        <v>2. Einfuhr Januar 2016 bis Juni 2017</v>
      </c>
      <c r="C20" s="469"/>
      <c r="D20" s="470"/>
    </row>
    <row r="21" spans="1:7" x14ac:dyDescent="0.2">
      <c r="A21" s="341" t="s">
        <v>1139</v>
      </c>
      <c r="B21" s="352" t="s">
        <v>984</v>
      </c>
      <c r="C21" s="351">
        <f>B3-1</f>
        <v>2016</v>
      </c>
      <c r="D21" s="350">
        <f>B3</f>
        <v>2017</v>
      </c>
    </row>
    <row r="22" spans="1:7" x14ac:dyDescent="0.2">
      <c r="B22" s="349" t="s">
        <v>985</v>
      </c>
      <c r="C22" s="357">
        <f>Tabelle21!B22</f>
        <v>773.31912599999998</v>
      </c>
      <c r="D22" s="358">
        <f>Tabelle21!B35</f>
        <v>833.06718499999999</v>
      </c>
      <c r="G22" s="348"/>
    </row>
    <row r="23" spans="1:7" x14ac:dyDescent="0.2">
      <c r="B23" s="346" t="s">
        <v>986</v>
      </c>
      <c r="C23" s="359">
        <f>Tabelle21!B23</f>
        <v>801.10260800000003</v>
      </c>
      <c r="D23" s="360">
        <f>Tabelle21!B36</f>
        <v>827.53789500000005</v>
      </c>
    </row>
    <row r="24" spans="1:7" x14ac:dyDescent="0.2">
      <c r="B24" s="346" t="s">
        <v>987</v>
      </c>
      <c r="C24" s="359">
        <f>Tabelle21!B24</f>
        <v>835.95825200000002</v>
      </c>
      <c r="D24" s="360">
        <f>Tabelle21!B37</f>
        <v>920.93576700000006</v>
      </c>
    </row>
    <row r="25" spans="1:7" x14ac:dyDescent="0.2">
      <c r="B25" s="346" t="s">
        <v>988</v>
      </c>
      <c r="C25" s="359">
        <f>Tabelle21!B25</f>
        <v>807.04359199999999</v>
      </c>
      <c r="D25" s="360">
        <f>Tabelle21!B38</f>
        <v>812.18844999999999</v>
      </c>
    </row>
    <row r="26" spans="1:7" x14ac:dyDescent="0.2">
      <c r="B26" s="346" t="s">
        <v>989</v>
      </c>
      <c r="C26" s="359">
        <f>Tabelle21!B26</f>
        <v>822.43543</v>
      </c>
      <c r="D26" s="360">
        <f>Tabelle21!B39</f>
        <v>835.21495000000004</v>
      </c>
    </row>
    <row r="27" spans="1:7" x14ac:dyDescent="0.2">
      <c r="B27" s="346" t="s">
        <v>990</v>
      </c>
      <c r="C27" s="359">
        <f>Tabelle21!B27</f>
        <v>838.30637200000001</v>
      </c>
      <c r="D27" s="360">
        <f>Tabelle21!B40</f>
        <v>820.10120600000005</v>
      </c>
    </row>
    <row r="28" spans="1:7" x14ac:dyDescent="0.2">
      <c r="B28" s="346" t="s">
        <v>991</v>
      </c>
      <c r="C28" s="359">
        <f>Tabelle21!B28</f>
        <v>830.46099800000002</v>
      </c>
      <c r="D28" s="360">
        <f>Tabelle21!B41</f>
        <v>0</v>
      </c>
    </row>
    <row r="29" spans="1:7" x14ac:dyDescent="0.2">
      <c r="A29" s="347"/>
      <c r="B29" s="346" t="s">
        <v>992</v>
      </c>
      <c r="C29" s="359">
        <f>Tabelle21!B29</f>
        <v>821.36778800000002</v>
      </c>
      <c r="D29" s="360">
        <f>Tabelle21!B42</f>
        <v>0</v>
      </c>
    </row>
    <row r="30" spans="1:7" x14ac:dyDescent="0.2">
      <c r="B30" s="346" t="s">
        <v>993</v>
      </c>
      <c r="C30" s="359">
        <f>Tabelle21!B30</f>
        <v>904.98692800000003</v>
      </c>
      <c r="D30" s="360">
        <f>Tabelle21!B43</f>
        <v>0</v>
      </c>
    </row>
    <row r="31" spans="1:7" x14ac:dyDescent="0.2">
      <c r="B31" s="346" t="s">
        <v>994</v>
      </c>
      <c r="C31" s="359">
        <f>Tabelle21!B31</f>
        <v>817.55574100000001</v>
      </c>
      <c r="D31" s="360">
        <f>Tabelle21!B44</f>
        <v>0</v>
      </c>
    </row>
    <row r="32" spans="1:7" x14ac:dyDescent="0.2">
      <c r="B32" s="346" t="s">
        <v>995</v>
      </c>
      <c r="C32" s="359">
        <f>Tabelle21!B32</f>
        <v>876.45277299999998</v>
      </c>
      <c r="D32" s="360">
        <f>Tabelle21!B45</f>
        <v>0</v>
      </c>
    </row>
    <row r="33" spans="1:20" x14ac:dyDescent="0.2">
      <c r="B33" s="345" t="s">
        <v>996</v>
      </c>
      <c r="C33" s="361">
        <f>Tabelle21!B33</f>
        <v>771.57144300000004</v>
      </c>
      <c r="D33" s="362">
        <f>Tabelle21!B46</f>
        <v>0</v>
      </c>
    </row>
    <row r="35" spans="1:20" x14ac:dyDescent="0.2">
      <c r="A35" s="343" t="s">
        <v>1138</v>
      </c>
      <c r="B35" s="468" t="str">
        <f>CONCATENATE("        3. Ausfuhr von ausgewählten Enderzeugnissen im ",B2,". Vierteljahr ",B3,"             in der Reihenfolge ihrer Anteile")</f>
        <v xml:space="preserve">        3. Ausfuhr von ausgewählten Enderzeugnissen im 2. Vierteljahr 2017             in der Reihenfolge ihrer Anteile</v>
      </c>
      <c r="C35" s="469"/>
      <c r="D35" s="469"/>
      <c r="E35" s="469"/>
      <c r="F35" s="469"/>
      <c r="G35" s="470"/>
      <c r="T35" s="342"/>
    </row>
    <row r="36" spans="1:20" ht="12.75" customHeight="1" x14ac:dyDescent="0.2">
      <c r="A36" s="341" t="s">
        <v>1137</v>
      </c>
      <c r="B36" s="437" t="s">
        <v>1188</v>
      </c>
      <c r="C36" s="438"/>
      <c r="D36" s="439"/>
      <c r="E36" s="379">
        <v>681374436</v>
      </c>
    </row>
    <row r="37" spans="1:20" ht="12.75" customHeight="1" x14ac:dyDescent="0.2">
      <c r="B37" s="440" t="s">
        <v>1189</v>
      </c>
      <c r="C37" s="441"/>
      <c r="D37" s="442"/>
      <c r="E37" s="380">
        <v>239020305</v>
      </c>
    </row>
    <row r="38" spans="1:20" ht="12.75" customHeight="1" x14ac:dyDescent="0.2">
      <c r="B38" s="477" t="s">
        <v>1193</v>
      </c>
      <c r="C38" s="475"/>
      <c r="D38" s="476"/>
      <c r="E38" s="380">
        <v>174057492</v>
      </c>
    </row>
    <row r="39" spans="1:20" ht="12.75" customHeight="1" x14ac:dyDescent="0.2">
      <c r="B39" s="440" t="s">
        <v>1190</v>
      </c>
      <c r="C39" s="441"/>
      <c r="D39" s="442"/>
      <c r="E39" s="380">
        <v>160359945</v>
      </c>
    </row>
    <row r="40" spans="1:20" ht="12.75" customHeight="1" x14ac:dyDescent="0.2">
      <c r="B40" s="445" t="s">
        <v>1194</v>
      </c>
      <c r="C40" s="443"/>
      <c r="D40" s="444"/>
      <c r="E40" s="381">
        <v>145941811</v>
      </c>
    </row>
    <row r="41" spans="1:20" ht="12.75" customHeight="1" x14ac:dyDescent="0.2">
      <c r="B41" s="478" t="s">
        <v>997</v>
      </c>
      <c r="C41" s="479"/>
      <c r="D41" s="480"/>
      <c r="E41" s="382">
        <v>2889401196</v>
      </c>
    </row>
    <row r="42" spans="1:20" x14ac:dyDescent="0.2">
      <c r="B42" s="471" t="s">
        <v>1034</v>
      </c>
      <c r="C42" s="472"/>
      <c r="D42" s="473"/>
      <c r="E42" s="344">
        <f>E41-E36-E37-E38-E39-E40</f>
        <v>1488647207</v>
      </c>
    </row>
    <row r="44" spans="1:20" x14ac:dyDescent="0.2">
      <c r="A44" s="343" t="s">
        <v>1136</v>
      </c>
      <c r="B44" s="468" t="str">
        <f>CONCATENATE("        4. Einfuhr von ausgewählten Enderzeugnissen im ",B2,". Vierteljahr ",B3,"                  in der Reihenfolge ihrer Anteile")</f>
        <v xml:space="preserve">        4. Einfuhr von ausgewählten Enderzeugnissen im 2. Vierteljahr 2017                  in der Reihenfolge ihrer Anteile</v>
      </c>
      <c r="C44" s="469"/>
      <c r="D44" s="469"/>
      <c r="E44" s="469"/>
      <c r="F44" s="469"/>
      <c r="G44" s="470"/>
      <c r="T44" s="342"/>
    </row>
    <row r="45" spans="1:20" x14ac:dyDescent="0.2">
      <c r="A45" s="341" t="s">
        <v>1135</v>
      </c>
      <c r="B45" s="481" t="s">
        <v>1191</v>
      </c>
      <c r="C45" s="482"/>
      <c r="D45" s="483"/>
      <c r="E45" s="379">
        <v>151952567</v>
      </c>
    </row>
    <row r="46" spans="1:20" x14ac:dyDescent="0.2">
      <c r="B46" s="437" t="s">
        <v>1188</v>
      </c>
      <c r="C46" s="438"/>
      <c r="D46" s="439"/>
      <c r="E46" s="380">
        <v>137124919</v>
      </c>
    </row>
    <row r="47" spans="1:20" x14ac:dyDescent="0.2">
      <c r="B47" s="474" t="s">
        <v>1192</v>
      </c>
      <c r="C47" s="475"/>
      <c r="D47" s="476"/>
      <c r="E47" s="380">
        <v>104073274</v>
      </c>
    </row>
    <row r="48" spans="1:20" x14ac:dyDescent="0.2">
      <c r="B48" s="474" t="s">
        <v>1189</v>
      </c>
      <c r="C48" s="475"/>
      <c r="D48" s="476"/>
      <c r="E48" s="380">
        <v>98319395</v>
      </c>
    </row>
    <row r="49" spans="1:20" ht="12" customHeight="1" x14ac:dyDescent="0.2">
      <c r="B49" s="477" t="s">
        <v>1193</v>
      </c>
      <c r="C49" s="475"/>
      <c r="D49" s="476"/>
      <c r="E49" s="380">
        <v>81000758</v>
      </c>
    </row>
    <row r="50" spans="1:20" ht="12.75" customHeight="1" x14ac:dyDescent="0.2">
      <c r="B50" s="478" t="s">
        <v>997</v>
      </c>
      <c r="C50" s="479"/>
      <c r="D50" s="480"/>
      <c r="E50" s="382">
        <v>1463733814</v>
      </c>
    </row>
    <row r="51" spans="1:20" x14ac:dyDescent="0.2">
      <c r="B51" s="471" t="s">
        <v>1034</v>
      </c>
      <c r="C51" s="472"/>
      <c r="D51" s="473"/>
      <c r="E51" s="344">
        <f>E50-E45-E46-E47-E48-E49</f>
        <v>891262901</v>
      </c>
    </row>
    <row r="53" spans="1:20" x14ac:dyDescent="0.2">
      <c r="A53" s="343" t="s">
        <v>1134</v>
      </c>
      <c r="B53" s="468" t="str">
        <f>CONCATENATE("5. Ausfuhr im ",B2,". Vierteljahr ",B3," nach ausgewählten Ländern
in der Reihenfolge ihrer Anteile")</f>
        <v>5. Ausfuhr im 2. Vierteljahr 2017 nach ausgewählten Ländern
in der Reihenfolge ihrer Anteile</v>
      </c>
      <c r="C53" s="469"/>
      <c r="D53" s="469"/>
      <c r="E53" s="469"/>
      <c r="F53" s="469"/>
      <c r="G53" s="470"/>
      <c r="T53" s="342"/>
    </row>
    <row r="54" spans="1:20" x14ac:dyDescent="0.2">
      <c r="A54" s="341" t="s">
        <v>1133</v>
      </c>
      <c r="B54" s="363">
        <f t="shared" ref="B54:B68" si="0">D54/1000</f>
        <v>266.09352699999999</v>
      </c>
      <c r="C54" s="373" t="str">
        <f>'Tabelle 6 bis 7'!A10</f>
        <v>Frankreich</v>
      </c>
      <c r="D54" s="374">
        <f>'Tabelle 6 bis 7'!B10</f>
        <v>266093.527</v>
      </c>
    </row>
    <row r="55" spans="1:20" x14ac:dyDescent="0.2">
      <c r="B55" s="364">
        <f t="shared" si="0"/>
        <v>259.30261200000001</v>
      </c>
      <c r="C55" s="375" t="str">
        <f>'Tabelle 6 bis 7'!A11</f>
        <v>Ungarn</v>
      </c>
      <c r="D55" s="376">
        <f>'Tabelle 6 bis 7'!B11</f>
        <v>259302.61199999999</v>
      </c>
    </row>
    <row r="56" spans="1:20" x14ac:dyDescent="0.2">
      <c r="B56" s="364">
        <f t="shared" si="0"/>
        <v>257.19128000000001</v>
      </c>
      <c r="C56" s="375" t="str">
        <f>'Tabelle 6 bis 7'!A12</f>
        <v>Vereinigte Staaten</v>
      </c>
      <c r="D56" s="376">
        <f>'Tabelle 6 bis 7'!B12</f>
        <v>257191.28</v>
      </c>
    </row>
    <row r="57" spans="1:20" x14ac:dyDescent="0.2">
      <c r="B57" s="364">
        <f t="shared" si="0"/>
        <v>234.596462</v>
      </c>
      <c r="C57" s="375" t="str">
        <f>'Tabelle 6 bis 7'!A13</f>
        <v>Vereinigtes Königreich</v>
      </c>
      <c r="D57" s="376">
        <f>'Tabelle 6 bis 7'!B13</f>
        <v>234596.462</v>
      </c>
    </row>
    <row r="58" spans="1:20" x14ac:dyDescent="0.2">
      <c r="B58" s="364">
        <f t="shared" si="0"/>
        <v>221.81413800000001</v>
      </c>
      <c r="C58" s="375" t="str">
        <f>'Tabelle 6 bis 7'!A14</f>
        <v>Spanien</v>
      </c>
      <c r="D58" s="376">
        <f>'Tabelle 6 bis 7'!B14</f>
        <v>221814.13800000001</v>
      </c>
    </row>
    <row r="59" spans="1:20" x14ac:dyDescent="0.2">
      <c r="B59" s="364">
        <f t="shared" si="0"/>
        <v>210.74983600000002</v>
      </c>
      <c r="C59" s="375" t="str">
        <f>'Tabelle 6 bis 7'!A15</f>
        <v>Volksrepublik China</v>
      </c>
      <c r="D59" s="376">
        <f>'Tabelle 6 bis 7'!B15</f>
        <v>210749.83600000001</v>
      </c>
    </row>
    <row r="60" spans="1:20" x14ac:dyDescent="0.2">
      <c r="B60" s="364">
        <f t="shared" si="0"/>
        <v>208.640513</v>
      </c>
      <c r="C60" s="375" t="str">
        <f>'Tabelle 6 bis 7'!A16</f>
        <v>Polen</v>
      </c>
      <c r="D60" s="376">
        <f>'Tabelle 6 bis 7'!B16</f>
        <v>208640.51300000001</v>
      </c>
    </row>
    <row r="61" spans="1:20" x14ac:dyDescent="0.2">
      <c r="B61" s="364">
        <f t="shared" si="0"/>
        <v>196.845023</v>
      </c>
      <c r="C61" s="375" t="str">
        <f>'Tabelle 6 bis 7'!A17</f>
        <v>Österreich</v>
      </c>
      <c r="D61" s="376">
        <f>'Tabelle 6 bis 7'!B17</f>
        <v>196845.02299999999</v>
      </c>
    </row>
    <row r="62" spans="1:20" x14ac:dyDescent="0.2">
      <c r="B62" s="364">
        <f t="shared" si="0"/>
        <v>194.086118</v>
      </c>
      <c r="C62" s="375" t="str">
        <f>'Tabelle 6 bis 7'!A18</f>
        <v>Italien</v>
      </c>
      <c r="D62" s="376">
        <f>'Tabelle 6 bis 7'!B18</f>
        <v>194086.11799999999</v>
      </c>
    </row>
    <row r="63" spans="1:20" x14ac:dyDescent="0.2">
      <c r="B63" s="364">
        <f t="shared" si="0"/>
        <v>183.27560999999997</v>
      </c>
      <c r="C63" s="375" t="str">
        <f>'Tabelle 6 bis 7'!A19</f>
        <v>Tschechische Republik</v>
      </c>
      <c r="D63" s="376">
        <f>'Tabelle 6 bis 7'!B19</f>
        <v>183275.61</v>
      </c>
    </row>
    <row r="64" spans="1:20" x14ac:dyDescent="0.2">
      <c r="B64" s="364">
        <f t="shared" si="0"/>
        <v>174.06668999999999</v>
      </c>
      <c r="C64" s="375" t="str">
        <f>'Tabelle 6 bis 7'!A20</f>
        <v>Niederlande</v>
      </c>
      <c r="D64" s="376">
        <f>'Tabelle 6 bis 7'!B20</f>
        <v>174066.69</v>
      </c>
    </row>
    <row r="65" spans="1:20" x14ac:dyDescent="0.2">
      <c r="B65" s="364">
        <f t="shared" si="0"/>
        <v>121.02036100000001</v>
      </c>
      <c r="C65" s="375" t="str">
        <f>'Tabelle 6 bis 7'!A21</f>
        <v>Schweiz</v>
      </c>
      <c r="D65" s="376">
        <f>'Tabelle 6 bis 7'!B21</f>
        <v>121020.361</v>
      </c>
    </row>
    <row r="66" spans="1:20" x14ac:dyDescent="0.2">
      <c r="B66" s="364">
        <f t="shared" si="0"/>
        <v>90.678561999999999</v>
      </c>
      <c r="C66" s="375" t="str">
        <f>'Tabelle 6 bis 7'!A22</f>
        <v>Slowakei</v>
      </c>
      <c r="D66" s="376">
        <f>'Tabelle 6 bis 7'!B22</f>
        <v>90678.562000000005</v>
      </c>
    </row>
    <row r="67" spans="1:20" x14ac:dyDescent="0.2">
      <c r="B67" s="364">
        <f t="shared" si="0"/>
        <v>87.770438999999996</v>
      </c>
      <c r="C67" s="375" t="str">
        <f>'Tabelle 6 bis 7'!A23</f>
        <v>Belgien</v>
      </c>
      <c r="D67" s="376">
        <f>'Tabelle 6 bis 7'!B23</f>
        <v>87770.438999999998</v>
      </c>
    </row>
    <row r="68" spans="1:20" x14ac:dyDescent="0.2">
      <c r="B68" s="365">
        <f t="shared" si="0"/>
        <v>76.988520999999992</v>
      </c>
      <c r="C68" s="377" t="str">
        <f>'Tabelle 6 bis 7'!A24</f>
        <v>Russische Föderation</v>
      </c>
      <c r="D68" s="378">
        <f>'Tabelle 6 bis 7'!B24</f>
        <v>76988.520999999993</v>
      </c>
    </row>
    <row r="70" spans="1:20" x14ac:dyDescent="0.2">
      <c r="A70" s="343" t="s">
        <v>1132</v>
      </c>
      <c r="B70" s="468" t="str">
        <f>CONCATENATE("6. Einfuhr im ",B2,". Vierteljahr ",B3," nach ausgewählten Ländern
in der Reihenfolge ihrer Anteile")</f>
        <v>6. Einfuhr im 2. Vierteljahr 2017 nach ausgewählten Ländern
in der Reihenfolge ihrer Anteile</v>
      </c>
      <c r="C70" s="469"/>
      <c r="D70" s="469"/>
      <c r="E70" s="469"/>
      <c r="F70" s="469"/>
      <c r="G70" s="470"/>
      <c r="T70" s="342"/>
    </row>
    <row r="71" spans="1:20" x14ac:dyDescent="0.2">
      <c r="A71" s="341" t="s">
        <v>1131</v>
      </c>
      <c r="B71" s="363">
        <f t="shared" ref="B71:B85" si="1">D71/1000</f>
        <v>239.264771</v>
      </c>
      <c r="C71" s="373" t="str">
        <f>'Tabelle 6 bis 7'!A39</f>
        <v>Volksrepublik China</v>
      </c>
      <c r="D71" s="374">
        <f>'Tabelle 6 bis 7'!B39</f>
        <v>239264.77100000001</v>
      </c>
    </row>
    <row r="72" spans="1:20" x14ac:dyDescent="0.2">
      <c r="B72" s="364">
        <f t="shared" si="1"/>
        <v>226.91134099999999</v>
      </c>
      <c r="C72" s="375" t="str">
        <f>'Tabelle 6 bis 7'!A40</f>
        <v>Vereinigtes Königreich</v>
      </c>
      <c r="D72" s="376">
        <f>'Tabelle 6 bis 7'!B40</f>
        <v>226911.34099999999</v>
      </c>
    </row>
    <row r="73" spans="1:20" x14ac:dyDescent="0.2">
      <c r="B73" s="364">
        <f t="shared" si="1"/>
        <v>222.07305100000002</v>
      </c>
      <c r="C73" s="375" t="str">
        <f>'Tabelle 6 bis 7'!A41</f>
        <v>Polen</v>
      </c>
      <c r="D73" s="376">
        <f>'Tabelle 6 bis 7'!B41</f>
        <v>222073.05100000001</v>
      </c>
    </row>
    <row r="74" spans="1:20" x14ac:dyDescent="0.2">
      <c r="B74" s="364">
        <f t="shared" si="1"/>
        <v>185.20663300000001</v>
      </c>
      <c r="C74" s="375" t="str">
        <f>'Tabelle 6 bis 7'!A42</f>
        <v>Italien</v>
      </c>
      <c r="D74" s="376">
        <f>'Tabelle 6 bis 7'!B42</f>
        <v>185206.633</v>
      </c>
    </row>
    <row r="75" spans="1:20" x14ac:dyDescent="0.2">
      <c r="B75" s="364">
        <f t="shared" si="1"/>
        <v>181.58888899999999</v>
      </c>
      <c r="C75" s="375" t="str">
        <f>'Tabelle 6 bis 7'!A43</f>
        <v>Tschechische Republik</v>
      </c>
      <c r="D75" s="376">
        <f>'Tabelle 6 bis 7'!B43</f>
        <v>181588.889</v>
      </c>
    </row>
    <row r="76" spans="1:20" x14ac:dyDescent="0.2">
      <c r="B76" s="364">
        <f t="shared" si="1"/>
        <v>178.091508</v>
      </c>
      <c r="C76" s="375" t="str">
        <f>'Tabelle 6 bis 7'!A44</f>
        <v>Niederlande</v>
      </c>
      <c r="D76" s="376">
        <f>'Tabelle 6 bis 7'!B44</f>
        <v>178091.508</v>
      </c>
    </row>
    <row r="77" spans="1:20" x14ac:dyDescent="0.2">
      <c r="B77" s="364">
        <f t="shared" si="1"/>
        <v>154.19515200000001</v>
      </c>
      <c r="C77" s="375" t="str">
        <f>'Tabelle 6 bis 7'!A45</f>
        <v>Österreich</v>
      </c>
      <c r="D77" s="376">
        <f>'Tabelle 6 bis 7'!B45</f>
        <v>154195.152</v>
      </c>
    </row>
    <row r="78" spans="1:20" x14ac:dyDescent="0.2">
      <c r="B78" s="364">
        <f t="shared" si="1"/>
        <v>142.546626</v>
      </c>
      <c r="C78" s="375" t="str">
        <f>'Tabelle 6 bis 7'!A46</f>
        <v>Frankreich</v>
      </c>
      <c r="D78" s="376">
        <f>'Tabelle 6 bis 7'!B46</f>
        <v>142546.62599999999</v>
      </c>
    </row>
    <row r="79" spans="1:20" x14ac:dyDescent="0.2">
      <c r="B79" s="364">
        <f t="shared" si="1"/>
        <v>102.876564</v>
      </c>
      <c r="C79" s="375" t="str">
        <f>'Tabelle 6 bis 7'!A47</f>
        <v>Belgien</v>
      </c>
      <c r="D79" s="376">
        <f>'Tabelle 6 bis 7'!B47</f>
        <v>102876.564</v>
      </c>
    </row>
    <row r="80" spans="1:20" x14ac:dyDescent="0.2">
      <c r="B80" s="364">
        <f t="shared" si="1"/>
        <v>79.691496999999998</v>
      </c>
      <c r="C80" s="375" t="str">
        <f>'Tabelle 6 bis 7'!A48</f>
        <v>Vereinigte Staaten</v>
      </c>
      <c r="D80" s="376">
        <f>'Tabelle 6 bis 7'!B48</f>
        <v>79691.497000000003</v>
      </c>
    </row>
    <row r="81" spans="1:20" x14ac:dyDescent="0.2">
      <c r="B81" s="364">
        <f t="shared" si="1"/>
        <v>76.29428999999999</v>
      </c>
      <c r="C81" s="375" t="str">
        <f>'Tabelle 6 bis 7'!A49</f>
        <v>Spanien</v>
      </c>
      <c r="D81" s="376">
        <f>'Tabelle 6 bis 7'!B49</f>
        <v>76294.289999999994</v>
      </c>
    </row>
    <row r="82" spans="1:20" x14ac:dyDescent="0.2">
      <c r="B82" s="364">
        <f t="shared" si="1"/>
        <v>45.790065999999996</v>
      </c>
      <c r="C82" s="375" t="str">
        <f>'Tabelle 6 bis 7'!A50</f>
        <v>Slowakei</v>
      </c>
      <c r="D82" s="376">
        <f>'Tabelle 6 bis 7'!B50</f>
        <v>45790.065999999999</v>
      </c>
    </row>
    <row r="83" spans="1:20" x14ac:dyDescent="0.2">
      <c r="B83" s="364">
        <f t="shared" si="1"/>
        <v>43.696612000000002</v>
      </c>
      <c r="C83" s="375" t="str">
        <f>'Tabelle 6 bis 7'!A51</f>
        <v>Rumänien</v>
      </c>
      <c r="D83" s="376">
        <f>'Tabelle 6 bis 7'!B51</f>
        <v>43696.612000000001</v>
      </c>
    </row>
    <row r="84" spans="1:20" x14ac:dyDescent="0.2">
      <c r="B84" s="364">
        <f t="shared" si="1"/>
        <v>38.946120999999998</v>
      </c>
      <c r="C84" s="375" t="str">
        <f>'Tabelle 6 bis 7'!A52</f>
        <v>Ungarn</v>
      </c>
      <c r="D84" s="376">
        <f>'Tabelle 6 bis 7'!B52</f>
        <v>38946.120999999999</v>
      </c>
    </row>
    <row r="85" spans="1:20" x14ac:dyDescent="0.2">
      <c r="B85" s="365">
        <f t="shared" si="1"/>
        <v>35.059491999999999</v>
      </c>
      <c r="C85" s="377" t="str">
        <f>'Tabelle 6 bis 7'!A53</f>
        <v>Schweiz</v>
      </c>
      <c r="D85" s="378">
        <f>'Tabelle 6 bis 7'!B53</f>
        <v>35059.491999999998</v>
      </c>
    </row>
    <row r="87" spans="1:20" x14ac:dyDescent="0.2">
      <c r="A87" s="343" t="s">
        <v>1130</v>
      </c>
      <c r="B87" s="468" t="str">
        <f>CONCATENATE("7. Außenhandel mit den EU-Ländern (EU-28) im ",B2,". Vierteljahr ",B3,"")</f>
        <v>7. Außenhandel mit den EU-Ländern (EU-28) im 2. Vierteljahr 2017</v>
      </c>
      <c r="C87" s="469"/>
      <c r="D87" s="469"/>
      <c r="E87" s="469"/>
      <c r="F87" s="469"/>
      <c r="G87" s="470"/>
      <c r="T87" s="342"/>
    </row>
    <row r="88" spans="1:20" x14ac:dyDescent="0.2">
      <c r="A88" s="341" t="s">
        <v>1129</v>
      </c>
      <c r="B88" s="340" t="s">
        <v>1039</v>
      </c>
      <c r="C88" s="339" t="s">
        <v>1040</v>
      </c>
      <c r="D88" s="338" t="s">
        <v>998</v>
      </c>
    </row>
    <row r="89" spans="1:20" x14ac:dyDescent="0.2">
      <c r="A89" s="337">
        <v>1</v>
      </c>
      <c r="B89" s="369">
        <v>266.09352699999999</v>
      </c>
      <c r="C89" s="369">
        <v>142.546626</v>
      </c>
      <c r="D89" s="366" t="s">
        <v>349</v>
      </c>
    </row>
    <row r="90" spans="1:20" x14ac:dyDescent="0.2">
      <c r="A90" s="337">
        <v>2</v>
      </c>
      <c r="B90" s="370">
        <v>174.06668999999999</v>
      </c>
      <c r="C90" s="370">
        <v>178.091508</v>
      </c>
      <c r="D90" s="367" t="s">
        <v>350</v>
      </c>
    </row>
    <row r="91" spans="1:20" x14ac:dyDescent="0.2">
      <c r="A91" s="337">
        <v>3</v>
      </c>
      <c r="B91" s="370">
        <v>194.086118</v>
      </c>
      <c r="C91" s="370">
        <v>185.20663300000001</v>
      </c>
      <c r="D91" s="367" t="s">
        <v>351</v>
      </c>
    </row>
    <row r="92" spans="1:20" x14ac:dyDescent="0.2">
      <c r="A92" s="337">
        <v>4</v>
      </c>
      <c r="B92" s="370">
        <v>234.596462</v>
      </c>
      <c r="C92" s="370">
        <v>226.91134099999999</v>
      </c>
      <c r="D92" s="367" t="s">
        <v>836</v>
      </c>
    </row>
    <row r="93" spans="1:20" x14ac:dyDescent="0.2">
      <c r="A93" s="337">
        <v>5</v>
      </c>
      <c r="B93" s="370">
        <v>9.5158500000000004</v>
      </c>
      <c r="C93" s="370">
        <v>15.768226</v>
      </c>
      <c r="D93" s="367" t="s">
        <v>352</v>
      </c>
    </row>
    <row r="94" spans="1:20" x14ac:dyDescent="0.2">
      <c r="A94" s="337">
        <v>6</v>
      </c>
      <c r="B94" s="370">
        <v>53.485315</v>
      </c>
      <c r="C94" s="370">
        <v>33.539394000000001</v>
      </c>
      <c r="D94" s="367" t="s">
        <v>900</v>
      </c>
    </row>
    <row r="95" spans="1:20" x14ac:dyDescent="0.2">
      <c r="A95" s="337">
        <v>7</v>
      </c>
      <c r="B95" s="370">
        <v>9.6549940000000003</v>
      </c>
      <c r="C95" s="370">
        <v>4.5597729999999999</v>
      </c>
      <c r="D95" s="367" t="s">
        <v>353</v>
      </c>
    </row>
    <row r="96" spans="1:20" x14ac:dyDescent="0.2">
      <c r="A96" s="337">
        <v>8</v>
      </c>
      <c r="B96" s="370">
        <v>25.069379999999999</v>
      </c>
      <c r="C96" s="370">
        <v>14.52481</v>
      </c>
      <c r="D96" s="367" t="s">
        <v>354</v>
      </c>
    </row>
    <row r="97" spans="1:4" x14ac:dyDescent="0.2">
      <c r="A97" s="337">
        <v>9</v>
      </c>
      <c r="B97" s="370">
        <v>221.81413800000001</v>
      </c>
      <c r="C97" s="370">
        <v>76.294290000000004</v>
      </c>
      <c r="D97" s="367" t="s">
        <v>355</v>
      </c>
    </row>
    <row r="98" spans="1:4" x14ac:dyDescent="0.2">
      <c r="A98" s="337">
        <v>10</v>
      </c>
      <c r="B98" s="370">
        <v>58.726311000000003</v>
      </c>
      <c r="C98" s="370">
        <v>31.816381</v>
      </c>
      <c r="D98" s="367" t="s">
        <v>356</v>
      </c>
    </row>
    <row r="99" spans="1:4" x14ac:dyDescent="0.2">
      <c r="A99" s="337">
        <v>11</v>
      </c>
      <c r="B99" s="370">
        <v>45.710717000000002</v>
      </c>
      <c r="C99" s="370">
        <v>13.525973</v>
      </c>
      <c r="D99" s="367" t="s">
        <v>357</v>
      </c>
    </row>
    <row r="100" spans="1:4" x14ac:dyDescent="0.2">
      <c r="A100" s="337">
        <v>12</v>
      </c>
      <c r="B100" s="370">
        <v>196.845023</v>
      </c>
      <c r="C100" s="370">
        <v>154.19515200000001</v>
      </c>
      <c r="D100" s="367" t="s">
        <v>479</v>
      </c>
    </row>
    <row r="101" spans="1:4" x14ac:dyDescent="0.2">
      <c r="A101" s="337">
        <v>13</v>
      </c>
      <c r="B101" s="370">
        <v>87.770438999999996</v>
      </c>
      <c r="C101" s="370">
        <v>102.876564</v>
      </c>
      <c r="D101" s="367" t="s">
        <v>358</v>
      </c>
    </row>
    <row r="102" spans="1:4" x14ac:dyDescent="0.2">
      <c r="A102" s="337">
        <v>14</v>
      </c>
      <c r="B102" s="370">
        <v>24.664484999999999</v>
      </c>
      <c r="C102" s="370">
        <v>21.832201999999999</v>
      </c>
      <c r="D102" s="367" t="s">
        <v>359</v>
      </c>
    </row>
    <row r="103" spans="1:4" x14ac:dyDescent="0.2">
      <c r="A103" s="337">
        <v>15</v>
      </c>
      <c r="B103" s="370">
        <v>1.113561</v>
      </c>
      <c r="C103" s="370">
        <v>0.150616</v>
      </c>
      <c r="D103" s="367" t="s">
        <v>368</v>
      </c>
    </row>
    <row r="104" spans="1:4" x14ac:dyDescent="0.2">
      <c r="A104" s="337">
        <v>16</v>
      </c>
      <c r="B104" s="370">
        <v>5.6698269999999997</v>
      </c>
      <c r="C104" s="370">
        <v>4.4958640000000001</v>
      </c>
      <c r="D104" s="367" t="s">
        <v>370</v>
      </c>
    </row>
    <row r="105" spans="1:4" x14ac:dyDescent="0.2">
      <c r="A105" s="337">
        <v>17</v>
      </c>
      <c r="B105" s="370">
        <v>4.6733070000000003</v>
      </c>
      <c r="C105" s="370">
        <v>6.0152970000000003</v>
      </c>
      <c r="D105" s="367" t="s">
        <v>371</v>
      </c>
    </row>
    <row r="106" spans="1:4" x14ac:dyDescent="0.2">
      <c r="A106" s="337">
        <v>18</v>
      </c>
      <c r="B106" s="370">
        <v>13.547893</v>
      </c>
      <c r="C106" s="370">
        <v>4.4683900000000003</v>
      </c>
      <c r="D106" s="367" t="s">
        <v>372</v>
      </c>
    </row>
    <row r="107" spans="1:4" x14ac:dyDescent="0.2">
      <c r="A107" s="337">
        <v>19</v>
      </c>
      <c r="B107" s="370">
        <v>208.640513</v>
      </c>
      <c r="C107" s="370">
        <v>222.07305099999999</v>
      </c>
      <c r="D107" s="367" t="s">
        <v>373</v>
      </c>
    </row>
    <row r="108" spans="1:4" x14ac:dyDescent="0.2">
      <c r="A108" s="337">
        <v>20</v>
      </c>
      <c r="B108" s="370">
        <v>183.27561</v>
      </c>
      <c r="C108" s="370">
        <v>181.58888899999999</v>
      </c>
      <c r="D108" s="367" t="s">
        <v>374</v>
      </c>
    </row>
    <row r="109" spans="1:4" x14ac:dyDescent="0.2">
      <c r="A109" s="337">
        <v>21</v>
      </c>
      <c r="B109" s="370">
        <v>90.678561999999999</v>
      </c>
      <c r="C109" s="370">
        <v>45.790066000000003</v>
      </c>
      <c r="D109" s="367" t="s">
        <v>375</v>
      </c>
    </row>
    <row r="110" spans="1:4" x14ac:dyDescent="0.2">
      <c r="A110" s="337">
        <v>22</v>
      </c>
      <c r="B110" s="370">
        <v>259.30261200000001</v>
      </c>
      <c r="C110" s="370">
        <v>38.946120999999998</v>
      </c>
      <c r="D110" s="367" t="s">
        <v>376</v>
      </c>
    </row>
    <row r="111" spans="1:4" x14ac:dyDescent="0.2">
      <c r="A111" s="337">
        <v>23</v>
      </c>
      <c r="B111" s="370">
        <v>65.360403000000005</v>
      </c>
      <c r="C111" s="370">
        <v>43.696612000000002</v>
      </c>
      <c r="D111" s="367" t="s">
        <v>908</v>
      </c>
    </row>
    <row r="112" spans="1:4" x14ac:dyDescent="0.2">
      <c r="A112" s="337">
        <v>24</v>
      </c>
      <c r="B112" s="370">
        <v>14.364827</v>
      </c>
      <c r="C112" s="370">
        <v>11.133309000000001</v>
      </c>
      <c r="D112" s="367" t="s">
        <v>377</v>
      </c>
    </row>
    <row r="113" spans="1:4" x14ac:dyDescent="0.2">
      <c r="A113" s="337">
        <v>25</v>
      </c>
      <c r="B113" s="370">
        <v>18.438282999999998</v>
      </c>
      <c r="C113" s="370">
        <v>24.05555</v>
      </c>
      <c r="D113" s="367" t="s">
        <v>389</v>
      </c>
    </row>
    <row r="114" spans="1:4" x14ac:dyDescent="0.2">
      <c r="A114" s="337">
        <v>26</v>
      </c>
      <c r="B114" s="370">
        <v>5.9085700000000001</v>
      </c>
      <c r="C114" s="370">
        <v>3.4295960000000001</v>
      </c>
      <c r="D114" s="367" t="s">
        <v>390</v>
      </c>
    </row>
    <row r="115" spans="1:4" x14ac:dyDescent="0.2">
      <c r="A115" s="337">
        <v>27</v>
      </c>
      <c r="B115" s="371">
        <v>1.1173010000000001</v>
      </c>
      <c r="C115" s="371">
        <v>5.3945E-2</v>
      </c>
      <c r="D115" s="368" t="s">
        <v>128</v>
      </c>
    </row>
  </sheetData>
  <mergeCells count="16">
    <mergeCell ref="B87:G87"/>
    <mergeCell ref="B50:D50"/>
    <mergeCell ref="B45:D45"/>
    <mergeCell ref="B70:G70"/>
    <mergeCell ref="B41:D41"/>
    <mergeCell ref="B48:D48"/>
    <mergeCell ref="B53:G53"/>
    <mergeCell ref="B44:G44"/>
    <mergeCell ref="B35:G35"/>
    <mergeCell ref="B51:D51"/>
    <mergeCell ref="B47:D47"/>
    <mergeCell ref="B5:D5"/>
    <mergeCell ref="B20:D20"/>
    <mergeCell ref="B42:D42"/>
    <mergeCell ref="B49:D49"/>
    <mergeCell ref="B38:D38"/>
  </mergeCells>
  <printOptions horizontalCentered="1" verticalCentered="1"/>
  <pageMargins left="0" right="0" top="0" bottom="0" header="0" footer="0"/>
  <pageSetup paperSize="9" scale="3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40067" r:id="rId4" name="Button 3">
              <controlPr defaultSize="0" print="0" autoFill="0" autoPict="0" macro="[0]!GrafikDaten">
                <anchor moveWithCells="1" sizeWithCells="1">
                  <from>
                    <xdr:col>0</xdr:col>
                    <xdr:colOff>790575</xdr:colOff>
                    <xdr:row>88</xdr:row>
                    <xdr:rowOff>47625</xdr:rowOff>
                  </from>
                  <to>
                    <xdr:col>0</xdr:col>
                    <xdr:colOff>2714625</xdr:colOff>
                    <xdr:row>89</xdr:row>
                    <xdr:rowOff>123825</xdr:rowOff>
                  </to>
                </anchor>
              </controlPr>
            </control>
          </mc:Choice>
        </mc:AlternateContent>
        <mc:AlternateContent xmlns:mc="http://schemas.openxmlformats.org/markup-compatibility/2006">
          <mc:Choice Requires="x14">
            <control shapeId="10840069" r:id="rId5" name="Button 5">
              <controlPr defaultSize="0" print="0" autoFill="0" autoPict="0" macro="[0]!GrafikDaten3">
                <anchor moveWithCells="1" sizeWithCells="1">
                  <from>
                    <xdr:col>0</xdr:col>
                    <xdr:colOff>276225</xdr:colOff>
                    <xdr:row>37</xdr:row>
                    <xdr:rowOff>47625</xdr:rowOff>
                  </from>
                  <to>
                    <xdr:col>0</xdr:col>
                    <xdr:colOff>2714625</xdr:colOff>
                    <xdr:row>38</xdr:row>
                    <xdr:rowOff>114300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H65"/>
  <sheetViews>
    <sheetView zoomScaleNormal="100" workbookViewId="0">
      <selection activeCell="A2" sqref="A2"/>
    </sheetView>
  </sheetViews>
  <sheetFormatPr baseColWidth="10" defaultRowHeight="12.75" x14ac:dyDescent="0.2"/>
  <cols>
    <col min="1" max="1" width="33.140625" customWidth="1"/>
    <col min="2" max="2" width="19.5703125" customWidth="1"/>
    <col min="3" max="6" width="15.7109375" customWidth="1"/>
  </cols>
  <sheetData>
    <row r="1" spans="1:7" ht="19.5" customHeight="1" x14ac:dyDescent="0.25">
      <c r="A1" s="487" t="s">
        <v>1159</v>
      </c>
      <c r="B1" s="487"/>
      <c r="C1" s="487"/>
      <c r="D1" s="487"/>
      <c r="E1" s="487"/>
      <c r="F1" s="487"/>
    </row>
    <row r="2" spans="1:7" x14ac:dyDescent="0.2">
      <c r="B2" s="4"/>
      <c r="C2" s="3"/>
      <c r="D2" s="3"/>
      <c r="E2" s="4"/>
      <c r="F2" s="3"/>
    </row>
    <row r="3" spans="1:7" ht="24" customHeight="1" x14ac:dyDescent="0.2">
      <c r="A3" s="488" t="s">
        <v>976</v>
      </c>
      <c r="B3" s="491" t="s">
        <v>1155</v>
      </c>
      <c r="C3" s="493" t="s">
        <v>108</v>
      </c>
      <c r="D3" s="494"/>
      <c r="E3" s="495" t="s">
        <v>1157</v>
      </c>
      <c r="F3" s="497" t="s">
        <v>1158</v>
      </c>
    </row>
    <row r="4" spans="1:7" ht="30.75" customHeight="1" x14ac:dyDescent="0.2">
      <c r="A4" s="489"/>
      <c r="B4" s="492"/>
      <c r="C4" s="436" t="s">
        <v>1156</v>
      </c>
      <c r="D4" s="436" t="s">
        <v>1151</v>
      </c>
      <c r="E4" s="496"/>
      <c r="F4" s="498"/>
    </row>
    <row r="5" spans="1:7" ht="15" customHeight="1" x14ac:dyDescent="0.2">
      <c r="A5" s="490"/>
      <c r="B5" s="105" t="s">
        <v>107</v>
      </c>
      <c r="C5" s="499" t="s">
        <v>476</v>
      </c>
      <c r="D5" s="500"/>
      <c r="E5" s="435" t="s">
        <v>107</v>
      </c>
      <c r="F5" s="62" t="s">
        <v>476</v>
      </c>
    </row>
    <row r="6" spans="1:7" ht="20.100000000000001" customHeight="1" x14ac:dyDescent="0.2">
      <c r="A6" s="5"/>
      <c r="B6" s="106"/>
      <c r="C6" s="6"/>
      <c r="D6" s="6"/>
      <c r="E6" s="7"/>
      <c r="F6" s="6"/>
    </row>
    <row r="7" spans="1:7" ht="20.100000000000001" customHeight="1" x14ac:dyDescent="0.2">
      <c r="A7" s="486" t="s">
        <v>109</v>
      </c>
      <c r="B7" s="486"/>
      <c r="C7" s="486"/>
      <c r="D7" s="486"/>
      <c r="E7" s="486"/>
      <c r="F7" s="486"/>
    </row>
    <row r="8" spans="1:7" ht="20.100000000000001" customHeight="1" x14ac:dyDescent="0.2">
      <c r="A8" s="5"/>
      <c r="B8" s="106"/>
      <c r="C8" s="6"/>
      <c r="D8" s="6"/>
      <c r="E8" s="7"/>
      <c r="F8" s="6"/>
    </row>
    <row r="9" spans="1:7" s="138" customFormat="1" ht="20.100000000000001" customHeight="1" x14ac:dyDescent="0.2">
      <c r="A9" s="136" t="s">
        <v>676</v>
      </c>
      <c r="B9" s="87">
        <v>207544277</v>
      </c>
      <c r="C9" s="142">
        <v>-4.8911759160421404</v>
      </c>
      <c r="D9" s="142">
        <v>-15.199203197832</v>
      </c>
      <c r="E9" s="87">
        <v>425761965</v>
      </c>
      <c r="F9" s="144">
        <v>-12.523192696174</v>
      </c>
      <c r="G9" s="137"/>
    </row>
    <row r="10" spans="1:7" s="138" customFormat="1" ht="20.100000000000001" customHeight="1" x14ac:dyDescent="0.2">
      <c r="A10" s="136" t="s">
        <v>677</v>
      </c>
      <c r="B10" s="87">
        <v>3399058611</v>
      </c>
      <c r="C10" s="142">
        <v>-1.16491555550382</v>
      </c>
      <c r="D10" s="142">
        <v>5.1474971034142802</v>
      </c>
      <c r="E10" s="87">
        <v>6838180083</v>
      </c>
      <c r="F10" s="144">
        <v>7.8552107970431999</v>
      </c>
      <c r="G10" s="137"/>
    </row>
    <row r="11" spans="1:7" s="12" customFormat="1" ht="20.100000000000001" customHeight="1" x14ac:dyDescent="0.2">
      <c r="A11" s="107" t="s">
        <v>678</v>
      </c>
      <c r="B11" s="87">
        <v>26720891</v>
      </c>
      <c r="C11" s="142">
        <v>15.6446200060512</v>
      </c>
      <c r="D11" s="142">
        <v>2.3245626900475602</v>
      </c>
      <c r="E11" s="87">
        <v>49826930</v>
      </c>
      <c r="F11" s="144">
        <v>-4.9448782777815802E-2</v>
      </c>
      <c r="G11" s="21"/>
    </row>
    <row r="12" spans="1:7" s="12" customFormat="1" ht="20.100000000000001" customHeight="1" x14ac:dyDescent="0.2">
      <c r="A12" s="107" t="s">
        <v>679</v>
      </c>
      <c r="B12" s="87">
        <v>145739595</v>
      </c>
      <c r="C12" s="142">
        <v>3.6245728034185198</v>
      </c>
      <c r="D12" s="142">
        <v>7.0741062507082004</v>
      </c>
      <c r="E12" s="87">
        <v>286381521</v>
      </c>
      <c r="F12" s="144">
        <v>6.4614947681021997</v>
      </c>
      <c r="G12" s="21"/>
    </row>
    <row r="13" spans="1:7" s="12" customFormat="1" ht="20.100000000000001" customHeight="1" x14ac:dyDescent="0.2">
      <c r="A13" s="107" t="s">
        <v>680</v>
      </c>
      <c r="B13" s="87">
        <v>3226598125</v>
      </c>
      <c r="C13" s="142">
        <v>-1.48915480618498</v>
      </c>
      <c r="D13" s="142">
        <v>5.0861002501532404</v>
      </c>
      <c r="E13" s="87">
        <v>6501971632</v>
      </c>
      <c r="F13" s="144">
        <v>7.9829190956598497</v>
      </c>
      <c r="G13" s="21"/>
    </row>
    <row r="14" spans="1:7" s="31" customFormat="1" ht="20.100000000000001" customHeight="1" x14ac:dyDescent="0.2">
      <c r="A14" s="108" t="s">
        <v>681</v>
      </c>
      <c r="B14" s="56">
        <v>3824025519</v>
      </c>
      <c r="C14" s="143">
        <v>0.61884452177149296</v>
      </c>
      <c r="D14" s="143">
        <v>6.3585765279499604</v>
      </c>
      <c r="E14" s="56">
        <v>7624531813</v>
      </c>
      <c r="F14" s="145">
        <v>8.1395186213092803</v>
      </c>
      <c r="G14" s="30"/>
    </row>
    <row r="15" spans="1:7" s="12" customFormat="1" ht="30" customHeight="1" x14ac:dyDescent="0.2">
      <c r="A15" s="107" t="s">
        <v>682</v>
      </c>
      <c r="B15" s="87">
        <v>2764400530</v>
      </c>
      <c r="C15" s="142">
        <v>1.3284982069322</v>
      </c>
      <c r="D15" s="142">
        <v>6.3901090820226996</v>
      </c>
      <c r="E15" s="87">
        <v>5492557543</v>
      </c>
      <c r="F15" s="144">
        <v>7.3062789680961702</v>
      </c>
      <c r="G15" s="21"/>
    </row>
    <row r="16" spans="1:7" s="12" customFormat="1" ht="19.5" customHeight="1" x14ac:dyDescent="0.2">
      <c r="A16" s="107" t="s">
        <v>683</v>
      </c>
      <c r="B16" s="212"/>
      <c r="C16" s="142"/>
      <c r="D16" s="142"/>
      <c r="E16" s="212"/>
      <c r="F16" s="146"/>
      <c r="G16" s="21"/>
    </row>
    <row r="17" spans="1:7" s="12" customFormat="1" ht="20.100000000000001" customHeight="1" x14ac:dyDescent="0.2">
      <c r="A17" s="107" t="s">
        <v>1088</v>
      </c>
      <c r="B17" s="87">
        <v>2474190718</v>
      </c>
      <c r="C17" s="142">
        <v>0.506766017217956</v>
      </c>
      <c r="D17" s="142">
        <v>5.0172895686306704</v>
      </c>
      <c r="E17" s="87">
        <v>4935906298</v>
      </c>
      <c r="F17" s="144">
        <v>6.7156648432611696</v>
      </c>
      <c r="G17" s="21"/>
    </row>
    <row r="18" spans="1:7" s="12" customFormat="1" ht="19.5" customHeight="1" x14ac:dyDescent="0.2">
      <c r="A18" s="107" t="s">
        <v>685</v>
      </c>
      <c r="B18" s="212"/>
      <c r="C18" s="142"/>
      <c r="D18" s="142"/>
      <c r="E18" s="212"/>
      <c r="F18" s="146"/>
      <c r="G18" s="21"/>
    </row>
    <row r="19" spans="1:7" s="12" customFormat="1" ht="20.100000000000001" customHeight="1" x14ac:dyDescent="0.2">
      <c r="A19" s="107" t="s">
        <v>686</v>
      </c>
      <c r="B19" s="87">
        <v>1390530095</v>
      </c>
      <c r="C19" s="142">
        <v>0.84715681802742904</v>
      </c>
      <c r="D19" s="142">
        <v>4.4111188669594101</v>
      </c>
      <c r="E19" s="87">
        <v>2769379176</v>
      </c>
      <c r="F19" s="144">
        <v>5.1249557040498503</v>
      </c>
      <c r="G19" s="21"/>
    </row>
    <row r="20" spans="1:7" s="12" customFormat="1" ht="20.100000000000001" customHeight="1" x14ac:dyDescent="0.2">
      <c r="A20" s="107" t="s">
        <v>687</v>
      </c>
      <c r="B20" s="87">
        <v>105190410</v>
      </c>
      <c r="C20" s="142">
        <v>3.6379896077876501</v>
      </c>
      <c r="D20" s="142">
        <v>18.875701749835802</v>
      </c>
      <c r="E20" s="87">
        <v>206688336</v>
      </c>
      <c r="F20" s="144">
        <v>44.091152396690703</v>
      </c>
      <c r="G20" s="21"/>
    </row>
    <row r="21" spans="1:7" s="12" customFormat="1" ht="19.5" customHeight="1" x14ac:dyDescent="0.2">
      <c r="A21" s="107" t="s">
        <v>688</v>
      </c>
      <c r="B21" s="87">
        <v>400204260</v>
      </c>
      <c r="C21" s="142">
        <v>-1.6148760382021601</v>
      </c>
      <c r="D21" s="142">
        <v>1.9003658314049801</v>
      </c>
      <c r="E21" s="87">
        <v>806977402</v>
      </c>
      <c r="F21" s="144">
        <v>5.32044933123146</v>
      </c>
      <c r="G21" s="21"/>
    </row>
    <row r="22" spans="1:7" s="12" customFormat="1" ht="20.100000000000001" customHeight="1" x14ac:dyDescent="0.2">
      <c r="A22" s="107" t="s">
        <v>689</v>
      </c>
      <c r="B22" s="87">
        <v>534638569</v>
      </c>
      <c r="C22" s="142">
        <v>-1.77880468086168</v>
      </c>
      <c r="D22" s="142">
        <v>6.6211251810264597</v>
      </c>
      <c r="E22" s="87">
        <v>1078959545</v>
      </c>
      <c r="F22" s="144">
        <v>8.3402399478866904</v>
      </c>
      <c r="G22" s="21"/>
    </row>
    <row r="23" spans="1:7" s="12" customFormat="1" ht="30.75" customHeight="1" x14ac:dyDescent="0.2">
      <c r="A23" s="135" t="s">
        <v>1002</v>
      </c>
      <c r="B23" s="87">
        <v>19308184</v>
      </c>
      <c r="C23" s="142">
        <v>-1.67141720041209</v>
      </c>
      <c r="D23" s="142">
        <v>35.459487279361298</v>
      </c>
      <c r="E23" s="87">
        <v>38944574</v>
      </c>
      <c r="F23" s="144">
        <v>47.778350464413101</v>
      </c>
      <c r="G23" s="21"/>
    </row>
    <row r="24" spans="1:7" s="12" customFormat="1" ht="20.100000000000001" customHeight="1" x14ac:dyDescent="0.2">
      <c r="A24" s="107" t="s">
        <v>690</v>
      </c>
      <c r="B24" s="87">
        <v>283566</v>
      </c>
      <c r="C24" s="142">
        <v>134.648770759721</v>
      </c>
      <c r="D24" s="142">
        <v>124.532036866943</v>
      </c>
      <c r="E24" s="87">
        <v>404413</v>
      </c>
      <c r="F24" s="144">
        <v>157.995432275186</v>
      </c>
      <c r="G24" s="21"/>
    </row>
    <row r="25" spans="1:7" s="31" customFormat="1" ht="20.100000000000001" customHeight="1" x14ac:dyDescent="0.2">
      <c r="A25" s="108" t="s">
        <v>681</v>
      </c>
      <c r="B25" s="56">
        <v>3824025519</v>
      </c>
      <c r="C25" s="143">
        <v>0.61884452177149296</v>
      </c>
      <c r="D25" s="143">
        <v>6.3585765279499604</v>
      </c>
      <c r="E25" s="56">
        <v>7624531813</v>
      </c>
      <c r="F25" s="145">
        <v>8.1395186213092803</v>
      </c>
      <c r="G25" s="30"/>
    </row>
    <row r="26" spans="1:7" s="12" customFormat="1" ht="20.100000000000001" customHeight="1" x14ac:dyDescent="0.2">
      <c r="A26" s="13"/>
      <c r="B26" s="10"/>
      <c r="C26" s="11"/>
      <c r="D26" s="14"/>
      <c r="E26" s="10"/>
      <c r="F26" s="14"/>
    </row>
    <row r="27" spans="1:7" s="12" customFormat="1" ht="20.100000000000001" customHeight="1" x14ac:dyDescent="0.2">
      <c r="A27" s="485" t="s">
        <v>110</v>
      </c>
      <c r="B27" s="485"/>
      <c r="C27" s="485"/>
      <c r="D27" s="485"/>
      <c r="E27" s="485"/>
      <c r="F27" s="485"/>
    </row>
    <row r="28" spans="1:7" s="12" customFormat="1" ht="20.100000000000001" customHeight="1" x14ac:dyDescent="0.2">
      <c r="A28" s="13"/>
      <c r="B28" s="10"/>
      <c r="C28" s="11"/>
      <c r="D28" s="14"/>
      <c r="E28" s="10"/>
      <c r="F28" s="14"/>
    </row>
    <row r="29" spans="1:7" s="12" customFormat="1" ht="20.100000000000001" customHeight="1" x14ac:dyDescent="0.2">
      <c r="A29" s="107" t="s">
        <v>676</v>
      </c>
      <c r="B29" s="139">
        <v>198109842</v>
      </c>
      <c r="C29" s="142">
        <v>-20.972097982406201</v>
      </c>
      <c r="D29" s="142">
        <v>-19.2163922634271</v>
      </c>
      <c r="E29" s="87">
        <v>448793255</v>
      </c>
      <c r="F29" s="142">
        <v>-9.41378413113544</v>
      </c>
      <c r="G29" s="21"/>
    </row>
    <row r="30" spans="1:7" s="12" customFormat="1" ht="20.100000000000001" customHeight="1" x14ac:dyDescent="0.2">
      <c r="A30" s="107" t="s">
        <v>677</v>
      </c>
      <c r="B30" s="139">
        <v>1983669365</v>
      </c>
      <c r="C30" s="142">
        <v>-5.7578136109056297</v>
      </c>
      <c r="D30" s="142">
        <v>-2.7255004675350798</v>
      </c>
      <c r="E30" s="87">
        <v>4088532846</v>
      </c>
      <c r="F30" s="142">
        <v>1.65321768935178</v>
      </c>
      <c r="G30" s="21"/>
    </row>
    <row r="31" spans="1:7" s="12" customFormat="1" ht="20.100000000000001" customHeight="1" x14ac:dyDescent="0.2">
      <c r="A31" s="107" t="s">
        <v>678</v>
      </c>
      <c r="B31" s="139">
        <v>21540549</v>
      </c>
      <c r="C31" s="142">
        <v>14.416985421926601</v>
      </c>
      <c r="D31" s="142">
        <v>11.9069840802605</v>
      </c>
      <c r="E31" s="87">
        <v>40366905</v>
      </c>
      <c r="F31" s="144">
        <v>8.8779764610801006</v>
      </c>
      <c r="G31" s="21"/>
    </row>
    <row r="32" spans="1:7" s="12" customFormat="1" ht="20.100000000000001" customHeight="1" x14ac:dyDescent="0.2">
      <c r="A32" s="107" t="s">
        <v>679</v>
      </c>
      <c r="B32" s="139">
        <v>125227370</v>
      </c>
      <c r="C32" s="142">
        <v>14.3966560944141</v>
      </c>
      <c r="D32" s="142">
        <v>20.289784686272998</v>
      </c>
      <c r="E32" s="87">
        <v>234695054</v>
      </c>
      <c r="F32" s="144">
        <v>15.8732147317269</v>
      </c>
      <c r="G32" s="21"/>
    </row>
    <row r="33" spans="1:8" s="12" customFormat="1" ht="20.100000000000001" customHeight="1" x14ac:dyDescent="0.2">
      <c r="A33" s="107" t="s">
        <v>680</v>
      </c>
      <c r="B33" s="139">
        <v>1836901446</v>
      </c>
      <c r="C33" s="142">
        <v>-7.06618204768652</v>
      </c>
      <c r="D33" s="142">
        <v>-4.1231002303993902</v>
      </c>
      <c r="E33" s="87">
        <v>3813470887</v>
      </c>
      <c r="F33" s="144">
        <v>0.82093417369039001</v>
      </c>
      <c r="G33" s="21"/>
    </row>
    <row r="34" spans="1:8" s="31" customFormat="1" ht="20.100000000000001" customHeight="1" x14ac:dyDescent="0.2">
      <c r="A34" s="108" t="s">
        <v>681</v>
      </c>
      <c r="B34" s="140">
        <v>2467504606</v>
      </c>
      <c r="C34" s="143">
        <v>-4.4173711654619403</v>
      </c>
      <c r="D34" s="143">
        <v>-1.13781368786192E-2</v>
      </c>
      <c r="E34" s="56">
        <v>5049045453</v>
      </c>
      <c r="F34" s="145">
        <v>3.50295776565082</v>
      </c>
      <c r="G34" s="30"/>
    </row>
    <row r="35" spans="1:8" s="12" customFormat="1" ht="29.25" customHeight="1" x14ac:dyDescent="0.2">
      <c r="A35" s="107" t="s">
        <v>682</v>
      </c>
      <c r="B35" s="139">
        <v>1923101830</v>
      </c>
      <c r="C35" s="142">
        <v>-2.8004022052957001</v>
      </c>
      <c r="D35" s="142">
        <v>2.7977259426331398</v>
      </c>
      <c r="E35" s="87">
        <v>3901609842</v>
      </c>
      <c r="F35" s="146">
        <v>5.9902603905758003</v>
      </c>
      <c r="G35" s="21"/>
    </row>
    <row r="36" spans="1:8" s="12" customFormat="1" ht="19.5" customHeight="1" x14ac:dyDescent="0.2">
      <c r="A36" s="107" t="s">
        <v>683</v>
      </c>
      <c r="B36" s="139"/>
      <c r="C36" s="142"/>
      <c r="D36" s="142"/>
      <c r="E36" s="87"/>
      <c r="F36" s="146"/>
      <c r="G36" s="21"/>
    </row>
    <row r="37" spans="1:8" s="12" customFormat="1" ht="20.100000000000001" customHeight="1" x14ac:dyDescent="0.2">
      <c r="A37" s="107" t="s">
        <v>1088</v>
      </c>
      <c r="B37" s="139">
        <v>1787586179</v>
      </c>
      <c r="C37" s="142">
        <v>-0.34501329339286702</v>
      </c>
      <c r="D37" s="142">
        <v>2.9685604687699199</v>
      </c>
      <c r="E37" s="87">
        <v>3581361120</v>
      </c>
      <c r="F37" s="146">
        <v>4.9392499928489704</v>
      </c>
      <c r="G37" s="21"/>
    </row>
    <row r="38" spans="1:8" s="12" customFormat="1" ht="19.5" customHeight="1" x14ac:dyDescent="0.2">
      <c r="A38" s="107" t="s">
        <v>685</v>
      </c>
      <c r="B38" s="139"/>
      <c r="C38" s="142"/>
      <c r="D38" s="142"/>
      <c r="E38" s="87"/>
      <c r="F38" s="146"/>
      <c r="G38" s="21"/>
    </row>
    <row r="39" spans="1:8" s="12" customFormat="1" ht="19.5" customHeight="1" x14ac:dyDescent="0.2">
      <c r="A39" s="107" t="s">
        <v>686</v>
      </c>
      <c r="B39" s="139">
        <v>994451485</v>
      </c>
      <c r="C39" s="142">
        <v>-5.2282216994419199</v>
      </c>
      <c r="D39" s="142">
        <v>-1.0772716283444499</v>
      </c>
      <c r="E39" s="87">
        <v>2043763319</v>
      </c>
      <c r="F39" s="146">
        <v>0.60107370325386</v>
      </c>
      <c r="G39" s="21"/>
    </row>
    <row r="40" spans="1:8" s="12" customFormat="1" ht="20.100000000000001" customHeight="1" x14ac:dyDescent="0.2">
      <c r="A40" s="107" t="s">
        <v>687</v>
      </c>
      <c r="B40" s="139">
        <v>27222886</v>
      </c>
      <c r="C40" s="142">
        <v>11.054775530364999</v>
      </c>
      <c r="D40" s="142">
        <v>9.6965543580879103</v>
      </c>
      <c r="E40" s="87">
        <v>51735912</v>
      </c>
      <c r="F40" s="144">
        <v>4.2668104670786597</v>
      </c>
      <c r="G40" s="21"/>
    </row>
    <row r="41" spans="1:8" s="12" customFormat="1" ht="20.100000000000001" customHeight="1" x14ac:dyDescent="0.2">
      <c r="A41" s="107" t="s">
        <v>688</v>
      </c>
      <c r="B41" s="139">
        <v>114240574</v>
      </c>
      <c r="C41" s="142">
        <v>-4.7560562992593001</v>
      </c>
      <c r="D41" s="142">
        <v>-1.83895341740416</v>
      </c>
      <c r="E41" s="87">
        <v>234185811</v>
      </c>
      <c r="F41" s="142">
        <v>1.93340205535</v>
      </c>
      <c r="G41" s="21"/>
    </row>
    <row r="42" spans="1:8" s="12" customFormat="1" ht="20.100000000000001" customHeight="1" x14ac:dyDescent="0.2">
      <c r="A42" s="107" t="s">
        <v>689</v>
      </c>
      <c r="B42" s="139">
        <v>401694739</v>
      </c>
      <c r="C42" s="142">
        <v>-12.1170702505152</v>
      </c>
      <c r="D42" s="142">
        <v>-11.690412517798499</v>
      </c>
      <c r="E42" s="87">
        <v>858774106</v>
      </c>
      <c r="F42" s="142">
        <v>-6.2406957693411602</v>
      </c>
      <c r="G42" s="21"/>
    </row>
    <row r="43" spans="1:8" s="12" customFormat="1" ht="30.75" customHeight="1" x14ac:dyDescent="0.2">
      <c r="A43" s="135" t="s">
        <v>1002</v>
      </c>
      <c r="B43" s="87">
        <v>1244577</v>
      </c>
      <c r="C43" s="142">
        <v>-16.762116231553499</v>
      </c>
      <c r="D43" s="142">
        <v>30.452378132314202</v>
      </c>
      <c r="E43" s="87">
        <v>2739782</v>
      </c>
      <c r="F43" s="144">
        <v>55.173405919486903</v>
      </c>
      <c r="G43" s="21"/>
    </row>
    <row r="44" spans="1:8" s="12" customFormat="1" ht="20.100000000000001" customHeight="1" x14ac:dyDescent="0.2">
      <c r="A44" s="107" t="s">
        <v>690</v>
      </c>
      <c r="B44" s="139" t="s">
        <v>1160</v>
      </c>
      <c r="C44" s="462" t="s">
        <v>1224</v>
      </c>
      <c r="D44" s="462" t="s">
        <v>1224</v>
      </c>
      <c r="E44" s="87" t="s">
        <v>1160</v>
      </c>
      <c r="F44" s="462" t="s">
        <v>1224</v>
      </c>
      <c r="G44" s="21"/>
    </row>
    <row r="45" spans="1:8" s="31" customFormat="1" ht="20.100000000000001" customHeight="1" x14ac:dyDescent="0.2">
      <c r="A45" s="108" t="s">
        <v>681</v>
      </c>
      <c r="B45" s="140">
        <v>2467504606</v>
      </c>
      <c r="C45" s="143">
        <v>-4.4173711654619403</v>
      </c>
      <c r="D45" s="143">
        <v>-1.13781368786192E-2</v>
      </c>
      <c r="E45" s="56">
        <v>5049045453</v>
      </c>
      <c r="F45" s="145">
        <v>3.50295776565082</v>
      </c>
      <c r="G45" s="30"/>
    </row>
    <row r="46" spans="1:8" s="31" customFormat="1" ht="9.75" customHeight="1" x14ac:dyDescent="0.2">
      <c r="A46" s="141"/>
      <c r="B46" s="58"/>
      <c r="C46" s="89"/>
      <c r="D46" s="132"/>
      <c r="E46" s="56"/>
      <c r="F46" s="132"/>
      <c r="G46" s="30"/>
    </row>
    <row r="47" spans="1:8" x14ac:dyDescent="0.2">
      <c r="A47" s="33" t="s">
        <v>830</v>
      </c>
      <c r="B47" s="26"/>
    </row>
    <row r="48" spans="1:8" ht="31.5" customHeight="1" x14ac:dyDescent="0.2">
      <c r="A48" s="484" t="s">
        <v>1119</v>
      </c>
      <c r="B48" s="484"/>
      <c r="C48" s="484"/>
      <c r="D48" s="484"/>
      <c r="E48" s="484"/>
      <c r="F48" s="484"/>
      <c r="G48" s="26"/>
      <c r="H48" s="26"/>
    </row>
    <row r="52" spans="2:6" x14ac:dyDescent="0.2">
      <c r="B52" s="215"/>
      <c r="C52" s="215"/>
      <c r="D52" s="215"/>
      <c r="E52" s="215"/>
      <c r="F52" s="215"/>
    </row>
    <row r="65" ht="15" customHeight="1" x14ac:dyDescent="0.2"/>
  </sheetData>
  <mergeCells count="10">
    <mergeCell ref="A48:F48"/>
    <mergeCell ref="A27:F27"/>
    <mergeCell ref="A7:F7"/>
    <mergeCell ref="A1:F1"/>
    <mergeCell ref="A3:A5"/>
    <mergeCell ref="B3:B4"/>
    <mergeCell ref="C3:D3"/>
    <mergeCell ref="E3:E4"/>
    <mergeCell ref="F3:F4"/>
    <mergeCell ref="C5:D5"/>
  </mergeCells>
  <phoneticPr fontId="2" type="noConversion"/>
  <printOptions horizontalCentered="1"/>
  <pageMargins left="0.59055118110236227" right="0.59055118110236227" top="0.78740157480314965" bottom="0.39370078740157483" header="0.51181102362204722" footer="0.31496062992125984"/>
  <pageSetup paperSize="9" scale="75" firstPageNumber="13" orientation="portrait" useFirstPageNumber="1"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24</vt:i4>
      </vt:variant>
      <vt:variant>
        <vt:lpstr>Diagramme</vt:lpstr>
      </vt:variant>
      <vt:variant>
        <vt:i4>4</vt:i4>
      </vt:variant>
      <vt:variant>
        <vt:lpstr>Benannte Bereiche</vt:lpstr>
      </vt:variant>
      <vt:variant>
        <vt:i4>11</vt:i4>
      </vt:variant>
    </vt:vector>
  </HeadingPairs>
  <TitlesOfParts>
    <vt:vector size="39" baseType="lpstr">
      <vt:lpstr>Impressum</vt:lpstr>
      <vt:lpstr>Zeichenerklärung</vt:lpstr>
      <vt:lpstr>Inhaltsverzeichnis</vt:lpstr>
      <vt:lpstr>Vorbemerkungen</vt:lpstr>
      <vt:lpstr>Abkürzungen</vt:lpstr>
      <vt:lpstr>Länderverzeichnis</vt:lpstr>
      <vt:lpstr>Ländergruppen</vt:lpstr>
      <vt:lpstr>Daten</vt:lpstr>
      <vt:lpstr>Tabelle 1</vt:lpstr>
      <vt:lpstr>Tabelle2 bis 3</vt:lpstr>
      <vt:lpstr>Tabelle4 bis 5</vt:lpstr>
      <vt:lpstr>Tabelle 6 bis 7</vt:lpstr>
      <vt:lpstr>Tabelle8 bis 9</vt:lpstr>
      <vt:lpstr>Tabelle 10 bis 11</vt:lpstr>
      <vt:lpstr>Tabelle12</vt:lpstr>
      <vt:lpstr>Tabelle13 bis 15</vt:lpstr>
      <vt:lpstr>Tabelle16</vt:lpstr>
      <vt:lpstr>Tabelle17</vt:lpstr>
      <vt:lpstr>Tabelle18</vt:lpstr>
      <vt:lpstr>Tabelle19</vt:lpstr>
      <vt:lpstr>Tabelle20</vt:lpstr>
      <vt:lpstr>Tabelle21</vt:lpstr>
      <vt:lpstr>Tabelle22</vt:lpstr>
      <vt:lpstr>Tabelle 23</vt:lpstr>
      <vt:lpstr>Grafik 1+2</vt:lpstr>
      <vt:lpstr>Grafik 3+4</vt:lpstr>
      <vt:lpstr>Grafik 5+6</vt:lpstr>
      <vt:lpstr>Grafik 7</vt:lpstr>
      <vt:lpstr>Daten!Druckbereich</vt:lpstr>
      <vt:lpstr>Ländergruppen!Druckbereich</vt:lpstr>
      <vt:lpstr>Länderverzeichnis!Druckbereich</vt:lpstr>
      <vt:lpstr>'Tabelle 1'!Druckbereich</vt:lpstr>
      <vt:lpstr>'Tabelle 10 bis 11'!Druckbereich</vt:lpstr>
      <vt:lpstr>'Tabelle 23'!Druckbereich</vt:lpstr>
      <vt:lpstr>Tabelle16!Druckbereich</vt:lpstr>
      <vt:lpstr>Tabelle17!Druckbereich</vt:lpstr>
      <vt:lpstr>Tabelle20!Druckbereich</vt:lpstr>
      <vt:lpstr>Tabelle22!Druckbereich</vt:lpstr>
      <vt:lpstr>Vorbemerkungen!Druckbereich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slt2a2</dc:creator>
  <cp:lastModifiedBy>TLS</cp:lastModifiedBy>
  <cp:lastPrinted>2017-09-20T04:36:27Z</cp:lastPrinted>
  <dcterms:created xsi:type="dcterms:W3CDTF">2004-03-02T08:35:25Z</dcterms:created>
  <dcterms:modified xsi:type="dcterms:W3CDTF">2017-09-21T12:06:33Z</dcterms:modified>
</cp:coreProperties>
</file>