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601"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Rab05+06" sheetId="13" r:id="rId13"/>
    <sheet name="Tab07" sheetId="14" r:id="rId14"/>
    <sheet name="nochTab07" sheetId="15" r:id="rId15"/>
    <sheet name="Tab08" sheetId="16" r:id="rId16"/>
    <sheet name="nochTab0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Überschrift" localSheetId="16">'nochTab08'!$A$3</definedName>
    <definedName name="Überschrift" localSheetId="15">'Tab08'!$A$3</definedName>
    <definedName name="Überschrift">#REF!</definedName>
    <definedName name="wz17" localSheetId="10">'nochTab03'!$C$15</definedName>
    <definedName name="wz17" localSheetId="14">'nochTab07'!$C$22</definedName>
    <definedName name="wz17" localSheetId="9">'Tab03'!$C$15</definedName>
    <definedName name="wz17" localSheetId="13">'Tab07'!$C$22</definedName>
    <definedName name="wz17">#REF!</definedName>
    <definedName name="WZ18" localSheetId="10">'nochTab03'!$C$21</definedName>
    <definedName name="WZ18" localSheetId="14">'nochTab07'!$C$33</definedName>
    <definedName name="WZ18" localSheetId="9">'Tab03'!$C$21</definedName>
    <definedName name="WZ18" localSheetId="13">'Tab07'!$C$33</definedName>
    <definedName name="WZ18">#REF!</definedName>
    <definedName name="WZ19" localSheetId="10">'nochTab03'!$C$27</definedName>
    <definedName name="WZ19" localSheetId="14">'nochTab07'!$C$39</definedName>
    <definedName name="WZ19" localSheetId="9">'Tab03'!$C$27</definedName>
    <definedName name="WZ19" localSheetId="13">'Tab07'!$C$39</definedName>
    <definedName name="WZ19">#REF!</definedName>
    <definedName name="wz20" localSheetId="10">'nochTab03'!$C$30</definedName>
    <definedName name="wz20" localSheetId="14">'nochTab07'!$C$42</definedName>
    <definedName name="wz20" localSheetId="9">'Tab03'!$C$30</definedName>
    <definedName name="wz20" localSheetId="13">'Tab07'!$C$42</definedName>
    <definedName name="wz20">#REF!</definedName>
    <definedName name="wz21" localSheetId="10">'nochTab03'!$C$36</definedName>
    <definedName name="wz21" localSheetId="14">'nochTab07'!$C$48</definedName>
    <definedName name="wz21" localSheetId="9">'Tab03'!$C$36</definedName>
    <definedName name="wz21" localSheetId="13">'Tab07'!$C$48</definedName>
    <definedName name="wz21">#REF!</definedName>
    <definedName name="wz22" localSheetId="10">'nochTab03'!$C$43</definedName>
    <definedName name="wz22" localSheetId="14">'nochTab07'!$C$55</definedName>
    <definedName name="wz22" localSheetId="9">'Tab03'!$C$43</definedName>
    <definedName name="wz22" localSheetId="13">'Tab07'!$C$55</definedName>
    <definedName name="wz22">#REF!</definedName>
    <definedName name="wz24" localSheetId="10">'nochTab03'!$C$49</definedName>
    <definedName name="wz24" localSheetId="14">'nochTab07'!$C$61</definedName>
    <definedName name="wz24" localSheetId="9">'Tab03'!$C$49</definedName>
    <definedName name="wz24" localSheetId="13">'Tab07'!$C$61</definedName>
    <definedName name="wz24">#REF!</definedName>
    <definedName name="wz25" localSheetId="10">'nochTab03'!$C$55</definedName>
    <definedName name="wz25" localSheetId="14">'nochTab07'!$C$67</definedName>
    <definedName name="wz25" localSheetId="9">'Tab03'!$C$55</definedName>
    <definedName name="wz25" localSheetId="13">'Tab07'!$C$67</definedName>
    <definedName name="wz25">#REF!</definedName>
    <definedName name="wz26" localSheetId="10">'nochTab03'!$C$61</definedName>
    <definedName name="wz26" localSheetId="14">'nochTab07'!$C$86</definedName>
    <definedName name="wz26" localSheetId="9">'Tab03'!$C$61</definedName>
    <definedName name="wz26" localSheetId="13">'Tab07'!$C$86</definedName>
    <definedName name="wz26">#REF!</definedName>
    <definedName name="wz27" localSheetId="10">'nochTab03'!$C$89</definedName>
    <definedName name="wz27" localSheetId="14">'nochTab07'!#REF!</definedName>
    <definedName name="wz27" localSheetId="9">'Tab03'!$C$89</definedName>
    <definedName name="wz27" localSheetId="13">'Tab07'!#REF!</definedName>
    <definedName name="wz27">#REF!</definedName>
    <definedName name="wz28" localSheetId="10">'nochTab03'!$C$95</definedName>
    <definedName name="wz28" localSheetId="14">'nochTab07'!$C$99</definedName>
    <definedName name="wz28" localSheetId="9">'Tab03'!$C$95</definedName>
    <definedName name="wz28" localSheetId="13">'Tab07'!$C$99</definedName>
    <definedName name="wz28">#REF!</definedName>
    <definedName name="wz29" localSheetId="10">'nochTab03'!$C$101</definedName>
    <definedName name="wz29" localSheetId="14">'nochTab07'!$C$105</definedName>
    <definedName name="wz29" localSheetId="9">'Tab03'!$C$101</definedName>
    <definedName name="wz29" localSheetId="13">'Tab07'!$C$105</definedName>
    <definedName name="wz29">#REF!</definedName>
    <definedName name="wz30" localSheetId="10">'nochTab03'!$C$107</definedName>
    <definedName name="wz30" localSheetId="14">'nochTab07'!$C$111</definedName>
    <definedName name="wz30" localSheetId="9">'Tab03'!$C$107</definedName>
    <definedName name="wz30" localSheetId="13">'Tab07'!$C$111</definedName>
    <definedName name="wz30">#REF!</definedName>
    <definedName name="wz31" localSheetId="10">'nochTab03'!$C$111</definedName>
    <definedName name="wz31" localSheetId="14">'nochTab07'!$C$115</definedName>
    <definedName name="wz31" localSheetId="9">'Tab03'!$C$111</definedName>
    <definedName name="wz31" localSheetId="13">'Tab07'!$C$115</definedName>
    <definedName name="wz31">#REF!</definedName>
    <definedName name="wz32" localSheetId="10">'nochTab03'!$C$118</definedName>
    <definedName name="wz32" localSheetId="14">'nochTab07'!$C$122</definedName>
    <definedName name="wz32" localSheetId="9">'Tab03'!$C$118</definedName>
    <definedName name="wz32" localSheetId="13">'Tab07'!$C$122</definedName>
    <definedName name="wz32">#REF!</definedName>
    <definedName name="wz33" localSheetId="10">'nochTab03'!$C$124</definedName>
    <definedName name="wz33" localSheetId="14">'nochTab07'!$C$129</definedName>
    <definedName name="wz33" localSheetId="9">'Tab03'!$C$124</definedName>
    <definedName name="wz33" localSheetId="13">'Tab07'!$C$129</definedName>
    <definedName name="wz33">#REF!</definedName>
    <definedName name="wz34" localSheetId="10">'nochTab03'!$C$130</definedName>
    <definedName name="wz34" localSheetId="14">'nochTab07'!$C$135</definedName>
    <definedName name="wz34" localSheetId="9">'Tab03'!$C$130</definedName>
    <definedName name="wz34" localSheetId="13">'Tab07'!$C$135</definedName>
    <definedName name="wz34">#REF!</definedName>
    <definedName name="wz35" localSheetId="10">'nochTab03'!$C$133</definedName>
    <definedName name="wz35" localSheetId="14">'nochTab07'!$C$138</definedName>
    <definedName name="wz35" localSheetId="9">'Tab03'!$C$133</definedName>
    <definedName name="wz35" localSheetId="13">'Tab07'!$C$138</definedName>
    <definedName name="wz35">#REF!</definedName>
    <definedName name="wz36" localSheetId="10">'nochTab03'!$C$140</definedName>
    <definedName name="wz36" localSheetId="14">'nochTab07'!$C$145</definedName>
    <definedName name="wz36" localSheetId="9">'Tab03'!$C$140</definedName>
    <definedName name="wz36" localSheetId="13">'Tab07'!$C$145</definedName>
    <definedName name="wz36">#REF!</definedName>
  </definedNames>
  <calcPr fullCalcOnLoad="1"/>
</workbook>
</file>

<file path=xl/sharedStrings.xml><?xml version="1.0" encoding="utf-8"?>
<sst xmlns="http://schemas.openxmlformats.org/spreadsheetml/2006/main" count="1154" uniqueCount="274">
  <si>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</si>
  <si>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</si>
  <si>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</si>
  <si>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</si>
  <si>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</si>
  <si>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</si>
  <si>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</si>
  <si>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</si>
  <si>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</si>
  <si>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</si>
  <si>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</si>
  <si>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</si>
  <si>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</si>
  <si>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</si>
  <si>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</si>
  <si>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</si>
  <si>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</si>
  <si>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</si>
  <si>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</si>
  <si>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</si>
  <si>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</si>
  <si>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</si>
  <si>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</si>
  <si>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</si>
  <si>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</si>
  <si>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</si>
  <si>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</si>
  <si>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</si>
  <si>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</si>
  <si>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</si>
  <si>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</si>
  <si>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</si>
  <si>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</si>
  <si>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</si>
  <si>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</si>
  <si>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</si>
  <si>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</si>
  <si>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</si>
  <si>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</si>
  <si>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</si>
  <si>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</si>
  <si>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</si>
  <si>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</si>
  <si>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</si>
  <si>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</si>
  <si>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</si>
  <si>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</si>
  <si>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</si>
  <si>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</si>
  <si>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</si>
  <si>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</si>
  <si>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</si>
  <si>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</si>
  <si>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</si>
  <si>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</si>
  <si>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</si>
  <si>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</si>
  <si>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</si>
  <si>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</si>
  <si>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</si>
  <si>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</si>
  <si>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</si>
  <si>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</si>
  <si>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</si>
  <si>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</si>
  <si>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</si>
  <si>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</si>
  <si>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</si>
  <si>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</si>
  <si>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</si>
  <si>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</si>
  <si>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</si>
  <si>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</si>
  <si>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</si>
  <si>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</si>
  <si>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</si>
  <si>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</si>
  <si>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</si>
  <si>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</si>
  <si>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</si>
  <si>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</si>
  <si>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</si>
  <si>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</si>
  <si>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</si>
  <si>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</si>
  <si>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</si>
  <si>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</si>
  <si>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</si>
  <si>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</si>
  <si>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</si>
  <si>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</si>
  <si>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</si>
  <si>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</si>
  <si>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0      weniger als die Hälfte von 1, jedoch mehr als nichts</t>
  </si>
  <si>
    <t>-       nichts vorhanden (genau Null)</t>
  </si>
  <si>
    <r>
      <t xml:space="preserve">Der Monat März war durch einen Anstieg der Bestellungen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im Vergleich zum März 2003 gekennzeichnet. </t>
    </r>
  </si>
  <si>
    <r>
      <t xml:space="preserve">Gegenüber dem vergleichbaren Vorjahresmonat war im März 2004 bei den Betrieben des </t>
    </r>
    <r>
      <rPr>
        <b/>
        <sz val="9"/>
        <rFont val="Arial"/>
        <family val="2"/>
      </rPr>
      <t>Verarbeitenden Gewerbes</t>
    </r>
    <r>
      <rPr>
        <sz val="9"/>
        <rFont val="Arial"/>
        <family val="2"/>
      </rPr>
      <t xml:space="preserve"> ein Auftragsanstieg um 15,8 Prozent zu registrieren. Während sich die Auslandsbestellungen gegenüber dem März 2003 um 25,4 Prozent erhöhten, nahmen die Inlandsaufträge um 11,9 Prozent zu. Damit registrierten die Betriebe seit Jahresbeginn durchschnittlich 7,0 Prozent mehr Aufträge als im Jahr zuvor. </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</si>
  <si>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drei Monaten dieses Jahres eine Zunahme der eingegangenen Aufträge um 11,9 Prozent gegenüber dem Vorjahr. Auch die </t>
    </r>
    <r>
      <rPr>
        <b/>
        <sz val="9"/>
        <rFont val="Arial"/>
        <family val="2"/>
      </rPr>
      <t>Investitionsgüter- und die Verbrauchsgüterproduzenten</t>
    </r>
    <r>
      <rPr>
        <sz val="9"/>
        <rFont val="Arial"/>
        <family val="2"/>
      </rPr>
      <t xml:space="preserve"> registrierten bis Ende März mehr Bestellungen als im gleichen Zeitraum des Vorjahres. Das Auftragsvolumen dieser Betriebe erhöhte sich um durchschnittlich 3,2 bzw. 0,1 Prozent. </t>
    </r>
  </si>
  <si>
    <r>
      <t xml:space="preserve">Weniger zufrieden dürften beim Blick in ihre Auftragsbücher dagegen nach wie vor die </t>
    </r>
    <r>
      <rPr>
        <b/>
        <sz val="9"/>
        <rFont val="Arial"/>
        <family val="2"/>
      </rPr>
      <t>Hersteller von Gebrauchsgütern</t>
    </r>
    <r>
      <rPr>
        <sz val="9"/>
        <rFont val="Arial"/>
        <family val="2"/>
      </rPr>
      <t xml:space="preserve"> sein. Diese Betriebe mussten im ersten Vierteljahr 2004 einen Rückgang der Bestellungen um 1,8 Prozent verschmerzen.</t>
    </r>
  </si>
  <si>
    <r>
      <t xml:space="preserve">Die von den Betrieben des Bergbaus und Verarbeitenden Gewerbes getätigten </t>
    </r>
    <r>
      <rPr>
        <b/>
        <sz val="9"/>
        <rFont val="Arial"/>
        <family val="2"/>
      </rPr>
      <t>Umsätze</t>
    </r>
    <r>
      <rPr>
        <sz val="9"/>
        <rFont val="Arial"/>
        <family val="2"/>
      </rPr>
      <t xml:space="preserve"> lagen im März preisbereinigt um 20,0 Prozent über dem Niveau des Vormonats und um 12,0 Prozent über dem vom März 2003. Damit realisierten die Betriebe im ersten Vierteljahr 2004 ein um durchschnittlich 7,7 Prozent höheres Umsatzvolumen im Vergleich zum entsprechenden Zeitraum des Vorjahres. </t>
    </r>
  </si>
  <si>
    <r>
      <t xml:space="preserve">Die Nachfrage nach Bauleistungen im </t>
    </r>
    <r>
      <rPr>
        <b/>
        <sz val="9"/>
        <rFont val="Arial"/>
        <family val="2"/>
      </rPr>
      <t>Bauhauptgewerbe</t>
    </r>
    <r>
      <rPr>
        <sz val="9"/>
        <rFont val="Arial"/>
        <family val="2"/>
      </rPr>
      <t xml:space="preserve"> ist vor allem durch einige Großaufträge im Straßenbau im März gegenüber dem Vormonat gestiegen (+ 106,7 Prozent). Gegenüber dem vergleichbaren Vorjahresmonat war ebenfalls ein Anstieg der Bestellungen zu vermelden (+ 34,1 Prozent). Damit gingen bis Ende März 2004 durchschnittlich 4,9 Prozent mehr Aufträge bei den Baubetrieben ein als im Jahr zuvor. </t>
    </r>
  </si>
  <si>
    <t>- 9 -</t>
  </si>
  <si>
    <t xml:space="preserve">1. Volumenindex und Wertindex des Auftragseingangs im Verarbeitenden Gewerbe </t>
  </si>
  <si>
    <t>Basis: 2000</t>
  </si>
  <si>
    <t>Veränderung in %</t>
  </si>
  <si>
    <t>März</t>
  </si>
  <si>
    <t>Jan.-März</t>
  </si>
  <si>
    <t>Jahr</t>
  </si>
  <si>
    <t>Jan.</t>
  </si>
  <si>
    <t>Feb.</t>
  </si>
  <si>
    <t>April</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</si>
  <si>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</si>
  <si>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</si>
  <si>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</si>
  <si>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</si>
  <si>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</si>
  <si>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</si>
  <si>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</si>
  <si>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</si>
  <si>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</si>
  <si>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</si>
  <si>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</si>
  <si>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</si>
  <si>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</si>
  <si>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</si>
  <si>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</si>
  <si>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</si>
  <si>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</si>
  <si>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</si>
  <si>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</si>
  <si>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</si>
  <si>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</si>
  <si>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</si>
  <si>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</si>
  <si>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</si>
  <si>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</si>
  <si>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</si>
  <si>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</si>
  <si>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</si>
  <si>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</si>
  <si>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</si>
  <si>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</si>
  <si>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</si>
  <si>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- 19 -</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</si>
  <si>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</si>
  <si>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</si>
  <si>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</si>
  <si>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</si>
  <si>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</si>
  <si>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</si>
  <si>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</si>
  <si>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</si>
  <si>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</si>
  <si>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</si>
  <si>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</si>
  <si>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</si>
  <si>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 xml:space="preserve"> - 14 -</t>
  </si>
  <si>
    <t xml:space="preserve">  3. Auftragseingang im Verarbeitenden Gewerbe nach Wirtschaftszweigen</t>
  </si>
  <si>
    <t>3.1 Volumenindex</t>
  </si>
  <si>
    <t>März      2004</t>
  </si>
  <si>
    <t>Dagegen</t>
  </si>
  <si>
    <t>MD      2004</t>
  </si>
  <si>
    <t>Wirtschaftszweig</t>
  </si>
  <si>
    <t>Februar        2004</t>
  </si>
  <si>
    <t>März        2003</t>
  </si>
  <si>
    <t>Textilgewerbe</t>
  </si>
  <si>
    <t>Bekleidungsgewerbe</t>
  </si>
  <si>
    <t>Ledergewerbe</t>
  </si>
  <si>
    <t>Holzgewerbe (ohne Herstellung von Möbeln)</t>
  </si>
  <si>
    <t>Papiergewerbe</t>
  </si>
  <si>
    <t xml:space="preserve">Verlagsgewerbe, Druckgewerbe, Vervielfältigung von </t>
  </si>
  <si>
    <t>bespielten Ton-, Bild- und Datenträgern</t>
  </si>
  <si>
    <t>Chemische Industrie</t>
  </si>
  <si>
    <t>Herstellung von Gummi- und Kunststoffwaren</t>
  </si>
  <si>
    <t>Glasgewerbe, Keramik, Verarbeitung von Steinen</t>
  </si>
  <si>
    <t>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</si>
  <si>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</si>
  <si>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</si>
  <si>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</si>
  <si>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</si>
  <si>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</si>
  <si>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</si>
  <si>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</si>
  <si>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</si>
  <si>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</si>
  <si>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</si>
  <si>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Fernseh- und Nachrichtentechnik</t>
  </si>
  <si>
    <t>Medizin-, Mess-, Steuer- und Regelungstechnik, Optik</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</si>
  <si>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</si>
  <si>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</si>
  <si>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</si>
  <si>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</si>
  <si>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</si>
  <si>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</si>
  <si>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</si>
  <si>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 xml:space="preserve"> - 17 -</t>
  </si>
  <si>
    <t>Noch: 3.2 Wertindex</t>
  </si>
  <si>
    <t>- 18 -</t>
  </si>
  <si>
    <t xml:space="preserve">4. Nachrichtlich: Volumenindex des Auftragseingangs  im Verarbeitenden Gewerbe </t>
  </si>
  <si>
    <t>in Deutschland und in Thüringen nach Hauptgruppen</t>
  </si>
  <si>
    <t>Februar         2004</t>
  </si>
  <si>
    <t>MD        2004</t>
  </si>
  <si>
    <t>Februar</t>
  </si>
  <si>
    <t>Jan.-Feb.</t>
  </si>
  <si>
    <t>Hauptgruppe</t>
  </si>
  <si>
    <t>Januar       2004</t>
  </si>
  <si>
    <t>Februar      2003</t>
  </si>
  <si>
    <t>Vor-      monat</t>
  </si>
  <si>
    <t>Vorj.-   monat</t>
  </si>
  <si>
    <t>Vorj.-   zeitraum</t>
  </si>
  <si>
    <t>Deutschland</t>
  </si>
  <si>
    <t>Verarbeitendes Gewerbe</t>
  </si>
  <si>
    <t xml:space="preserve">Investitionsgüterproduzenten </t>
  </si>
  <si>
    <t xml:space="preserve">Gebrauchsgüterproduzenten </t>
  </si>
  <si>
    <t xml:space="preserve">                -</t>
  </si>
  <si>
    <t>Thüringen</t>
  </si>
  <si>
    <t xml:space="preserve"> - 24 -</t>
  </si>
  <si>
    <t>7. Umsatz im Bergbau und Verarbeitenden Gewerbe nach Wirtschaftszweigen</t>
  </si>
  <si>
    <t>7.1 Volumenindex</t>
  </si>
  <si>
    <t>Gewinnung von Steinen und Erden, sonstiger Bergbau</t>
  </si>
  <si>
    <t>Ernährungsgewerbe</t>
  </si>
  <si>
    <t>Herstellung von chemischen Erzeugnissen</t>
  </si>
  <si>
    <t xml:space="preserve">Glasgewerbe, Herstellung von Keramik, </t>
  </si>
  <si>
    <t>Verarbeitung von Steinen und Erden</t>
  </si>
  <si>
    <t xml:space="preserve"> - 25 -</t>
  </si>
  <si>
    <t xml:space="preserve"> Noch: 7. Umsatz im Bergbau und Verarbeitenden Gewerbe nach Wirtschaftszweigen</t>
  </si>
  <si>
    <t>Noch: 7.1 Volumenindex</t>
  </si>
  <si>
    <t>Rundfunk- und Nachrichtentechnik</t>
  </si>
  <si>
    <t>Medizin-, Mess-, Steuer- und Regelungstechnik, Optik,</t>
  </si>
  <si>
    <t>Herstellung von Uhren</t>
  </si>
  <si>
    <t xml:space="preserve"> - 26 -</t>
  </si>
  <si>
    <t>7.2 Wertindex</t>
  </si>
  <si>
    <t xml:space="preserve"> - 27 -</t>
  </si>
  <si>
    <t>Noch: 7.2 Wertindex</t>
  </si>
  <si>
    <t xml:space="preserve"> - 28 -</t>
  </si>
  <si>
    <t xml:space="preserve"> 8. Auftragseingang im Bauhauptgewerbe</t>
  </si>
  <si>
    <t>8.1 Volumenindex</t>
  </si>
  <si>
    <t>Hochbau</t>
  </si>
  <si>
    <t>Wohnungsbau</t>
  </si>
  <si>
    <t xml:space="preserve"> - 29 -</t>
  </si>
  <si>
    <t>Noch: 8. Auftragseingang im Bauhauptgewerbe</t>
  </si>
  <si>
    <t>Noch: 8.1 Volumenindex</t>
  </si>
  <si>
    <t>Tiefbau</t>
  </si>
  <si>
    <t>Straßenbau</t>
  </si>
  <si>
    <t xml:space="preserve"> - 30 -</t>
  </si>
  <si>
    <t>Noch: 8.2 Wertindex</t>
  </si>
  <si>
    <t xml:space="preserve"> - 31 -</t>
  </si>
  <si>
    <t xml:space="preserve"> - 32 -</t>
  </si>
  <si>
    <t xml:space="preserve"> 8.2 Wertindex</t>
  </si>
  <si>
    <t>sonstiger Hochbau</t>
  </si>
  <si>
    <t>sonstiger Tiefbau</t>
  </si>
  <si>
    <t>gewerblicher Hochbau</t>
  </si>
  <si>
    <t>öffentlicher Hochbau</t>
  </si>
  <si>
    <t>gewerblicher Tiefbau</t>
  </si>
  <si>
    <t>sonstiger öffentlicher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</si>
  <si>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</si>
  <si>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</si>
  <si>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Februar       2004</t>
  </si>
  <si>
    <t>Impressum</t>
  </si>
  <si>
    <t>Datei "Indizes des Auftragseingangs und des Umsatzes im Produzierenden Gewerbe</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</si>
  <si>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</si>
  <si>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</si>
  <si>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</si>
  <si>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</si>
  <si>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</si>
  <si>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</si>
  <si>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</si>
  <si>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</si>
  <si>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</si>
  <si>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</si>
  <si>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</si>
  <si>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          in Thüringen Januar 2001 - März 2004"  </t>
  </si>
  <si>
    <t>Erscheinungsweise: monatlich</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</si>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</sst>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numFmt numFmtId="173" formatCode="0.0"/>
    <numFmt numFmtId="174" formatCode="###0.0\ \ \ "/>
    <numFmt numFmtId="175" formatCode="0.0\ "/>
    <numFmt numFmtId="176" formatCode="###0.0\ "/>
    <numFmt numFmtId="177" formatCode="0.0\ \ \ "/>
    <numFmt numFmtId="178" formatCode="0.0\ \ \ \ \ "/>
    <numFmt numFmtId="179" formatCode="0.0\ \ \ \ "/>
    <numFmt numFmtId="180" formatCode="??0.0_H;\-??0.0_H"/>
    <numFmt numFmtId="181" formatCode="??0.0_I;\-??0.0_I"/>
    <numFmt numFmtId="182" formatCode="##\ ##0.0\ \ \ "/>
    <numFmt numFmtId="183" formatCode="###0.0\ \ \ \ \ "/>
    <numFmt numFmtId="184" formatCode="###0.0\ \ \ \ \ \ "/>
    <numFmt numFmtId="185" formatCode="#\ ##0.0\ \ \ \ "/>
    <numFmt numFmtId="186" formatCode="#\ ##0.0\ \ \ \ \ \ \ \ "/>
    <numFmt numFmtId="187" formatCode="\ #\ ##0.0\ \ \ "/>
    <numFmt numFmtId="188" formatCode="#\ ##0.0_Z_T"/>
    <numFmt numFmtId="189" formatCode="#\ ##0.0\r\ \ \ "/>
    <numFmt numFmtId="190" formatCode="#\ ##0.0\ \ \ "/>
    <numFmt numFmtId="191" formatCode="#\ ###.0\ \ \ \ "/>
    <numFmt numFmtId="192" formatCode="#\ ##0.0"/>
    <numFmt numFmtId="193" formatCode="\ #\ ##0.0\ \ \ \ \ \ \ "/>
    <numFmt numFmtId="194" formatCode="\ #\ ##0.0\ \ \ \ \ "/>
    <numFmt numFmtId="195" formatCode="\ #\ ##0.0\r\ \ \ \ "/>
    <numFmt numFmtId="196" formatCode="\ #\ ##0.0_H_I\ \ "/>
    <numFmt numFmtId="197" formatCode="\ #\ ##0.0_Z_G"/>
    <numFmt numFmtId="198" formatCode="??0.0_H_I;\-??0.0_H_I"/>
    <numFmt numFmtId="199" formatCode="??0.0\r_H_I;\-??0.0\r_H_I"/>
    <numFmt numFmtId="200" formatCode="??0.0_Z_V;\-??0.0_Z_V"/>
    <numFmt numFmtId="201" formatCode="#\ ##0.0\ \ \ \ \ "/>
    <numFmt numFmtId="202" formatCode="##0.0\ \ "/>
    <numFmt numFmtId="203"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16.75"/>
      <name val="Arial"/>
      <family val="0"/>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
      <sz val="9.75"/>
      <name val="Arial"/>
      <family val="2"/>
    </font>
    <font>
      <sz val="16.25"/>
      <name val="Arial"/>
      <family val="0"/>
    </font>
    <font>
      <sz val="17"/>
      <name val="Arial"/>
      <family val="0"/>
    </font>
    <font>
      <sz val="16"/>
      <name val="Arial"/>
      <family val="0"/>
    </font>
    <font>
      <sz val="17.75"/>
      <name val="Arial"/>
      <family val="0"/>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2" fillId="0" borderId="0" xfId="0" applyFont="1" applyAlignment="1" quotePrefix="1">
      <alignment horizontal="justify"/>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3" fontId="7" fillId="0" borderId="0" xfId="22" applyNumberFormat="1" applyAlignment="1">
      <alignment horizontal="centerContinuous"/>
      <protection/>
    </xf>
    <xf numFmtId="0" fontId="13" fillId="0" borderId="0" xfId="22" applyFont="1" applyAlignment="1">
      <alignment vertical="center"/>
      <protection/>
    </xf>
    <xf numFmtId="0" fontId="15" fillId="0" borderId="0" xfId="22" applyFont="1" applyAlignment="1">
      <alignment horizontal="centerContinuous"/>
      <protection/>
    </xf>
    <xf numFmtId="0" fontId="13" fillId="0" borderId="0" xfId="22" applyFont="1" applyAlignment="1">
      <alignment horizontal="centerContinuous"/>
      <protection/>
    </xf>
    <xf numFmtId="173" fontId="13" fillId="0" borderId="0" xfId="22" applyNumberFormat="1" applyFont="1" applyAlignment="1">
      <alignment horizontal="centerContinuous"/>
      <protection/>
    </xf>
    <xf numFmtId="173" fontId="13" fillId="0" borderId="0" xfId="22" applyNumberFormat="1" applyFont="1" applyAlignment="1">
      <alignment horizontal="right"/>
      <protection/>
    </xf>
    <xf numFmtId="0" fontId="16" fillId="0" borderId="3" xfId="22" applyFont="1" applyBorder="1">
      <alignment/>
      <protection/>
    </xf>
    <xf numFmtId="0" fontId="16" fillId="0" borderId="10" xfId="22" applyFont="1" applyBorder="1" applyAlignment="1">
      <alignment horizontal="center"/>
      <protection/>
    </xf>
    <xf numFmtId="0" fontId="16" fillId="0" borderId="11" xfId="22" applyFont="1" applyBorder="1" applyAlignment="1">
      <alignment horizontal="center"/>
      <protection/>
    </xf>
    <xf numFmtId="173" fontId="16" fillId="0" borderId="11" xfId="22" applyNumberFormat="1" applyFont="1" applyBorder="1" applyAlignment="1">
      <alignment horizontal="right"/>
      <protection/>
    </xf>
    <xf numFmtId="0" fontId="16" fillId="0" borderId="5" xfId="22" applyFont="1" applyBorder="1">
      <alignment/>
      <protection/>
    </xf>
    <xf numFmtId="0" fontId="16" fillId="0" borderId="12" xfId="22" applyFont="1" applyBorder="1" applyAlignment="1">
      <alignment horizontal="center"/>
      <protection/>
    </xf>
    <xf numFmtId="0" fontId="16" fillId="0" borderId="13" xfId="22" applyFont="1" applyBorder="1" applyAlignment="1">
      <alignment horizontal="center"/>
      <protection/>
    </xf>
    <xf numFmtId="173" fontId="16" fillId="0" borderId="13" xfId="22" applyNumberFormat="1" applyFont="1" applyBorder="1" applyAlignment="1">
      <alignment horizontal="right"/>
      <protection/>
    </xf>
    <xf numFmtId="173" fontId="16" fillId="0" borderId="14" xfId="22" applyNumberFormat="1" applyFont="1" applyBorder="1" applyAlignment="1">
      <alignment horizontal="centerContinuous" vertical="center"/>
      <protection/>
    </xf>
    <xf numFmtId="173" fontId="16" fillId="0" borderId="15" xfId="22" applyNumberFormat="1" applyFont="1" applyBorder="1" applyAlignment="1">
      <alignment horizontal="centerContinuous" vertical="center"/>
      <protection/>
    </xf>
    <xf numFmtId="173" fontId="16" fillId="0" borderId="16" xfId="22" applyNumberFormat="1" applyFont="1" applyBorder="1" applyAlignment="1">
      <alignment horizontal="center" vertical="center"/>
      <protection/>
    </xf>
    <xf numFmtId="0" fontId="16" fillId="0" borderId="5" xfId="22" applyFont="1" applyBorder="1" applyAlignment="1">
      <alignment horizontal="center"/>
      <protection/>
    </xf>
    <xf numFmtId="173" fontId="16" fillId="0" borderId="13" xfId="22" applyNumberFormat="1" applyFont="1" applyBorder="1" applyAlignment="1">
      <alignment horizontal="center"/>
      <protection/>
    </xf>
    <xf numFmtId="173" fontId="16" fillId="0" borderId="0" xfId="22" applyNumberFormat="1" applyFont="1" applyBorder="1" applyAlignment="1">
      <alignment horizontal="center"/>
      <protection/>
    </xf>
    <xf numFmtId="173" fontId="16" fillId="0" borderId="17" xfId="22" applyNumberFormat="1" applyFont="1" applyBorder="1" applyAlignment="1">
      <alignment horizontal="center"/>
      <protection/>
    </xf>
    <xf numFmtId="0" fontId="16" fillId="0" borderId="8" xfId="22" applyFont="1" applyBorder="1">
      <alignment/>
      <protection/>
    </xf>
    <xf numFmtId="0" fontId="16" fillId="0" borderId="18" xfId="22" applyFont="1" applyBorder="1" applyAlignment="1">
      <alignment horizontal="center"/>
      <protection/>
    </xf>
    <xf numFmtId="0" fontId="16" fillId="0" borderId="19" xfId="22" applyFont="1" applyBorder="1" applyAlignment="1">
      <alignment horizontal="center"/>
      <protection/>
    </xf>
    <xf numFmtId="173" fontId="16" fillId="0" borderId="19" xfId="22" applyNumberFormat="1" applyFont="1" applyBorder="1" applyAlignment="1">
      <alignment horizontal="right"/>
      <protection/>
    </xf>
    <xf numFmtId="173" fontId="16" fillId="0" borderId="19" xfId="22" applyNumberFormat="1" applyFont="1" applyBorder="1" applyAlignment="1">
      <alignment horizontal="centerContinuous"/>
      <protection/>
    </xf>
    <xf numFmtId="173" fontId="16" fillId="0" borderId="7" xfId="22" applyNumberFormat="1" applyFont="1" applyBorder="1" applyAlignment="1">
      <alignment horizontal="center"/>
      <protection/>
    </xf>
    <xf numFmtId="173" fontId="16" fillId="0" borderId="20" xfId="22" applyNumberFormat="1" applyFont="1" applyBorder="1" applyAlignment="1">
      <alignment horizontal="center"/>
      <protection/>
    </xf>
    <xf numFmtId="0" fontId="16" fillId="0" borderId="0" xfId="22" applyFont="1" applyBorder="1">
      <alignment/>
      <protection/>
    </xf>
    <xf numFmtId="0" fontId="16" fillId="0" borderId="0" xfId="22" applyFont="1" applyBorder="1" applyAlignment="1">
      <alignment horizontal="center"/>
      <protection/>
    </xf>
    <xf numFmtId="173" fontId="16" fillId="0" borderId="0" xfId="22" applyNumberFormat="1" applyFont="1" applyBorder="1" applyAlignment="1">
      <alignment horizontal="right"/>
      <protection/>
    </xf>
    <xf numFmtId="173" fontId="16" fillId="0" borderId="0" xfId="22" applyNumberFormat="1" applyFont="1" applyBorder="1" applyAlignment="1">
      <alignment horizontal="centerContinuous"/>
      <protection/>
    </xf>
    <xf numFmtId="0" fontId="17" fillId="0" borderId="0" xfId="22" applyFont="1" applyBorder="1">
      <alignment/>
      <protection/>
    </xf>
    <xf numFmtId="175" fontId="16" fillId="0" borderId="0" xfId="22" applyNumberFormat="1" applyFont="1" applyAlignment="1">
      <alignment horizontal="right"/>
      <protection/>
    </xf>
    <xf numFmtId="173" fontId="7" fillId="0" borderId="0" xfId="22" applyNumberFormat="1" applyAlignment="1">
      <alignment horizontal="right"/>
      <protection/>
    </xf>
    <xf numFmtId="173" fontId="17" fillId="0" borderId="0" xfId="22" applyNumberFormat="1" applyFont="1" applyBorder="1">
      <alignment/>
      <protection/>
    </xf>
    <xf numFmtId="173" fontId="17" fillId="0" borderId="0" xfId="22" applyNumberFormat="1" applyFont="1" applyBorder="1" applyAlignment="1">
      <alignment horizontal="center"/>
      <protection/>
    </xf>
    <xf numFmtId="0" fontId="18" fillId="0" borderId="0" xfId="22" applyFont="1" applyBorder="1" applyAlignment="1">
      <alignment horizontal="center"/>
      <protection/>
    </xf>
    <xf numFmtId="0" fontId="14" fillId="0" borderId="0" xfId="22" applyFont="1" applyAlignment="1">
      <alignment horizontal="centerContinuous"/>
      <protection/>
    </xf>
    <xf numFmtId="0" fontId="16" fillId="0" borderId="0" xfId="22" applyFont="1" applyAlignment="1">
      <alignment horizontal="centerContinuous"/>
      <protection/>
    </xf>
    <xf numFmtId="0" fontId="16" fillId="0" borderId="0" xfId="22" applyFont="1" applyBorder="1" applyAlignment="1">
      <alignment horizontal="centerContinuous"/>
      <protection/>
    </xf>
    <xf numFmtId="181" fontId="16" fillId="0" borderId="0" xfId="22" applyNumberFormat="1" applyFont="1">
      <alignment/>
      <protection/>
    </xf>
    <xf numFmtId="0" fontId="16" fillId="0" borderId="0" xfId="22" applyFont="1">
      <alignment/>
      <protection/>
    </xf>
    <xf numFmtId="0" fontId="19" fillId="0" borderId="5" xfId="23" applyFont="1" applyBorder="1">
      <alignment/>
      <protection/>
    </xf>
    <xf numFmtId="180" fontId="16" fillId="0" borderId="0" xfId="22" applyNumberFormat="1" applyFont="1" applyAlignment="1">
      <alignment vertical="center"/>
      <protection/>
    </xf>
    <xf numFmtId="0" fontId="20" fillId="0" borderId="5" xfId="23" applyFont="1" applyBorder="1" applyAlignment="1">
      <alignment horizontal="left"/>
      <protection/>
    </xf>
    <xf numFmtId="175" fontId="20" fillId="0" borderId="0" xfId="22" applyNumberFormat="1" applyFont="1" applyAlignment="1">
      <alignment horizontal="right"/>
      <protection/>
    </xf>
    <xf numFmtId="0" fontId="16" fillId="0" borderId="5" xfId="23" applyFont="1" applyBorder="1" applyAlignment="1">
      <alignment horizontal="left"/>
      <protection/>
    </xf>
    <xf numFmtId="0" fontId="20" fillId="0" borderId="0" xfId="22" applyFont="1">
      <alignment/>
      <protection/>
    </xf>
    <xf numFmtId="0" fontId="16" fillId="0" borderId="5" xfId="23" applyFont="1" applyBorder="1" applyAlignment="1">
      <alignment horizontal="right"/>
      <protection/>
    </xf>
    <xf numFmtId="174" fontId="16" fillId="0" borderId="0" xfId="22" applyNumberFormat="1" applyFont="1" applyAlignment="1">
      <alignment/>
      <protection/>
    </xf>
    <xf numFmtId="0" fontId="19" fillId="0" borderId="5" xfId="23" applyFont="1" applyBorder="1" applyAlignment="1">
      <alignment horizontal="left"/>
      <protection/>
    </xf>
    <xf numFmtId="0" fontId="16" fillId="0" borderId="0" xfId="22" applyFont="1" applyBorder="1" applyAlignment="1">
      <alignment horizontal="right"/>
      <protection/>
    </xf>
    <xf numFmtId="173" fontId="16" fillId="0" borderId="0" xfId="22" applyNumberFormat="1" applyFont="1">
      <alignment/>
      <protection/>
    </xf>
    <xf numFmtId="0" fontId="13" fillId="0" borderId="0" xfId="22" applyFont="1" applyAlignment="1">
      <alignment horizontal="centerContinuous" vertical="center"/>
      <protection/>
    </xf>
    <xf numFmtId="0" fontId="17" fillId="0" borderId="0" xfId="22" applyFont="1" applyAlignment="1">
      <alignment horizontal="centerContinuous"/>
      <protection/>
    </xf>
    <xf numFmtId="173" fontId="17" fillId="0" borderId="0" xfId="22" applyNumberFormat="1" applyFont="1" applyAlignment="1">
      <alignment horizontal="centerContinuous"/>
      <protection/>
    </xf>
    <xf numFmtId="0" fontId="16" fillId="0" borderId="0" xfId="22" applyFont="1" applyAlignment="1">
      <alignment horizontal="right"/>
      <protection/>
    </xf>
    <xf numFmtId="173" fontId="16" fillId="0" borderId="0" xfId="22" applyNumberFormat="1" applyFont="1" applyAlignment="1">
      <alignment horizontal="right"/>
      <protection/>
    </xf>
    <xf numFmtId="174" fontId="16" fillId="0" borderId="0" xfId="22" applyNumberFormat="1" applyFont="1" applyAlignment="1">
      <alignment horizontal="right"/>
      <protection/>
    </xf>
    <xf numFmtId="174" fontId="16" fillId="0" borderId="0" xfId="22" applyNumberFormat="1" applyFont="1" applyAlignment="1">
      <alignment horizontal="center"/>
      <protection/>
    </xf>
    <xf numFmtId="174" fontId="16" fillId="0" borderId="0" xfId="22" applyNumberFormat="1" applyFont="1" applyAlignment="1">
      <alignment horizontal="centerContinuous"/>
      <protection/>
    </xf>
    <xf numFmtId="0" fontId="13" fillId="0" borderId="0" xfId="22" applyFont="1" applyAlignment="1">
      <alignment horizontal="centerContinuous"/>
      <protection/>
    </xf>
    <xf numFmtId="173" fontId="14" fillId="0" borderId="0" xfId="22" applyNumberFormat="1" applyFont="1" applyAlignment="1">
      <alignment horizontal="centerContinuous"/>
      <protection/>
    </xf>
    <xf numFmtId="173" fontId="16" fillId="0" borderId="0" xfId="22" applyNumberFormat="1" applyFont="1" applyAlignment="1">
      <alignment horizontal="centerContinuous"/>
      <protection/>
    </xf>
    <xf numFmtId="173" fontId="16" fillId="0" borderId="0" xfId="22" applyNumberFormat="1" applyFont="1" applyBorder="1">
      <alignment/>
      <protection/>
    </xf>
    <xf numFmtId="180" fontId="16" fillId="0" borderId="0" xfId="22" applyNumberFormat="1" applyFont="1" applyAlignment="1">
      <alignment horizontal="center" vertical="center"/>
      <protection/>
    </xf>
    <xf numFmtId="0" fontId="14" fillId="0" borderId="0" xfId="22" applyFont="1" applyBorder="1" applyAlignment="1">
      <alignment horizontal="centerContinuous"/>
      <protection/>
    </xf>
    <xf numFmtId="0" fontId="13" fillId="0" borderId="0" xfId="22" applyFont="1" applyBorder="1" applyAlignment="1">
      <alignment horizontal="centerContinuous"/>
      <protection/>
    </xf>
    <xf numFmtId="0" fontId="17" fillId="0" borderId="0" xfId="22" applyFont="1" applyBorder="1" applyAlignment="1">
      <alignment horizontal="centerContinuous"/>
      <protection/>
    </xf>
    <xf numFmtId="173" fontId="17" fillId="0" borderId="0" xfId="22" applyNumberFormat="1" applyFont="1" applyBorder="1" applyAlignment="1">
      <alignment horizontal="centerContinuous"/>
      <protection/>
    </xf>
    <xf numFmtId="0" fontId="7" fillId="0" borderId="0" xfId="22" applyBorder="1">
      <alignment/>
      <protection/>
    </xf>
    <xf numFmtId="0" fontId="17" fillId="0" borderId="0" xfId="20" applyFont="1" applyBorder="1" applyAlignment="1">
      <alignment horizontal="centerContinuous" vertical="center"/>
      <protection/>
    </xf>
    <xf numFmtId="0" fontId="16" fillId="0" borderId="0" xfId="20" applyFont="1" applyAlignment="1">
      <alignment horizontal="centerContinuous" vertical="center"/>
      <protection/>
    </xf>
    <xf numFmtId="183" fontId="16" fillId="0" borderId="0" xfId="20" applyNumberFormat="1" applyFont="1" applyAlignment="1">
      <alignment horizontal="centerContinuous" vertical="center"/>
      <protection/>
    </xf>
    <xf numFmtId="0" fontId="7" fillId="0" borderId="0" xfId="20" applyAlignment="1">
      <alignment vertical="center"/>
      <protection/>
    </xf>
    <xf numFmtId="0" fontId="16" fillId="0" borderId="0" xfId="20" applyFont="1" applyBorder="1" applyAlignment="1">
      <alignment horizontal="centerContinuous" vertical="center"/>
      <protection/>
    </xf>
    <xf numFmtId="0" fontId="16" fillId="0" borderId="0" xfId="20" applyFont="1" applyAlignment="1">
      <alignment horizontal="center" vertical="center"/>
      <protection/>
    </xf>
    <xf numFmtId="183" fontId="16" fillId="0" borderId="0" xfId="20" applyNumberFormat="1" applyFont="1" applyAlignment="1">
      <alignment horizontal="center" vertical="center"/>
      <protection/>
    </xf>
    <xf numFmtId="0" fontId="7" fillId="0" borderId="0" xfId="20" applyAlignment="1">
      <alignment horizontal="centerContinuous" vertical="center"/>
      <protection/>
    </xf>
    <xf numFmtId="0" fontId="14" fillId="0" borderId="0" xfId="20" applyFont="1" applyAlignment="1">
      <alignment horizontal="centerContinuous" vertical="center"/>
      <protection/>
    </xf>
    <xf numFmtId="0" fontId="13" fillId="0" borderId="0" xfId="20" applyFont="1" applyAlignment="1">
      <alignment horizontal="centerContinuous" vertical="center"/>
      <protection/>
    </xf>
    <xf numFmtId="0" fontId="13" fillId="0" borderId="0" xfId="20" applyFont="1" applyAlignment="1">
      <alignment horizontal="centerContinuous" vertical="center"/>
      <protection/>
    </xf>
    <xf numFmtId="0" fontId="7" fillId="0" borderId="2" xfId="20" applyBorder="1">
      <alignment/>
      <protection/>
    </xf>
    <xf numFmtId="0" fontId="7" fillId="0" borderId="3" xfId="20" applyBorder="1">
      <alignment/>
      <protection/>
    </xf>
    <xf numFmtId="184" fontId="16" fillId="0" borderId="2" xfId="20" applyNumberFormat="1" applyFont="1" applyBorder="1" applyAlignment="1">
      <alignment horizontal="centerContinuous"/>
      <protection/>
    </xf>
    <xf numFmtId="0" fontId="7" fillId="0" borderId="0" xfId="20">
      <alignment/>
      <protection/>
    </xf>
    <xf numFmtId="0" fontId="7" fillId="0" borderId="5" xfId="20" applyBorder="1">
      <alignment/>
      <protection/>
    </xf>
    <xf numFmtId="173" fontId="16" fillId="0" borderId="14" xfId="20" applyNumberFormat="1" applyFont="1" applyBorder="1" applyAlignment="1">
      <alignment horizontal="centerContinuous" vertical="center"/>
      <protection/>
    </xf>
    <xf numFmtId="173" fontId="16" fillId="0" borderId="15" xfId="20" applyNumberFormat="1" applyFont="1" applyBorder="1" applyAlignment="1">
      <alignment horizontal="centerContinuous" vertical="center"/>
      <protection/>
    </xf>
    <xf numFmtId="173" fontId="16" fillId="0" borderId="16" xfId="20" applyNumberFormat="1" applyFont="1" applyBorder="1" applyAlignment="1">
      <alignment horizontal="center" vertical="center"/>
      <protection/>
    </xf>
    <xf numFmtId="0" fontId="17" fillId="0" borderId="0" xfId="20" applyFont="1" applyAlignment="1">
      <alignment horizontal="centerContinuous"/>
      <protection/>
    </xf>
    <xf numFmtId="0" fontId="17" fillId="0" borderId="5" xfId="20" applyFont="1" applyBorder="1" applyAlignment="1">
      <alignment horizontal="centerContinuous"/>
      <protection/>
    </xf>
    <xf numFmtId="184" fontId="16" fillId="0" borderId="21" xfId="20" applyNumberFormat="1" applyFont="1" applyBorder="1" applyAlignment="1">
      <alignment horizontal="centerContinuous"/>
      <protection/>
    </xf>
    <xf numFmtId="184" fontId="16" fillId="0" borderId="13" xfId="20" applyNumberFormat="1" applyFont="1" applyBorder="1" applyAlignment="1">
      <alignment horizontal="center"/>
      <protection/>
    </xf>
    <xf numFmtId="184" fontId="16" fillId="0" borderId="0" xfId="20" applyNumberFormat="1" applyFont="1" applyBorder="1" applyAlignment="1">
      <alignment horizontal="center"/>
      <protection/>
    </xf>
    <xf numFmtId="184" fontId="16" fillId="0" borderId="17" xfId="20" applyNumberFormat="1" applyFont="1" applyBorder="1" applyAlignment="1">
      <alignment horizontal="center"/>
      <protection/>
    </xf>
    <xf numFmtId="0" fontId="7" fillId="0" borderId="7" xfId="20" applyBorder="1">
      <alignment/>
      <protection/>
    </xf>
    <xf numFmtId="0" fontId="7" fillId="0" borderId="8" xfId="20" applyBorder="1">
      <alignment/>
      <protection/>
    </xf>
    <xf numFmtId="184" fontId="16" fillId="0" borderId="19" xfId="20" applyNumberFormat="1" applyFont="1" applyBorder="1" applyAlignment="1">
      <alignment horizontal="centerContinuous"/>
      <protection/>
    </xf>
    <xf numFmtId="184" fontId="16" fillId="0" borderId="7" xfId="20" applyNumberFormat="1" applyFont="1" applyBorder="1" applyAlignment="1">
      <alignment horizontal="center"/>
      <protection/>
    </xf>
    <xf numFmtId="184" fontId="16" fillId="0" borderId="20" xfId="20" applyNumberFormat="1" applyFont="1" applyBorder="1" applyAlignment="1">
      <alignment horizontal="center"/>
      <protection/>
    </xf>
    <xf numFmtId="1" fontId="16" fillId="0" borderId="0" xfId="20" applyNumberFormat="1" applyFont="1" applyAlignment="1">
      <alignment/>
      <protection/>
    </xf>
    <xf numFmtId="1" fontId="16" fillId="0" borderId="5" xfId="20" applyNumberFormat="1" applyFont="1" applyBorder="1" applyAlignment="1">
      <alignment/>
      <protection/>
    </xf>
    <xf numFmtId="0" fontId="16" fillId="0" borderId="0" xfId="20" applyFont="1">
      <alignment/>
      <protection/>
    </xf>
    <xf numFmtId="186" fontId="16" fillId="0" borderId="0" xfId="20" applyNumberFormat="1" applyFont="1">
      <alignment/>
      <protection/>
    </xf>
    <xf numFmtId="185" fontId="16" fillId="0" borderId="0" xfId="20" applyNumberFormat="1" applyFont="1">
      <alignment/>
      <protection/>
    </xf>
    <xf numFmtId="177" fontId="16" fillId="0" borderId="0" xfId="20" applyNumberFormat="1" applyFont="1">
      <alignment/>
      <protection/>
    </xf>
    <xf numFmtId="189" fontId="16" fillId="0" borderId="0" xfId="20" applyNumberFormat="1" applyFont="1">
      <alignment/>
      <protection/>
    </xf>
    <xf numFmtId="180" fontId="16" fillId="0" borderId="0" xfId="20" applyNumberFormat="1" applyFont="1">
      <alignment/>
      <protection/>
    </xf>
    <xf numFmtId="188" fontId="16" fillId="0" borderId="0" xfId="20" applyNumberFormat="1" applyFont="1">
      <alignment/>
      <protection/>
    </xf>
    <xf numFmtId="187" fontId="16" fillId="0" borderId="0" xfId="20" applyNumberFormat="1" applyFont="1">
      <alignment/>
      <protection/>
    </xf>
    <xf numFmtId="1" fontId="16" fillId="0" borderId="0" xfId="20" applyNumberFormat="1" applyFont="1" applyBorder="1" applyAlignment="1">
      <alignment/>
      <protection/>
    </xf>
    <xf numFmtId="178" fontId="16" fillId="0" borderId="0" xfId="20" applyNumberFormat="1" applyFont="1">
      <alignment/>
      <protection/>
    </xf>
    <xf numFmtId="179" fontId="16" fillId="0" borderId="0" xfId="20" applyNumberFormat="1" applyFont="1">
      <alignment/>
      <protection/>
    </xf>
    <xf numFmtId="0" fontId="7" fillId="0" borderId="0" xfId="20" applyFont="1" applyAlignment="1">
      <alignment vertical="center"/>
      <protection/>
    </xf>
    <xf numFmtId="0" fontId="16" fillId="0" borderId="0" xfId="20" applyFont="1" applyAlignment="1">
      <alignment vertical="center"/>
      <protection/>
    </xf>
    <xf numFmtId="0" fontId="7" fillId="0" borderId="0" xfId="20" applyBorder="1">
      <alignment/>
      <protection/>
    </xf>
    <xf numFmtId="173" fontId="16" fillId="0" borderId="0" xfId="20" applyNumberFormat="1" applyFont="1" applyBorder="1" applyAlignment="1">
      <alignment horizontal="center"/>
      <protection/>
    </xf>
    <xf numFmtId="183" fontId="16" fillId="0" borderId="0" xfId="20" applyNumberFormat="1" applyFont="1" applyBorder="1" applyAlignment="1">
      <alignment horizontal="center"/>
      <protection/>
    </xf>
    <xf numFmtId="173" fontId="16" fillId="0" borderId="0" xfId="20" applyNumberFormat="1" applyFont="1" applyBorder="1" applyAlignment="1">
      <alignment horizontal="centerContinuous"/>
      <protection/>
    </xf>
    <xf numFmtId="173" fontId="16" fillId="0" borderId="0" xfId="20" applyNumberFormat="1" applyFont="1" applyAlignment="1">
      <alignment horizontal="center"/>
      <protection/>
    </xf>
    <xf numFmtId="183" fontId="16" fillId="0" borderId="0" xfId="20" applyNumberFormat="1" applyFont="1" applyAlignment="1">
      <alignment horizontal="center"/>
      <protection/>
    </xf>
    <xf numFmtId="173" fontId="16" fillId="0" borderId="0" xfId="20" applyNumberFormat="1" applyFont="1" applyAlignment="1">
      <alignment horizontal="centerContinuous"/>
      <protection/>
    </xf>
    <xf numFmtId="0" fontId="16" fillId="0" borderId="0" xfId="20" applyFont="1">
      <alignment/>
      <protection/>
    </xf>
    <xf numFmtId="0" fontId="16" fillId="0" borderId="5" xfId="20" applyFont="1" applyBorder="1">
      <alignment/>
      <protection/>
    </xf>
    <xf numFmtId="0" fontId="16" fillId="0" borderId="0" xfId="20" applyFont="1" applyBorder="1">
      <alignment/>
      <protection/>
    </xf>
    <xf numFmtId="182" fontId="16" fillId="0" borderId="0" xfId="20" applyNumberFormat="1" applyFont="1" applyAlignment="1">
      <alignment/>
      <protection/>
    </xf>
    <xf numFmtId="183" fontId="16" fillId="0" borderId="0" xfId="20" applyNumberFormat="1" applyFont="1" applyAlignment="1">
      <alignment/>
      <protection/>
    </xf>
    <xf numFmtId="0" fontId="17" fillId="0" borderId="0" xfId="21" applyFont="1" applyBorder="1" applyAlignment="1">
      <alignment horizontal="centerContinuous" vertical="center"/>
      <protection/>
    </xf>
    <xf numFmtId="0" fontId="16" fillId="0" borderId="0" xfId="21" applyFont="1" applyAlignment="1">
      <alignment horizontal="centerContinuous" vertical="center"/>
      <protection/>
    </xf>
    <xf numFmtId="183" fontId="16" fillId="0" borderId="0" xfId="21" applyNumberFormat="1" applyFont="1" applyAlignment="1">
      <alignment horizontal="centerContinuous" vertical="center"/>
      <protection/>
    </xf>
    <xf numFmtId="0" fontId="7" fillId="0" borderId="0" xfId="21" applyAlignment="1">
      <alignment vertical="center"/>
      <protection/>
    </xf>
    <xf numFmtId="0" fontId="16" fillId="0" borderId="0" xfId="21" applyFont="1" applyBorder="1" applyAlignment="1">
      <alignment horizontal="centerContinuous" vertical="center"/>
      <protection/>
    </xf>
    <xf numFmtId="0" fontId="16" fillId="0" borderId="0" xfId="21" applyFont="1" applyAlignment="1">
      <alignment horizontal="center" vertical="center"/>
      <protection/>
    </xf>
    <xf numFmtId="183" fontId="16" fillId="0" borderId="0" xfId="21" applyNumberFormat="1" applyFont="1" applyAlignment="1">
      <alignment horizontal="center" vertical="center"/>
      <protection/>
    </xf>
    <xf numFmtId="0" fontId="13" fillId="0" borderId="0" xfId="21" applyFont="1" applyAlignment="1">
      <alignment horizontal="centerContinuous" vertical="center"/>
      <protection/>
    </xf>
    <xf numFmtId="0" fontId="13" fillId="0" borderId="0" xfId="21" applyFont="1" applyAlignment="1">
      <alignment horizontal="centerContinuous" vertical="center"/>
      <protection/>
    </xf>
    <xf numFmtId="0" fontId="7" fillId="0" borderId="2" xfId="21" applyBorder="1">
      <alignment/>
      <protection/>
    </xf>
    <xf numFmtId="0" fontId="7" fillId="0" borderId="3" xfId="21" applyBorder="1">
      <alignment/>
      <protection/>
    </xf>
    <xf numFmtId="184" fontId="16" fillId="0" borderId="2" xfId="21" applyNumberFormat="1" applyFont="1" applyBorder="1" applyAlignment="1">
      <alignment horizontal="centerContinuous"/>
      <protection/>
    </xf>
    <xf numFmtId="0" fontId="7" fillId="0" borderId="0" xfId="21">
      <alignment/>
      <protection/>
    </xf>
    <xf numFmtId="0" fontId="7" fillId="0" borderId="5" xfId="21" applyBorder="1">
      <alignment/>
      <protection/>
    </xf>
    <xf numFmtId="173" fontId="16" fillId="0" borderId="14" xfId="21" applyNumberFormat="1" applyFont="1" applyBorder="1" applyAlignment="1">
      <alignment horizontal="centerContinuous" vertical="center"/>
      <protection/>
    </xf>
    <xf numFmtId="173" fontId="16" fillId="0" borderId="15" xfId="21" applyNumberFormat="1" applyFont="1" applyBorder="1" applyAlignment="1">
      <alignment horizontal="centerContinuous" vertical="center"/>
      <protection/>
    </xf>
    <xf numFmtId="173" fontId="16" fillId="0" borderId="16" xfId="21" applyNumberFormat="1" applyFont="1" applyBorder="1" applyAlignment="1">
      <alignment horizontal="center" vertical="center"/>
      <protection/>
    </xf>
    <xf numFmtId="0" fontId="17" fillId="0" borderId="0" xfId="21" applyFont="1" applyAlignment="1">
      <alignment horizontal="centerContinuous"/>
      <protection/>
    </xf>
    <xf numFmtId="0" fontId="17" fillId="0" borderId="5" xfId="21" applyFont="1" applyBorder="1" applyAlignment="1">
      <alignment horizontal="centerContinuous"/>
      <protection/>
    </xf>
    <xf numFmtId="184" fontId="16" fillId="0" borderId="21" xfId="21" applyNumberFormat="1" applyFont="1" applyBorder="1" applyAlignment="1">
      <alignment horizontal="centerContinuous"/>
      <protection/>
    </xf>
    <xf numFmtId="184" fontId="16" fillId="0" borderId="13" xfId="21" applyNumberFormat="1" applyFont="1" applyBorder="1" applyAlignment="1">
      <alignment horizontal="center"/>
      <protection/>
    </xf>
    <xf numFmtId="184" fontId="16" fillId="0" borderId="0" xfId="21" applyNumberFormat="1" applyFont="1" applyBorder="1" applyAlignment="1">
      <alignment horizontal="center"/>
      <protection/>
    </xf>
    <xf numFmtId="184" fontId="16" fillId="0" borderId="17" xfId="21" applyNumberFormat="1" applyFont="1" applyBorder="1" applyAlignment="1">
      <alignment horizontal="center"/>
      <protection/>
    </xf>
    <xf numFmtId="0" fontId="7" fillId="0" borderId="7" xfId="21" applyBorder="1">
      <alignment/>
      <protection/>
    </xf>
    <xf numFmtId="0" fontId="7" fillId="0" borderId="8" xfId="21" applyBorder="1">
      <alignment/>
      <protection/>
    </xf>
    <xf numFmtId="184" fontId="16" fillId="0" borderId="19" xfId="21" applyNumberFormat="1" applyFont="1" applyBorder="1" applyAlignment="1">
      <alignment horizontal="centerContinuous"/>
      <protection/>
    </xf>
    <xf numFmtId="184" fontId="16" fillId="0" borderId="7" xfId="21" applyNumberFormat="1" applyFont="1" applyBorder="1" applyAlignment="1">
      <alignment horizontal="center"/>
      <protection/>
    </xf>
    <xf numFmtId="184" fontId="16" fillId="0" borderId="20" xfId="21" applyNumberFormat="1" applyFont="1" applyBorder="1" applyAlignment="1">
      <alignment horizontal="center"/>
      <protection/>
    </xf>
    <xf numFmtId="1" fontId="16" fillId="0" borderId="0" xfId="21" applyNumberFormat="1" applyFont="1" applyAlignment="1">
      <alignment/>
      <protection/>
    </xf>
    <xf numFmtId="1" fontId="16" fillId="0" borderId="5" xfId="21" applyNumberFormat="1" applyFont="1" applyBorder="1" applyAlignment="1">
      <alignment/>
      <protection/>
    </xf>
    <xf numFmtId="0" fontId="16" fillId="0" borderId="0" xfId="21" applyFont="1">
      <alignment/>
      <protection/>
    </xf>
    <xf numFmtId="188" fontId="16" fillId="0" borderId="0" xfId="21" applyNumberFormat="1" applyFont="1">
      <alignment/>
      <protection/>
    </xf>
    <xf numFmtId="186" fontId="16" fillId="0" borderId="0" xfId="21" applyNumberFormat="1" applyFont="1">
      <alignment/>
      <protection/>
    </xf>
    <xf numFmtId="185" fontId="16" fillId="0" borderId="0" xfId="21" applyNumberFormat="1" applyFont="1">
      <alignment/>
      <protection/>
    </xf>
    <xf numFmtId="177" fontId="16" fillId="0" borderId="0" xfId="21" applyNumberFormat="1" applyFont="1">
      <alignment/>
      <protection/>
    </xf>
    <xf numFmtId="189" fontId="16" fillId="0" borderId="0" xfId="21" applyNumberFormat="1" applyFont="1">
      <alignment/>
      <protection/>
    </xf>
    <xf numFmtId="180" fontId="16" fillId="0" borderId="0" xfId="21" applyNumberFormat="1" applyFont="1">
      <alignment/>
      <protection/>
    </xf>
    <xf numFmtId="190" fontId="16" fillId="0" borderId="0" xfId="21" applyNumberFormat="1" applyFont="1">
      <alignment/>
      <protection/>
    </xf>
    <xf numFmtId="1" fontId="16" fillId="0" borderId="0" xfId="21" applyNumberFormat="1" applyFont="1" applyBorder="1" applyAlignment="1">
      <alignment/>
      <protection/>
    </xf>
    <xf numFmtId="191" fontId="16" fillId="0" borderId="0" xfId="21" applyNumberFormat="1" applyFont="1">
      <alignment/>
      <protection/>
    </xf>
    <xf numFmtId="179" fontId="16" fillId="0" borderId="0" xfId="21" applyNumberFormat="1" applyFont="1">
      <alignment/>
      <protection/>
    </xf>
    <xf numFmtId="178" fontId="16" fillId="0" borderId="0" xfId="21" applyNumberFormat="1" applyFont="1">
      <alignment/>
      <protection/>
    </xf>
    <xf numFmtId="0" fontId="7" fillId="0" borderId="0" xfId="21" applyFont="1" applyAlignment="1">
      <alignment vertical="center"/>
      <protection/>
    </xf>
    <xf numFmtId="183" fontId="13" fillId="0" borderId="0" xfId="21" applyNumberFormat="1" applyFont="1" applyAlignment="1">
      <alignment horizontal="centerContinuous" vertical="center"/>
      <protection/>
    </xf>
    <xf numFmtId="0" fontId="16" fillId="0" borderId="0" xfId="21" applyFont="1" applyAlignment="1">
      <alignment vertical="center"/>
      <protection/>
    </xf>
    <xf numFmtId="0" fontId="7" fillId="0" borderId="0" xfId="21" applyBorder="1">
      <alignment/>
      <protection/>
    </xf>
    <xf numFmtId="173" fontId="16" fillId="0" borderId="0" xfId="21" applyNumberFormat="1" applyFont="1" applyBorder="1" applyAlignment="1">
      <alignment horizontal="center"/>
      <protection/>
    </xf>
    <xf numFmtId="183" fontId="16" fillId="0" borderId="0" xfId="21" applyNumberFormat="1" applyFont="1" applyBorder="1" applyAlignment="1">
      <alignment horizontal="center"/>
      <protection/>
    </xf>
    <xf numFmtId="173" fontId="16" fillId="0" borderId="0" xfId="21" applyNumberFormat="1" applyFont="1" applyBorder="1" applyAlignment="1">
      <alignment horizontal="centerContinuous"/>
      <protection/>
    </xf>
    <xf numFmtId="173" fontId="16" fillId="0" borderId="0" xfId="21" applyNumberFormat="1" applyFont="1" applyAlignment="1">
      <alignment horizontal="center"/>
      <protection/>
    </xf>
    <xf numFmtId="183" fontId="16" fillId="0" borderId="0" xfId="21" applyNumberFormat="1" applyFont="1" applyAlignment="1">
      <alignment horizontal="center"/>
      <protection/>
    </xf>
    <xf numFmtId="173" fontId="16" fillId="0" borderId="0" xfId="21" applyNumberFormat="1" applyFont="1" applyAlignment="1">
      <alignment horizontal="centerContinuous"/>
      <protection/>
    </xf>
    <xf numFmtId="0" fontId="16" fillId="0" borderId="0" xfId="21" applyFont="1">
      <alignment/>
      <protection/>
    </xf>
    <xf numFmtId="0" fontId="16" fillId="0" borderId="5" xfId="21" applyFont="1" applyBorder="1">
      <alignment/>
      <protection/>
    </xf>
    <xf numFmtId="0" fontId="16" fillId="0" borderId="0" xfId="21" applyFont="1" applyBorder="1">
      <alignment/>
      <protection/>
    </xf>
    <xf numFmtId="182" fontId="16" fillId="0" borderId="0" xfId="21" applyNumberFormat="1" applyFont="1" applyAlignment="1">
      <alignment/>
      <protection/>
    </xf>
    <xf numFmtId="183" fontId="16" fillId="0" borderId="0" xfId="21" applyNumberFormat="1" applyFont="1" applyAlignment="1">
      <alignment/>
      <protection/>
    </xf>
    <xf numFmtId="173" fontId="0" fillId="0" borderId="0" xfId="0" applyNumberFormat="1" applyAlignment="1">
      <alignment/>
    </xf>
    <xf numFmtId="0" fontId="0" fillId="0" borderId="0" xfId="0" applyAlignment="1">
      <alignment horizontal="centerContinuous" vertical="center"/>
    </xf>
    <xf numFmtId="0" fontId="0" fillId="0" borderId="0" xfId="0" applyAlignment="1">
      <alignment horizontal="centerContinuous"/>
    </xf>
    <xf numFmtId="173" fontId="0" fillId="0" borderId="0" xfId="0" applyNumberFormat="1" applyAlignment="1">
      <alignment horizontal="centerContinuous"/>
    </xf>
    <xf numFmtId="0" fontId="13" fillId="0" borderId="0" xfId="0" applyFont="1" applyAlignment="1">
      <alignment vertical="center"/>
    </xf>
    <xf numFmtId="0" fontId="15" fillId="0" borderId="0" xfId="0" applyFont="1" applyAlignment="1">
      <alignment horizontal="centerContinuous"/>
    </xf>
    <xf numFmtId="0" fontId="13" fillId="0" borderId="0" xfId="0" applyFont="1" applyAlignment="1">
      <alignment horizontal="centerContinuous"/>
    </xf>
    <xf numFmtId="173" fontId="13" fillId="0" borderId="0" xfId="0" applyNumberFormat="1" applyFont="1" applyAlignment="1">
      <alignment horizontal="centerContinuous"/>
    </xf>
    <xf numFmtId="173" fontId="13" fillId="0" borderId="0" xfId="0" applyNumberFormat="1" applyFont="1" applyAlignment="1">
      <alignment horizontal="right"/>
    </xf>
    <xf numFmtId="0" fontId="16" fillId="0" borderId="2" xfId="0" applyFont="1" applyBorder="1" applyAlignment="1">
      <alignment/>
    </xf>
    <xf numFmtId="0" fontId="16" fillId="0" borderId="2" xfId="0" applyFont="1" applyBorder="1" applyAlignment="1">
      <alignment horizontal="center"/>
    </xf>
    <xf numFmtId="184" fontId="16" fillId="0" borderId="2" xfId="0" applyNumberFormat="1" applyFont="1" applyBorder="1" applyAlignment="1">
      <alignment horizontal="centerContinuous"/>
    </xf>
    <xf numFmtId="0" fontId="16" fillId="0" borderId="0" xfId="0" applyFont="1" applyBorder="1" applyAlignment="1">
      <alignment/>
    </xf>
    <xf numFmtId="0" fontId="16" fillId="0" borderId="0" xfId="0" applyFont="1" applyBorder="1" applyAlignment="1">
      <alignment horizontal="center"/>
    </xf>
    <xf numFmtId="173" fontId="16" fillId="0" borderId="14" xfId="0" applyNumberFormat="1" applyFont="1" applyBorder="1" applyAlignment="1">
      <alignment horizontal="centerContinuous" vertical="center"/>
    </xf>
    <xf numFmtId="173" fontId="16" fillId="0" borderId="15" xfId="0" applyNumberFormat="1" applyFont="1" applyBorder="1" applyAlignment="1">
      <alignment horizontal="centerContinuous" vertical="center"/>
    </xf>
    <xf numFmtId="173" fontId="16" fillId="0" borderId="16" xfId="0" applyNumberFormat="1" applyFont="1" applyBorder="1" applyAlignment="1">
      <alignment horizontal="center" vertical="center"/>
    </xf>
    <xf numFmtId="0" fontId="16" fillId="0" borderId="7" xfId="0" applyFont="1" applyBorder="1" applyAlignment="1">
      <alignment/>
    </xf>
    <xf numFmtId="0" fontId="16" fillId="0" borderId="7" xfId="0" applyFont="1" applyBorder="1" applyAlignment="1">
      <alignment horizontal="center"/>
    </xf>
    <xf numFmtId="0" fontId="16"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3" fontId="16" fillId="0" borderId="0" xfId="0" applyNumberFormat="1" applyFont="1" applyBorder="1" applyAlignment="1">
      <alignment horizontal="centerContinuous"/>
    </xf>
    <xf numFmtId="173" fontId="16" fillId="0" borderId="0" xfId="0" applyNumberFormat="1" applyFont="1" applyBorder="1" applyAlignment="1">
      <alignment horizontal="center"/>
    </xf>
    <xf numFmtId="17" fontId="16"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7" fillId="0" borderId="0" xfId="0" applyFont="1" applyBorder="1" applyAlignment="1">
      <alignment horizontal="center"/>
    </xf>
    <xf numFmtId="0" fontId="16" fillId="0" borderId="0" xfId="0" applyFont="1" applyBorder="1" applyAlignment="1">
      <alignment horizontal="left"/>
    </xf>
    <xf numFmtId="0" fontId="16" fillId="0" borderId="5" xfId="0" applyFont="1" applyBorder="1" applyAlignment="1">
      <alignment horizontal="left"/>
    </xf>
    <xf numFmtId="194" fontId="16" fillId="0" borderId="0" xfId="0" applyNumberFormat="1" applyFont="1" applyBorder="1" applyAlignment="1">
      <alignment/>
    </xf>
    <xf numFmtId="197" fontId="16" fillId="0" borderId="0" xfId="0" applyNumberFormat="1" applyFont="1" applyBorder="1" applyAlignment="1">
      <alignment/>
    </xf>
    <xf numFmtId="195" fontId="16" fillId="0" borderId="0" xfId="0" applyNumberFormat="1" applyFont="1" applyBorder="1" applyAlignment="1">
      <alignment/>
    </xf>
    <xf numFmtId="196" fontId="16" fillId="0" borderId="0" xfId="0" applyNumberFormat="1" applyFont="1" applyBorder="1" applyAlignment="1">
      <alignment/>
    </xf>
    <xf numFmtId="200" fontId="16" fillId="0" borderId="0" xfId="0" applyNumberFormat="1" applyFont="1" applyAlignment="1">
      <alignment/>
    </xf>
    <xf numFmtId="198" fontId="16" fillId="0" borderId="0" xfId="0" applyNumberFormat="1" applyFont="1" applyAlignment="1">
      <alignment/>
    </xf>
    <xf numFmtId="0" fontId="17" fillId="0" borderId="0" xfId="0" applyFont="1" applyBorder="1" applyAlignment="1">
      <alignment horizontal="center" vertical="center"/>
    </xf>
    <xf numFmtId="175" fontId="16" fillId="0" borderId="0" xfId="0" applyNumberFormat="1" applyFont="1" applyAlignment="1">
      <alignment horizontal="right"/>
    </xf>
    <xf numFmtId="173" fontId="0" fillId="0" borderId="0" xfId="0" applyNumberFormat="1" applyAlignment="1">
      <alignment horizontal="right"/>
    </xf>
    <xf numFmtId="173" fontId="17" fillId="0" borderId="0" xfId="0" applyNumberFormat="1" applyFont="1" applyBorder="1" applyAlignment="1">
      <alignment/>
    </xf>
    <xf numFmtId="180" fontId="16" fillId="0" borderId="0" xfId="0" applyNumberFormat="1" applyFont="1" applyAlignment="1">
      <alignment/>
    </xf>
    <xf numFmtId="199" fontId="16" fillId="0" borderId="0" xfId="0" applyNumberFormat="1" applyFont="1" applyAlignment="1">
      <alignment/>
    </xf>
    <xf numFmtId="193" fontId="16" fillId="0" borderId="0" xfId="0" applyNumberFormat="1" applyFont="1" applyBorder="1" applyAlignment="1">
      <alignment/>
    </xf>
    <xf numFmtId="0" fontId="17" fillId="0" borderId="0" xfId="26" applyFont="1" applyBorder="1" applyAlignment="1">
      <alignment horizontal="centerContinuous"/>
      <protection/>
    </xf>
    <xf numFmtId="0" fontId="16" fillId="0" borderId="0" xfId="26" applyFont="1" applyAlignment="1">
      <alignment horizontal="centerContinuous"/>
      <protection/>
    </xf>
    <xf numFmtId="183" fontId="16" fillId="0" borderId="0" xfId="26" applyNumberFormat="1" applyFont="1" applyAlignment="1">
      <alignment horizontal="centerContinuous"/>
      <protection/>
    </xf>
    <xf numFmtId="0" fontId="7" fillId="0" borderId="0" xfId="26" applyAlignment="1">
      <alignment vertical="center"/>
      <protection/>
    </xf>
    <xf numFmtId="0" fontId="16" fillId="0" borderId="0" xfId="26" applyFont="1" applyBorder="1" applyAlignment="1">
      <alignment horizontal="centerContinuous"/>
      <protection/>
    </xf>
    <xf numFmtId="0" fontId="13" fillId="0" borderId="0" xfId="26" applyFont="1" applyAlignment="1">
      <alignment horizontal="centerContinuous"/>
      <protection/>
    </xf>
    <xf numFmtId="0" fontId="13" fillId="0" borderId="0" xfId="26" applyFont="1" applyAlignment="1">
      <alignment horizontal="centerContinuous"/>
      <protection/>
    </xf>
    <xf numFmtId="0" fontId="16" fillId="0" borderId="0" xfId="26" applyFont="1" applyAlignment="1">
      <alignment horizontal="center" vertical="center"/>
      <protection/>
    </xf>
    <xf numFmtId="183" fontId="16" fillId="0" borderId="0" xfId="26" applyNumberFormat="1" applyFont="1" applyAlignment="1">
      <alignment horizontal="center" vertical="center"/>
      <protection/>
    </xf>
    <xf numFmtId="0" fontId="16" fillId="0" borderId="0" xfId="26" applyFont="1" applyAlignment="1">
      <alignment horizontal="centerContinuous" vertical="center"/>
      <protection/>
    </xf>
    <xf numFmtId="0" fontId="7" fillId="0" borderId="2" xfId="26" applyBorder="1">
      <alignment/>
      <protection/>
    </xf>
    <xf numFmtId="0" fontId="7" fillId="0" borderId="3" xfId="26" applyBorder="1">
      <alignment/>
      <protection/>
    </xf>
    <xf numFmtId="184" fontId="16" fillId="0" borderId="2" xfId="26" applyNumberFormat="1" applyFont="1" applyBorder="1" applyAlignment="1">
      <alignment horizontal="centerContinuous"/>
      <protection/>
    </xf>
    <xf numFmtId="0" fontId="7" fillId="0" borderId="0" xfId="26">
      <alignment/>
      <protection/>
    </xf>
    <xf numFmtId="0" fontId="7" fillId="0" borderId="5" xfId="26" applyBorder="1">
      <alignment/>
      <protection/>
    </xf>
    <xf numFmtId="173" fontId="16" fillId="0" borderId="14" xfId="26" applyNumberFormat="1" applyFont="1" applyBorder="1" applyAlignment="1">
      <alignment horizontal="centerContinuous" vertical="center"/>
      <protection/>
    </xf>
    <xf numFmtId="173" fontId="16" fillId="0" borderId="15" xfId="26" applyNumberFormat="1" applyFont="1" applyBorder="1" applyAlignment="1">
      <alignment horizontal="centerContinuous" vertical="center"/>
      <protection/>
    </xf>
    <xf numFmtId="173" fontId="16" fillId="0" borderId="16" xfId="26" applyNumberFormat="1" applyFont="1" applyBorder="1" applyAlignment="1">
      <alignment horizontal="center" vertical="center"/>
      <protection/>
    </xf>
    <xf numFmtId="0" fontId="17" fillId="0" borderId="0" xfId="26" applyFont="1" applyAlignment="1">
      <alignment horizontal="centerContinuous"/>
      <protection/>
    </xf>
    <xf numFmtId="0" fontId="17" fillId="0" borderId="5" xfId="26" applyFont="1" applyBorder="1" applyAlignment="1">
      <alignment horizontal="centerContinuous"/>
      <protection/>
    </xf>
    <xf numFmtId="184" fontId="16" fillId="0" borderId="21" xfId="26" applyNumberFormat="1" applyFont="1" applyBorder="1" applyAlignment="1">
      <alignment horizontal="centerContinuous"/>
      <protection/>
    </xf>
    <xf numFmtId="184" fontId="16" fillId="0" borderId="13" xfId="26" applyNumberFormat="1" applyFont="1" applyBorder="1" applyAlignment="1">
      <alignment horizontal="center"/>
      <protection/>
    </xf>
    <xf numFmtId="184" fontId="16" fillId="0" borderId="0" xfId="26" applyNumberFormat="1" applyFont="1" applyBorder="1" applyAlignment="1">
      <alignment horizontal="center"/>
      <protection/>
    </xf>
    <xf numFmtId="184" fontId="16" fillId="0" borderId="17" xfId="26" applyNumberFormat="1" applyFont="1" applyBorder="1" applyAlignment="1">
      <alignment horizontal="center"/>
      <protection/>
    </xf>
    <xf numFmtId="0" fontId="7" fillId="0" borderId="7" xfId="26" applyBorder="1">
      <alignment/>
      <protection/>
    </xf>
    <xf numFmtId="0" fontId="7" fillId="0" borderId="8" xfId="26" applyBorder="1">
      <alignment/>
      <protection/>
    </xf>
    <xf numFmtId="184" fontId="16" fillId="0" borderId="19" xfId="26" applyNumberFormat="1" applyFont="1" applyBorder="1" applyAlignment="1">
      <alignment horizontal="centerContinuous"/>
      <protection/>
    </xf>
    <xf numFmtId="184" fontId="16" fillId="0" borderId="7" xfId="26" applyNumberFormat="1" applyFont="1" applyBorder="1" applyAlignment="1">
      <alignment horizontal="center"/>
      <protection/>
    </xf>
    <xf numFmtId="184" fontId="16" fillId="0" borderId="20" xfId="26" applyNumberFormat="1" applyFont="1" applyBorder="1" applyAlignment="1">
      <alignment horizontal="center"/>
      <protection/>
    </xf>
    <xf numFmtId="0" fontId="7" fillId="0" borderId="0" xfId="26" applyBorder="1">
      <alignment/>
      <protection/>
    </xf>
    <xf numFmtId="0" fontId="12"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16" fillId="0" borderId="0" xfId="26" applyFont="1" applyBorder="1" applyAlignment="1">
      <alignment horizontal="center" vertical="center" wrapText="1"/>
      <protection/>
    </xf>
    <xf numFmtId="184" fontId="16" fillId="0" borderId="0" xfId="26" applyNumberFormat="1" applyFont="1" applyBorder="1" applyAlignment="1">
      <alignment horizontal="centerContinuous"/>
      <protection/>
    </xf>
    <xf numFmtId="1" fontId="16" fillId="0" borderId="0" xfId="26" applyNumberFormat="1" applyFont="1" applyAlignment="1">
      <alignment/>
      <protection/>
    </xf>
    <xf numFmtId="201" fontId="16" fillId="0" borderId="0" xfId="26" applyNumberFormat="1" applyFont="1" applyBorder="1">
      <alignment/>
      <protection/>
    </xf>
    <xf numFmtId="189" fontId="16" fillId="0" borderId="0" xfId="26" applyNumberFormat="1" applyFont="1">
      <alignment/>
      <protection/>
    </xf>
    <xf numFmtId="190" fontId="16" fillId="0" borderId="0" xfId="26" applyNumberFormat="1" applyFont="1" applyBorder="1">
      <alignment/>
      <protection/>
    </xf>
    <xf numFmtId="180" fontId="16" fillId="0" borderId="0" xfId="26" applyNumberFormat="1" applyFont="1">
      <alignment/>
      <protection/>
    </xf>
    <xf numFmtId="188" fontId="16" fillId="0" borderId="0" xfId="26" applyNumberFormat="1" applyFont="1">
      <alignment/>
      <protection/>
    </xf>
    <xf numFmtId="1" fontId="16" fillId="0" borderId="5" xfId="26" applyNumberFormat="1" applyFont="1" applyBorder="1" applyAlignment="1">
      <alignment/>
      <protection/>
    </xf>
    <xf numFmtId="0" fontId="16" fillId="0" borderId="0" xfId="26" applyFont="1">
      <alignment/>
      <protection/>
    </xf>
    <xf numFmtId="1" fontId="16" fillId="0" borderId="0" xfId="26" applyNumberFormat="1" applyFont="1" applyBorder="1" applyAlignment="1">
      <alignment/>
      <protection/>
    </xf>
    <xf numFmtId="201" fontId="16" fillId="0" borderId="4" xfId="26" applyNumberFormat="1" applyFont="1" applyBorder="1">
      <alignment/>
      <protection/>
    </xf>
    <xf numFmtId="0" fontId="7" fillId="0" borderId="0" xfId="26" applyAlignment="1">
      <alignment horizontal="centerContinuous"/>
      <protection/>
    </xf>
    <xf numFmtId="0" fontId="7" fillId="0" borderId="0" xfId="26" applyFont="1" applyAlignment="1">
      <alignment vertical="center"/>
      <protection/>
    </xf>
    <xf numFmtId="0" fontId="13" fillId="0" borderId="0" xfId="26" applyFont="1" applyAlignment="1">
      <alignment horizontal="centerContinuous" vertical="center"/>
      <protection/>
    </xf>
    <xf numFmtId="0" fontId="13" fillId="0" borderId="0" xfId="26" applyFont="1" applyAlignment="1">
      <alignment horizontal="centerContinuous" vertical="center"/>
      <protection/>
    </xf>
    <xf numFmtId="183" fontId="16" fillId="0" borderId="0" xfId="26" applyNumberFormat="1" applyFont="1" applyAlignment="1">
      <alignment horizontal="centerContinuous" vertical="center"/>
      <protection/>
    </xf>
    <xf numFmtId="0" fontId="16" fillId="0" borderId="0" xfId="26" applyFont="1" applyAlignment="1">
      <alignment vertical="center"/>
      <protection/>
    </xf>
    <xf numFmtId="185" fontId="16" fillId="0" borderId="0" xfId="26" applyNumberFormat="1" applyFont="1" applyBorder="1">
      <alignment/>
      <protection/>
    </xf>
    <xf numFmtId="0" fontId="16" fillId="0" borderId="0" xfId="26" applyFont="1">
      <alignment/>
      <protection/>
    </xf>
    <xf numFmtId="0" fontId="16" fillId="0" borderId="5" xfId="26" applyFont="1" applyBorder="1">
      <alignment/>
      <protection/>
    </xf>
    <xf numFmtId="0" fontId="16" fillId="0" borderId="0" xfId="26" applyFont="1" applyBorder="1">
      <alignment/>
      <protection/>
    </xf>
    <xf numFmtId="177" fontId="16" fillId="0" borderId="0" xfId="26" applyNumberFormat="1" applyFont="1">
      <alignment/>
      <protection/>
    </xf>
    <xf numFmtId="185" fontId="16" fillId="0" borderId="0" xfId="26" applyNumberFormat="1" applyFont="1">
      <alignment/>
      <protection/>
    </xf>
    <xf numFmtId="178" fontId="16" fillId="0" borderId="0" xfId="26" applyNumberFormat="1" applyFont="1">
      <alignment/>
      <protection/>
    </xf>
    <xf numFmtId="179" fontId="16" fillId="0" borderId="0" xfId="26" applyNumberFormat="1" applyFont="1">
      <alignment/>
      <protection/>
    </xf>
    <xf numFmtId="182" fontId="16" fillId="0" borderId="0" xfId="26" applyNumberFormat="1" applyFont="1" applyAlignment="1">
      <alignment/>
      <protection/>
    </xf>
    <xf numFmtId="183" fontId="16" fillId="0" borderId="0" xfId="26" applyNumberFormat="1" applyFont="1" applyAlignment="1">
      <alignment/>
      <protection/>
    </xf>
    <xf numFmtId="0" fontId="7" fillId="0" borderId="0" xfId="24">
      <alignment/>
      <protection/>
    </xf>
    <xf numFmtId="0" fontId="7" fillId="0" borderId="0" xfId="24" applyAlignment="1">
      <alignment horizontal="centerContinuous"/>
      <protection/>
    </xf>
    <xf numFmtId="174" fontId="7" fillId="0" borderId="0" xfId="24" applyNumberFormat="1" applyAlignment="1">
      <alignment horizontal="centerContinuous"/>
      <protection/>
    </xf>
    <xf numFmtId="173" fontId="7" fillId="0" borderId="0" xfId="24" applyNumberFormat="1" applyAlignment="1">
      <alignment horizontal="centerContinuous"/>
      <protection/>
    </xf>
    <xf numFmtId="0" fontId="13" fillId="0" borderId="0" xfId="24" applyFont="1" applyAlignment="1">
      <alignment horizontal="centerContinuous"/>
      <protection/>
    </xf>
    <xf numFmtId="0" fontId="15" fillId="0" borderId="0" xfId="24" applyFont="1" applyAlignment="1">
      <alignment horizontal="centerContinuous"/>
      <protection/>
    </xf>
    <xf numFmtId="0" fontId="13" fillId="0" borderId="0" xfId="24" applyFont="1" applyAlignment="1">
      <alignment horizontal="centerContinuous"/>
      <protection/>
    </xf>
    <xf numFmtId="174" fontId="13" fillId="0" borderId="0" xfId="24" applyNumberFormat="1" applyFont="1" applyAlignment="1">
      <alignment horizontal="centerContinuous"/>
      <protection/>
    </xf>
    <xf numFmtId="173" fontId="13" fillId="0" borderId="0" xfId="24" applyNumberFormat="1" applyFont="1" applyAlignment="1">
      <alignment horizontal="centerContinuous"/>
      <protection/>
    </xf>
    <xf numFmtId="174" fontId="13" fillId="0" borderId="0" xfId="24" applyNumberFormat="1" applyFont="1" applyAlignment="1">
      <alignment/>
      <protection/>
    </xf>
    <xf numFmtId="0" fontId="16" fillId="0" borderId="3" xfId="24" applyFont="1" applyBorder="1">
      <alignment/>
      <protection/>
    </xf>
    <xf numFmtId="0" fontId="16" fillId="0" borderId="10" xfId="24" applyFont="1" applyBorder="1" applyAlignment="1">
      <alignment horizontal="center"/>
      <protection/>
    </xf>
    <xf numFmtId="0" fontId="16" fillId="0" borderId="11" xfId="24" applyFont="1" applyBorder="1" applyAlignment="1">
      <alignment horizontal="center"/>
      <protection/>
    </xf>
    <xf numFmtId="0" fontId="7" fillId="0" borderId="11" xfId="24" applyBorder="1">
      <alignment/>
      <protection/>
    </xf>
    <xf numFmtId="0" fontId="16" fillId="0" borderId="5" xfId="24" applyFont="1" applyBorder="1">
      <alignment/>
      <protection/>
    </xf>
    <xf numFmtId="0" fontId="16" fillId="0" borderId="12" xfId="24" applyFont="1" applyBorder="1" applyAlignment="1">
      <alignment horizontal="center"/>
      <protection/>
    </xf>
    <xf numFmtId="0" fontId="16" fillId="0" borderId="13" xfId="24" applyFont="1" applyBorder="1" applyAlignment="1">
      <alignment horizontal="center"/>
      <protection/>
    </xf>
    <xf numFmtId="174" fontId="16" fillId="0" borderId="13" xfId="24" applyNumberFormat="1" applyFont="1" applyBorder="1" applyAlignment="1">
      <alignment/>
      <protection/>
    </xf>
    <xf numFmtId="173" fontId="16" fillId="0" borderId="14" xfId="24" applyNumberFormat="1" applyFont="1" applyBorder="1" applyAlignment="1">
      <alignment horizontal="centerContinuous" vertical="center"/>
      <protection/>
    </xf>
    <xf numFmtId="173" fontId="16" fillId="0" borderId="21" xfId="24" applyNumberFormat="1" applyFont="1" applyBorder="1" applyAlignment="1">
      <alignment horizontal="centerContinuous" vertical="center"/>
      <protection/>
    </xf>
    <xf numFmtId="173" fontId="16" fillId="0" borderId="14" xfId="24" applyNumberFormat="1" applyFont="1" applyBorder="1" applyAlignment="1">
      <alignment horizontal="center" vertical="center"/>
      <protection/>
    </xf>
    <xf numFmtId="0" fontId="16" fillId="0" borderId="5" xfId="24" applyFont="1" applyBorder="1" applyAlignment="1">
      <alignment horizontal="center"/>
      <protection/>
    </xf>
    <xf numFmtId="174" fontId="16" fillId="0" borderId="13" xfId="24" applyNumberFormat="1" applyFont="1" applyBorder="1" applyAlignment="1">
      <alignment horizontal="center"/>
      <protection/>
    </xf>
    <xf numFmtId="173" fontId="16" fillId="0" borderId="13" xfId="24" applyNumberFormat="1" applyFont="1" applyBorder="1" applyAlignment="1">
      <alignment horizontal="center"/>
      <protection/>
    </xf>
    <xf numFmtId="173" fontId="16" fillId="0" borderId="0" xfId="24" applyNumberFormat="1" applyFont="1" applyBorder="1" applyAlignment="1">
      <alignment horizontal="center"/>
      <protection/>
    </xf>
    <xf numFmtId="173" fontId="16" fillId="0" borderId="17" xfId="24" applyNumberFormat="1" applyFont="1" applyBorder="1" applyAlignment="1">
      <alignment horizontal="center"/>
      <protection/>
    </xf>
    <xf numFmtId="0" fontId="16" fillId="0" borderId="8" xfId="24" applyFont="1" applyBorder="1">
      <alignment/>
      <protection/>
    </xf>
    <xf numFmtId="0" fontId="16" fillId="0" borderId="18" xfId="24" applyFont="1" applyBorder="1" applyAlignment="1">
      <alignment horizontal="center"/>
      <protection/>
    </xf>
    <xf numFmtId="0" fontId="16" fillId="0" borderId="19" xfId="24" applyFont="1" applyBorder="1" applyAlignment="1">
      <alignment horizontal="center"/>
      <protection/>
    </xf>
    <xf numFmtId="174" fontId="16" fillId="0" borderId="19" xfId="24" applyNumberFormat="1" applyFont="1" applyBorder="1" applyAlignment="1">
      <alignment/>
      <protection/>
    </xf>
    <xf numFmtId="173" fontId="16" fillId="0" borderId="19" xfId="24" applyNumberFormat="1" applyFont="1" applyBorder="1" applyAlignment="1">
      <alignment horizontal="centerContinuous"/>
      <protection/>
    </xf>
    <xf numFmtId="173" fontId="16" fillId="0" borderId="7" xfId="24" applyNumberFormat="1" applyFont="1" applyBorder="1" applyAlignment="1">
      <alignment horizontal="center"/>
      <protection/>
    </xf>
    <xf numFmtId="173" fontId="16" fillId="0" borderId="20" xfId="24" applyNumberFormat="1" applyFont="1" applyBorder="1" applyAlignment="1">
      <alignment horizontal="center"/>
      <protection/>
    </xf>
    <xf numFmtId="0" fontId="16" fillId="0" borderId="0" xfId="24" applyFont="1" applyBorder="1">
      <alignment/>
      <protection/>
    </xf>
    <xf numFmtId="0" fontId="16" fillId="0" borderId="0" xfId="24" applyFont="1" applyBorder="1" applyAlignment="1">
      <alignment horizontal="center"/>
      <protection/>
    </xf>
    <xf numFmtId="174" fontId="16" fillId="0" borderId="0" xfId="24" applyNumberFormat="1" applyFont="1" applyBorder="1" applyAlignment="1">
      <alignment/>
      <protection/>
    </xf>
    <xf numFmtId="173" fontId="16" fillId="0" borderId="0" xfId="24" applyNumberFormat="1" applyFont="1" applyBorder="1" applyAlignment="1">
      <alignment horizontal="centerContinuous"/>
      <protection/>
    </xf>
    <xf numFmtId="0" fontId="18" fillId="0" borderId="0" xfId="24" applyFont="1" applyBorder="1" applyAlignment="1">
      <alignment horizontal="center"/>
      <protection/>
    </xf>
    <xf numFmtId="0" fontId="18" fillId="0" borderId="0" xfId="24" applyFont="1" applyBorder="1" applyAlignment="1">
      <alignment horizontal="centerContinuous"/>
      <protection/>
    </xf>
    <xf numFmtId="0" fontId="13" fillId="0" borderId="0" xfId="24" applyFont="1" applyBorder="1" applyAlignment="1">
      <alignment horizontal="centerContinuous"/>
      <protection/>
    </xf>
    <xf numFmtId="0" fontId="17" fillId="0" borderId="0" xfId="24" applyFont="1" applyBorder="1" applyAlignment="1">
      <alignment horizontal="centerContinuous"/>
      <protection/>
    </xf>
    <xf numFmtId="174" fontId="17" fillId="0" borderId="0" xfId="24" applyNumberFormat="1" applyFont="1" applyBorder="1" applyAlignment="1">
      <alignment horizontal="centerContinuous"/>
      <protection/>
    </xf>
    <xf numFmtId="173" fontId="13" fillId="0" borderId="0" xfId="24" applyNumberFormat="1" applyFont="1" applyBorder="1" applyAlignment="1">
      <alignment horizontal="centerContinuous"/>
      <protection/>
    </xf>
    <xf numFmtId="0" fontId="16" fillId="0" borderId="0" xfId="24" applyFont="1" applyBorder="1" applyAlignment="1">
      <alignment horizontal="centerContinuous"/>
      <protection/>
    </xf>
    <xf numFmtId="202" fontId="16" fillId="0" borderId="0" xfId="24" applyNumberFormat="1" applyFont="1" applyAlignment="1">
      <alignment/>
      <protection/>
    </xf>
    <xf numFmtId="0" fontId="16" fillId="0" borderId="0" xfId="24" applyFont="1">
      <alignment/>
      <protection/>
    </xf>
    <xf numFmtId="0" fontId="16" fillId="0" borderId="5" xfId="24" applyFont="1" applyBorder="1" applyAlignment="1">
      <alignment horizontal="left"/>
      <protection/>
    </xf>
    <xf numFmtId="175" fontId="16" fillId="0" borderId="0" xfId="24" applyNumberFormat="1" applyFont="1" applyAlignment="1">
      <alignment horizontal="right"/>
      <protection/>
    </xf>
    <xf numFmtId="180" fontId="16" fillId="0" borderId="0" xfId="24" applyNumberFormat="1" applyFont="1" applyAlignment="1">
      <alignment vertical="center"/>
      <protection/>
    </xf>
    <xf numFmtId="181" fontId="16" fillId="0" borderId="0" xfId="24" applyNumberFormat="1" applyFont="1">
      <alignment/>
      <protection/>
    </xf>
    <xf numFmtId="0" fontId="16" fillId="0" borderId="0" xfId="24" applyFont="1" applyBorder="1" applyAlignment="1">
      <alignment horizontal="left"/>
      <protection/>
    </xf>
    <xf numFmtId="176" fontId="16" fillId="0" borderId="0" xfId="24" applyNumberFormat="1" applyFont="1" applyAlignment="1">
      <alignment/>
      <protection/>
    </xf>
    <xf numFmtId="0" fontId="18" fillId="0" borderId="0" xfId="24" applyFont="1" applyBorder="1" applyAlignment="1">
      <alignment horizontal="centerContinuous"/>
      <protection/>
    </xf>
    <xf numFmtId="176" fontId="7" fillId="0" borderId="0" xfId="24" applyNumberFormat="1" applyAlignment="1">
      <alignment horizontal="centerContinuous"/>
      <protection/>
    </xf>
    <xf numFmtId="0" fontId="16" fillId="0" borderId="0" xfId="24" applyFont="1" applyAlignment="1">
      <alignment horizontal="right"/>
      <protection/>
    </xf>
    <xf numFmtId="192" fontId="16" fillId="0" borderId="0" xfId="24" applyNumberFormat="1" applyFont="1" applyAlignment="1">
      <alignment/>
      <protection/>
    </xf>
    <xf numFmtId="173" fontId="16" fillId="0" borderId="0" xfId="24" applyNumberFormat="1" applyFont="1">
      <alignment/>
      <protection/>
    </xf>
    <xf numFmtId="174" fontId="16" fillId="0" borderId="0" xfId="24" applyNumberFormat="1" applyFont="1" applyAlignment="1">
      <alignment horizontal="right"/>
      <protection/>
    </xf>
    <xf numFmtId="0" fontId="16" fillId="0" borderId="0" xfId="24" applyFont="1" applyAlignment="1">
      <alignment horizontal="centerContinuous"/>
      <protection/>
    </xf>
    <xf numFmtId="174" fontId="16" fillId="0" borderId="11" xfId="24" applyNumberFormat="1" applyFont="1" applyBorder="1" applyAlignment="1">
      <alignment/>
      <protection/>
    </xf>
    <xf numFmtId="173" fontId="16" fillId="0" borderId="0" xfId="24" applyNumberFormat="1" applyFont="1" applyAlignment="1">
      <alignment horizontal="right"/>
      <protection/>
    </xf>
    <xf numFmtId="202" fontId="16" fillId="0" borderId="0" xfId="24" applyNumberFormat="1" applyFont="1" applyAlignment="1">
      <alignment vertical="center"/>
      <protection/>
    </xf>
    <xf numFmtId="174" fontId="7" fillId="0" borderId="0" xfId="24" applyNumberFormat="1" applyAlignment="1">
      <alignment/>
      <protection/>
    </xf>
    <xf numFmtId="0" fontId="16" fillId="0" borderId="22" xfId="24" applyFont="1" applyBorder="1" applyAlignment="1">
      <alignment horizontal="center"/>
      <protection/>
    </xf>
    <xf numFmtId="0" fontId="16" fillId="0" borderId="17" xfId="24" applyFont="1" applyBorder="1" applyAlignment="1">
      <alignment horizontal="center"/>
      <protection/>
    </xf>
    <xf numFmtId="0" fontId="17" fillId="0" borderId="0" xfId="24" applyFont="1" applyBorder="1">
      <alignment/>
      <protection/>
    </xf>
    <xf numFmtId="173" fontId="17" fillId="0" borderId="0" xfId="24" applyNumberFormat="1" applyFont="1" applyBorder="1">
      <alignment/>
      <protection/>
    </xf>
    <xf numFmtId="176" fontId="7" fillId="0" borderId="0" xfId="24" applyNumberFormat="1" applyAlignment="1">
      <alignment/>
      <protection/>
    </xf>
    <xf numFmtId="203" fontId="16" fillId="0" borderId="0" xfId="24" applyNumberFormat="1" applyFont="1" applyAlignment="1">
      <alignment/>
      <protection/>
    </xf>
    <xf numFmtId="173" fontId="16" fillId="0" borderId="0" xfId="24" applyNumberFormat="1" applyFont="1" applyAlignment="1">
      <alignment horizontal="center"/>
      <protection/>
    </xf>
    <xf numFmtId="0" fontId="26" fillId="0" borderId="0" xfId="24" applyFont="1" applyAlignment="1">
      <alignment horizontal="centerContinuous"/>
      <protection/>
    </xf>
    <xf numFmtId="176" fontId="16" fillId="0" borderId="0" xfId="24" applyNumberFormat="1" applyFont="1" applyAlignment="1">
      <alignment horizontal="centerContinuous"/>
      <protection/>
    </xf>
    <xf numFmtId="0" fontId="17" fillId="0" borderId="0" xfId="25" applyFont="1" applyBorder="1" applyAlignment="1">
      <alignment horizontal="centerContinuous"/>
      <protection/>
    </xf>
    <xf numFmtId="0" fontId="16" fillId="0" borderId="0" xfId="25" applyFont="1" applyAlignment="1">
      <alignment horizontal="centerContinuous"/>
      <protection/>
    </xf>
    <xf numFmtId="183" fontId="16" fillId="0" borderId="0" xfId="25" applyNumberFormat="1" applyFont="1" applyAlignment="1">
      <alignment horizontal="centerContinuous"/>
      <protection/>
    </xf>
    <xf numFmtId="0" fontId="7" fillId="0" borderId="0" xfId="25" applyAlignment="1">
      <alignment vertical="center"/>
      <protection/>
    </xf>
    <xf numFmtId="0" fontId="16" fillId="0" borderId="0" xfId="25" applyFont="1" applyBorder="1" applyAlignment="1">
      <alignment horizontal="centerContinuous"/>
      <protection/>
    </xf>
    <xf numFmtId="0" fontId="13" fillId="0" borderId="0" xfId="25" applyFont="1" applyAlignment="1">
      <alignment horizontal="centerContinuous"/>
      <protection/>
    </xf>
    <xf numFmtId="0" fontId="13" fillId="0" borderId="0" xfId="25" applyFont="1" applyAlignment="1">
      <alignment horizontal="centerContinuous"/>
      <protection/>
    </xf>
    <xf numFmtId="0" fontId="16" fillId="0" borderId="0" xfId="25" applyFont="1" applyAlignment="1">
      <alignment horizontal="center" vertical="center"/>
      <protection/>
    </xf>
    <xf numFmtId="183" fontId="16" fillId="0" borderId="0" xfId="25" applyNumberFormat="1" applyFont="1" applyAlignment="1">
      <alignment horizontal="center" vertical="center"/>
      <protection/>
    </xf>
    <xf numFmtId="0" fontId="16" fillId="0" borderId="0" xfId="25" applyFont="1" applyAlignment="1">
      <alignment horizontal="centerContinuous" vertical="center"/>
      <protection/>
    </xf>
    <xf numFmtId="0" fontId="7" fillId="0" borderId="2" xfId="25" applyBorder="1">
      <alignment/>
      <protection/>
    </xf>
    <xf numFmtId="0" fontId="7" fillId="0" borderId="3" xfId="25" applyBorder="1">
      <alignment/>
      <protection/>
    </xf>
    <xf numFmtId="184" fontId="16" fillId="0" borderId="2" xfId="25" applyNumberFormat="1" applyFont="1" applyBorder="1" applyAlignment="1">
      <alignment horizontal="centerContinuous"/>
      <protection/>
    </xf>
    <xf numFmtId="0" fontId="7" fillId="0" borderId="0" xfId="25">
      <alignment/>
      <protection/>
    </xf>
    <xf numFmtId="0" fontId="7" fillId="0" borderId="5" xfId="25" applyBorder="1">
      <alignment/>
      <protection/>
    </xf>
    <xf numFmtId="173" fontId="16" fillId="0" borderId="14" xfId="25" applyNumberFormat="1" applyFont="1" applyBorder="1" applyAlignment="1">
      <alignment horizontal="centerContinuous" vertical="center"/>
      <protection/>
    </xf>
    <xf numFmtId="173" fontId="16" fillId="0" borderId="15" xfId="25" applyNumberFormat="1" applyFont="1" applyBorder="1" applyAlignment="1">
      <alignment horizontal="centerContinuous" vertical="center"/>
      <protection/>
    </xf>
    <xf numFmtId="173" fontId="16" fillId="0" borderId="16" xfId="25" applyNumberFormat="1" applyFont="1" applyBorder="1" applyAlignment="1">
      <alignment horizontal="center" vertical="center"/>
      <protection/>
    </xf>
    <xf numFmtId="0" fontId="17" fillId="0" borderId="0" xfId="25" applyFont="1" applyAlignment="1">
      <alignment horizontal="centerContinuous"/>
      <protection/>
    </xf>
    <xf numFmtId="0" fontId="17" fillId="0" borderId="5" xfId="25" applyFont="1" applyBorder="1" applyAlignment="1">
      <alignment horizontal="centerContinuous"/>
      <protection/>
    </xf>
    <xf numFmtId="184" fontId="16" fillId="0" borderId="21" xfId="25" applyNumberFormat="1" applyFont="1" applyBorder="1" applyAlignment="1">
      <alignment horizontal="centerContinuous"/>
      <protection/>
    </xf>
    <xf numFmtId="184" fontId="16" fillId="0" borderId="13" xfId="25" applyNumberFormat="1" applyFont="1" applyBorder="1" applyAlignment="1">
      <alignment horizontal="center"/>
      <protection/>
    </xf>
    <xf numFmtId="184" fontId="16" fillId="0" borderId="0" xfId="25" applyNumberFormat="1" applyFont="1" applyBorder="1" applyAlignment="1">
      <alignment horizontal="center"/>
      <protection/>
    </xf>
    <xf numFmtId="184" fontId="16" fillId="0" borderId="17" xfId="25" applyNumberFormat="1" applyFont="1" applyBorder="1" applyAlignment="1">
      <alignment horizontal="center"/>
      <protection/>
    </xf>
    <xf numFmtId="0" fontId="7" fillId="0" borderId="7" xfId="25" applyBorder="1">
      <alignment/>
      <protection/>
    </xf>
    <xf numFmtId="0" fontId="7" fillId="0" borderId="8" xfId="25" applyBorder="1">
      <alignment/>
      <protection/>
    </xf>
    <xf numFmtId="184" fontId="16" fillId="0" borderId="19" xfId="25" applyNumberFormat="1" applyFont="1" applyBorder="1" applyAlignment="1">
      <alignment horizontal="centerContinuous"/>
      <protection/>
    </xf>
    <xf numFmtId="184" fontId="16" fillId="0" borderId="7" xfId="25" applyNumberFormat="1" applyFont="1" applyBorder="1" applyAlignment="1">
      <alignment horizontal="center"/>
      <protection/>
    </xf>
    <xf numFmtId="184" fontId="16" fillId="0" borderId="20" xfId="25" applyNumberFormat="1" applyFont="1" applyBorder="1" applyAlignment="1">
      <alignment horizontal="center"/>
      <protection/>
    </xf>
    <xf numFmtId="0" fontId="7" fillId="0" borderId="0" xfId="25" applyBorder="1">
      <alignment/>
      <protection/>
    </xf>
    <xf numFmtId="0" fontId="12"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16" fillId="0" borderId="0" xfId="25" applyFont="1" applyBorder="1" applyAlignment="1">
      <alignment horizontal="center" vertical="center" wrapText="1"/>
      <protection/>
    </xf>
    <xf numFmtId="184" fontId="16" fillId="0" borderId="0" xfId="25" applyNumberFormat="1" applyFont="1" applyBorder="1" applyAlignment="1">
      <alignment horizontal="centerContinuous"/>
      <protection/>
    </xf>
    <xf numFmtId="1" fontId="16" fillId="0" borderId="0" xfId="25" applyNumberFormat="1" applyFont="1" applyAlignment="1">
      <alignment/>
      <protection/>
    </xf>
    <xf numFmtId="201" fontId="16" fillId="0" borderId="0" xfId="25" applyNumberFormat="1" applyFont="1" applyBorder="1">
      <alignment/>
      <protection/>
    </xf>
    <xf numFmtId="189" fontId="16" fillId="0" borderId="0" xfId="25" applyNumberFormat="1" applyFont="1">
      <alignment/>
      <protection/>
    </xf>
    <xf numFmtId="190" fontId="16" fillId="0" borderId="0" xfId="25" applyNumberFormat="1" applyFont="1" applyBorder="1">
      <alignment/>
      <protection/>
    </xf>
    <xf numFmtId="180" fontId="16" fillId="0" borderId="0" xfId="25" applyNumberFormat="1" applyFont="1">
      <alignment/>
      <protection/>
    </xf>
    <xf numFmtId="188" fontId="16" fillId="0" borderId="0" xfId="25" applyNumberFormat="1" applyFont="1">
      <alignment/>
      <protection/>
    </xf>
    <xf numFmtId="1" fontId="16" fillId="0" borderId="5" xfId="25" applyNumberFormat="1" applyFont="1" applyBorder="1" applyAlignment="1">
      <alignment/>
      <protection/>
    </xf>
    <xf numFmtId="0" fontId="16" fillId="0" borderId="0" xfId="25" applyFont="1">
      <alignment/>
      <protection/>
    </xf>
    <xf numFmtId="1" fontId="16" fillId="0" borderId="0" xfId="25" applyNumberFormat="1" applyFont="1" applyBorder="1" applyAlignment="1">
      <alignment/>
      <protection/>
    </xf>
    <xf numFmtId="201" fontId="16" fillId="0" borderId="4" xfId="25" applyNumberFormat="1" applyFont="1" applyBorder="1">
      <alignment/>
      <protection/>
    </xf>
    <xf numFmtId="0" fontId="7" fillId="0" borderId="0" xfId="25" applyAlignment="1">
      <alignment horizontal="centerContinuous"/>
      <protection/>
    </xf>
    <xf numFmtId="0" fontId="7" fillId="0" borderId="0" xfId="25" applyFont="1" applyAlignment="1">
      <alignment vertical="center"/>
      <protection/>
    </xf>
    <xf numFmtId="0" fontId="13" fillId="0" borderId="0" xfId="25" applyFont="1" applyAlignment="1">
      <alignment horizontal="centerContinuous" vertical="center"/>
      <protection/>
    </xf>
    <xf numFmtId="0" fontId="13" fillId="0" borderId="0" xfId="25" applyFont="1" applyAlignment="1">
      <alignment horizontal="centerContinuous" vertical="center"/>
      <protection/>
    </xf>
    <xf numFmtId="183" fontId="16" fillId="0" borderId="0" xfId="25" applyNumberFormat="1" applyFont="1" applyAlignment="1">
      <alignment horizontal="centerContinuous" vertical="center"/>
      <protection/>
    </xf>
    <xf numFmtId="0" fontId="16" fillId="0" borderId="0" xfId="25" applyFont="1" applyAlignment="1">
      <alignment vertical="center"/>
      <protection/>
    </xf>
    <xf numFmtId="185" fontId="16" fillId="0" borderId="0" xfId="25" applyNumberFormat="1" applyFont="1" applyBorder="1">
      <alignment/>
      <protection/>
    </xf>
    <xf numFmtId="0" fontId="16" fillId="0" borderId="0" xfId="25" applyFont="1">
      <alignment/>
      <protection/>
    </xf>
    <xf numFmtId="0" fontId="16" fillId="0" borderId="5" xfId="25" applyFont="1" applyBorder="1">
      <alignment/>
      <protection/>
    </xf>
    <xf numFmtId="0" fontId="16" fillId="0" borderId="0" xfId="25" applyFont="1" applyBorder="1">
      <alignment/>
      <protection/>
    </xf>
    <xf numFmtId="177" fontId="16" fillId="0" borderId="0" xfId="25" applyNumberFormat="1" applyFont="1">
      <alignment/>
      <protection/>
    </xf>
    <xf numFmtId="185" fontId="16" fillId="0" borderId="0" xfId="25" applyNumberFormat="1" applyFont="1">
      <alignment/>
      <protection/>
    </xf>
    <xf numFmtId="178" fontId="16" fillId="0" borderId="0" xfId="25" applyNumberFormat="1" applyFont="1">
      <alignment/>
      <protection/>
    </xf>
    <xf numFmtId="179" fontId="16" fillId="0" borderId="0" xfId="25" applyNumberFormat="1" applyFont="1">
      <alignment/>
      <protection/>
    </xf>
    <xf numFmtId="182" fontId="16" fillId="0" borderId="0" xfId="25" applyNumberFormat="1" applyFont="1" applyAlignment="1">
      <alignment/>
      <protection/>
    </xf>
    <xf numFmtId="183" fontId="16" fillId="0" borderId="0" xfId="25" applyNumberFormat="1" applyFont="1" applyAlignment="1">
      <alignment/>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49" fontId="7" fillId="0" borderId="13" xfId="21" applyNumberFormat="1" applyBorder="1" applyAlignment="1">
      <alignment horizontal="center" vertical="center" wrapText="1"/>
      <protection/>
    </xf>
    <xf numFmtId="49" fontId="7" fillId="0" borderId="19" xfId="21" applyNumberFormat="1" applyBorder="1" applyAlignment="1">
      <alignment horizontal="center" vertical="center" wrapText="1"/>
      <protection/>
    </xf>
    <xf numFmtId="183" fontId="16" fillId="0" borderId="11" xfId="21" applyNumberFormat="1" applyFont="1" applyBorder="1" applyAlignment="1">
      <alignment horizontal="center" vertical="center" wrapText="1"/>
      <protection/>
    </xf>
    <xf numFmtId="0" fontId="16" fillId="0" borderId="13" xfId="21" applyFont="1" applyBorder="1" applyAlignment="1">
      <alignment horizontal="center" vertical="center" wrapText="1"/>
      <protection/>
    </xf>
    <xf numFmtId="49" fontId="16" fillId="0" borderId="23" xfId="21" applyNumberFormat="1" applyFont="1" applyBorder="1" applyAlignment="1">
      <alignment horizontal="center" vertical="center" wrapText="1"/>
      <protection/>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173" fontId="16" fillId="0" borderId="24" xfId="22" applyNumberFormat="1" applyFont="1" applyBorder="1" applyAlignment="1">
      <alignment horizontal="center"/>
      <protection/>
    </xf>
    <xf numFmtId="173" fontId="16" fillId="0" borderId="25" xfId="22" applyNumberFormat="1" applyFont="1" applyBorder="1" applyAlignment="1">
      <alignment horizontal="center"/>
      <protection/>
    </xf>
    <xf numFmtId="173" fontId="16" fillId="0" borderId="14" xfId="22" applyNumberFormat="1" applyFont="1" applyBorder="1" applyAlignment="1">
      <alignment horizontal="center" vertical="center"/>
      <protection/>
    </xf>
    <xf numFmtId="173" fontId="16" fillId="0" borderId="21" xfId="22" applyNumberFormat="1" applyFont="1" applyBorder="1" applyAlignment="1">
      <alignment horizontal="center" vertical="center"/>
      <protection/>
    </xf>
    <xf numFmtId="0" fontId="18" fillId="0" borderId="0" xfId="22" applyFont="1" applyBorder="1" applyAlignment="1">
      <alignment horizontal="center"/>
      <protection/>
    </xf>
    <xf numFmtId="0" fontId="17" fillId="0" borderId="0" xfId="22" applyFont="1" applyAlignment="1">
      <alignment horizontal="center" vertical="center"/>
      <protection/>
    </xf>
    <xf numFmtId="0" fontId="13" fillId="0" borderId="0" xfId="22" applyFont="1" applyAlignment="1">
      <alignment horizontal="center" vertical="center"/>
      <protection/>
    </xf>
    <xf numFmtId="0" fontId="13" fillId="0" borderId="0" xfId="22" applyFont="1" applyAlignment="1">
      <alignment horizontal="center" vertical="center"/>
      <protection/>
    </xf>
    <xf numFmtId="0" fontId="14" fillId="0" borderId="0" xfId="22" applyFont="1" applyAlignment="1">
      <alignment horizontal="center" vertical="center"/>
      <protection/>
    </xf>
    <xf numFmtId="0" fontId="14" fillId="0" borderId="0" xfId="22" applyFont="1" applyAlignment="1">
      <alignment horizontal="center" vertical="center"/>
      <protection/>
    </xf>
    <xf numFmtId="183" fontId="16" fillId="0" borderId="11" xfId="20" applyNumberFormat="1" applyFont="1" applyBorder="1" applyAlignment="1">
      <alignment horizontal="center" vertical="center" wrapText="1"/>
      <protection/>
    </xf>
    <xf numFmtId="0" fontId="16" fillId="0" borderId="13" xfId="20" applyFont="1" applyBorder="1" applyAlignment="1">
      <alignment horizontal="center" vertical="center" wrapText="1"/>
      <protection/>
    </xf>
    <xf numFmtId="0" fontId="16" fillId="0" borderId="19" xfId="20" applyFont="1" applyBorder="1" applyAlignment="1">
      <alignment horizontal="center" vertical="center" wrapText="1"/>
      <protection/>
    </xf>
    <xf numFmtId="49" fontId="16" fillId="0" borderId="10" xfId="20" applyNumberFormat="1" applyFont="1" applyBorder="1" applyAlignment="1">
      <alignment horizontal="center" vertical="center" wrapText="1" shrinkToFit="1"/>
      <protection/>
    </xf>
    <xf numFmtId="0" fontId="12" fillId="0" borderId="12" xfId="20" applyFont="1" applyBorder="1" applyAlignment="1">
      <alignment horizontal="center" vertical="center" wrapText="1" shrinkToFit="1"/>
      <protection/>
    </xf>
    <xf numFmtId="0" fontId="12" fillId="0" borderId="18" xfId="20" applyFont="1" applyBorder="1" applyAlignment="1">
      <alignment horizontal="center" vertical="center" wrapText="1" shrinkToFit="1"/>
      <protection/>
    </xf>
    <xf numFmtId="0" fontId="16" fillId="0" borderId="22" xfId="20" applyFont="1" applyBorder="1" applyAlignment="1">
      <alignment horizontal="center" vertical="center" wrapText="1"/>
      <protection/>
    </xf>
    <xf numFmtId="0" fontId="12" fillId="0" borderId="26" xfId="20" applyFont="1" applyBorder="1" applyAlignment="1">
      <alignment horizontal="center" vertical="center" wrapText="1"/>
      <protection/>
    </xf>
    <xf numFmtId="0" fontId="12" fillId="0" borderId="27" xfId="20" applyFont="1" applyBorder="1" applyAlignment="1">
      <alignment horizontal="center" vertical="center" wrapText="1"/>
      <protection/>
    </xf>
    <xf numFmtId="0" fontId="12" fillId="0" borderId="28" xfId="20" applyFont="1" applyBorder="1" applyAlignment="1">
      <alignment horizontal="center" vertical="center" wrapText="1"/>
      <protection/>
    </xf>
    <xf numFmtId="49" fontId="16" fillId="0" borderId="23" xfId="20" applyNumberFormat="1" applyFont="1" applyBorder="1" applyAlignment="1">
      <alignment horizontal="center" vertical="center" wrapText="1"/>
      <protection/>
    </xf>
    <xf numFmtId="49" fontId="7" fillId="0" borderId="13" xfId="20" applyNumberFormat="1" applyBorder="1" applyAlignment="1">
      <alignment horizontal="center" vertical="center" wrapText="1"/>
      <protection/>
    </xf>
    <xf numFmtId="49" fontId="7" fillId="0" borderId="19" xfId="20" applyNumberFormat="1" applyBorder="1" applyAlignment="1">
      <alignment horizontal="center" vertical="center" wrapText="1"/>
      <protection/>
    </xf>
    <xf numFmtId="0" fontId="13" fillId="0" borderId="0" xfId="21" applyFont="1" applyAlignment="1">
      <alignment horizontal="center" vertical="center"/>
      <protection/>
    </xf>
    <xf numFmtId="0" fontId="13" fillId="0" borderId="0" xfId="21" applyFont="1" applyAlignment="1">
      <alignment horizontal="center" vertical="center"/>
      <protection/>
    </xf>
    <xf numFmtId="0" fontId="16" fillId="0" borderId="19" xfId="21" applyFont="1" applyBorder="1" applyAlignment="1">
      <alignment horizontal="center" vertical="center" wrapText="1"/>
      <protection/>
    </xf>
    <xf numFmtId="49" fontId="16" fillId="0" borderId="10" xfId="21" applyNumberFormat="1" applyFont="1" applyBorder="1" applyAlignment="1">
      <alignment horizontal="center" vertical="center" wrapText="1" shrinkToFit="1"/>
      <protection/>
    </xf>
    <xf numFmtId="0" fontId="12" fillId="0" borderId="12" xfId="21" applyFont="1" applyBorder="1" applyAlignment="1">
      <alignment horizontal="center" vertical="center" wrapText="1" shrinkToFit="1"/>
      <protection/>
    </xf>
    <xf numFmtId="0" fontId="12" fillId="0" borderId="18" xfId="21" applyFont="1" applyBorder="1" applyAlignment="1">
      <alignment horizontal="center" vertical="center" wrapText="1" shrinkToFit="1"/>
      <protection/>
    </xf>
    <xf numFmtId="0" fontId="16" fillId="0" borderId="22" xfId="21" applyFont="1" applyBorder="1" applyAlignment="1">
      <alignment horizontal="center" vertical="center" wrapText="1"/>
      <protection/>
    </xf>
    <xf numFmtId="0" fontId="12" fillId="0" borderId="26" xfId="21" applyFont="1" applyBorder="1" applyAlignment="1">
      <alignment horizontal="center" vertical="center" wrapText="1"/>
      <protection/>
    </xf>
    <xf numFmtId="0" fontId="12" fillId="0" borderId="27" xfId="21" applyFont="1" applyBorder="1" applyAlignment="1">
      <alignment horizontal="center" vertical="center" wrapText="1"/>
      <protection/>
    </xf>
    <xf numFmtId="0" fontId="12" fillId="0" borderId="28" xfId="21" applyFont="1" applyBorder="1" applyAlignment="1">
      <alignment horizontal="center" vertical="center" wrapText="1"/>
      <protection/>
    </xf>
    <xf numFmtId="0" fontId="16" fillId="0" borderId="0" xfId="0" applyFont="1" applyBorder="1" applyAlignment="1">
      <alignment horizontal="left"/>
    </xf>
    <xf numFmtId="0" fontId="16" fillId="0" borderId="5" xfId="0" applyFont="1" applyBorder="1" applyAlignment="1">
      <alignment horizontal="left"/>
    </xf>
    <xf numFmtId="0" fontId="17" fillId="0" borderId="0" xfId="0" applyFont="1" applyBorder="1" applyAlignment="1">
      <alignment horizontal="center" vertical="center"/>
    </xf>
    <xf numFmtId="0" fontId="17" fillId="0" borderId="0" xfId="0" applyFont="1" applyBorder="1" applyAlignment="1">
      <alignment horizontal="center"/>
    </xf>
    <xf numFmtId="0" fontId="14" fillId="0" borderId="0" xfId="0" applyFont="1" applyBorder="1" applyAlignment="1">
      <alignment horizontal="center"/>
    </xf>
    <xf numFmtId="49" fontId="16" fillId="0" borderId="14" xfId="0" applyNumberFormat="1" applyFont="1" applyBorder="1" applyAlignment="1">
      <alignment horizontal="center" vertical="center" shrinkToFit="1"/>
    </xf>
    <xf numFmtId="0" fontId="0" fillId="0" borderId="21" xfId="0" applyBorder="1" applyAlignment="1">
      <alignment shrinkToFit="1"/>
    </xf>
    <xf numFmtId="184" fontId="16" fillId="0" borderId="23" xfId="0" applyNumberFormat="1" applyFont="1" applyBorder="1" applyAlignment="1">
      <alignment horizontal="center" wrapText="1" shrinkToFit="1"/>
    </xf>
    <xf numFmtId="0" fontId="0" fillId="0" borderId="19" xfId="0" applyBorder="1" applyAlignment="1">
      <alignment wrapText="1" shrinkToFit="1"/>
    </xf>
    <xf numFmtId="184" fontId="16" fillId="0" borderId="29" xfId="0" applyNumberFormat="1" applyFont="1" applyBorder="1" applyAlignment="1">
      <alignment horizontal="center" wrapText="1" shrinkToFit="1"/>
    </xf>
    <xf numFmtId="0" fontId="0" fillId="0" borderId="20" xfId="0" applyBorder="1" applyAlignment="1">
      <alignment wrapText="1" shrinkToFit="1"/>
    </xf>
    <xf numFmtId="49" fontId="16" fillId="0" borderId="10" xfId="0" applyNumberFormat="1"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6" fillId="0" borderId="2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183" fontId="16" fillId="0" borderId="11"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0" xfId="0" applyFont="1" applyBorder="1" applyAlignment="1">
      <alignment horizontal="center" vertical="center"/>
    </xf>
    <xf numFmtId="49" fontId="16" fillId="0" borderId="2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17" fillId="0" borderId="0" xfId="0" applyNumberFormat="1"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8" fillId="0" borderId="0" xfId="22" applyFont="1" applyAlignment="1">
      <alignment horizontal="center" vertical="center"/>
      <protection/>
    </xf>
    <xf numFmtId="0" fontId="14" fillId="0" borderId="0" xfId="25" applyFont="1" applyAlignment="1">
      <alignment horizontal="center"/>
      <protection/>
    </xf>
    <xf numFmtId="49" fontId="16" fillId="0" borderId="23" xfId="25" applyNumberFormat="1" applyFont="1" applyBorder="1" applyAlignment="1">
      <alignment horizontal="center" vertical="center" wrapText="1"/>
      <protection/>
    </xf>
    <xf numFmtId="49" fontId="7" fillId="0" borderId="13" xfId="25" applyNumberFormat="1" applyBorder="1" applyAlignment="1">
      <alignment horizontal="center" vertical="center" wrapText="1"/>
      <protection/>
    </xf>
    <xf numFmtId="49" fontId="7" fillId="0" borderId="19" xfId="25" applyNumberFormat="1" applyBorder="1" applyAlignment="1">
      <alignment horizontal="center" vertical="center" wrapText="1"/>
      <protection/>
    </xf>
    <xf numFmtId="183" fontId="16" fillId="0" borderId="11" xfId="25" applyNumberFormat="1" applyFont="1" applyBorder="1" applyAlignment="1">
      <alignment horizontal="center" vertical="center" wrapText="1"/>
      <protection/>
    </xf>
    <xf numFmtId="0" fontId="16" fillId="0" borderId="13" xfId="25" applyFont="1" applyBorder="1" applyAlignment="1">
      <alignment horizontal="center" vertical="center" wrapText="1"/>
      <protection/>
    </xf>
    <xf numFmtId="0" fontId="16" fillId="0" borderId="19" xfId="25" applyFont="1" applyBorder="1" applyAlignment="1">
      <alignment horizontal="center" vertical="center" wrapText="1"/>
      <protection/>
    </xf>
    <xf numFmtId="49" fontId="16" fillId="0" borderId="10" xfId="25" applyNumberFormat="1" applyFont="1" applyBorder="1" applyAlignment="1">
      <alignment horizontal="center" vertical="center" wrapText="1" shrinkToFit="1"/>
      <protection/>
    </xf>
    <xf numFmtId="0" fontId="12" fillId="0" borderId="12" xfId="25" applyFont="1" applyBorder="1" applyAlignment="1">
      <alignment horizontal="center" vertical="center" wrapText="1" shrinkToFit="1"/>
      <protection/>
    </xf>
    <xf numFmtId="0" fontId="12" fillId="0" borderId="18" xfId="25" applyFont="1" applyBorder="1" applyAlignment="1">
      <alignment horizontal="center" vertical="center" wrapText="1" shrinkToFit="1"/>
      <protection/>
    </xf>
    <xf numFmtId="0" fontId="16" fillId="0" borderId="22" xfId="25" applyFont="1" applyBorder="1" applyAlignment="1">
      <alignment horizontal="center" vertical="center" wrapText="1"/>
      <protection/>
    </xf>
    <xf numFmtId="0" fontId="12" fillId="0" borderId="26" xfId="25" applyFont="1" applyBorder="1" applyAlignment="1">
      <alignment horizontal="center" vertical="center" wrapText="1"/>
      <protection/>
    </xf>
    <xf numFmtId="0" fontId="12" fillId="0" borderId="27" xfId="25" applyFont="1" applyBorder="1" applyAlignment="1">
      <alignment horizontal="center" vertical="center" wrapText="1"/>
      <protection/>
    </xf>
    <xf numFmtId="0" fontId="12" fillId="0" borderId="28" xfId="25" applyFont="1" applyBorder="1" applyAlignment="1">
      <alignment horizontal="center" vertical="center" wrapText="1"/>
      <protection/>
    </xf>
    <xf numFmtId="0" fontId="13" fillId="0" borderId="0" xfId="25" applyFont="1" applyAlignment="1">
      <alignment horizontal="center"/>
      <protection/>
    </xf>
    <xf numFmtId="49" fontId="16" fillId="0" borderId="23" xfId="26" applyNumberFormat="1" applyFont="1" applyBorder="1" applyAlignment="1">
      <alignment horizontal="center" vertical="center" wrapText="1"/>
      <protection/>
    </xf>
    <xf numFmtId="49" fontId="7" fillId="0" borderId="13" xfId="26" applyNumberFormat="1" applyBorder="1" applyAlignment="1">
      <alignment horizontal="center" vertical="center" wrapText="1"/>
      <protection/>
    </xf>
    <xf numFmtId="49" fontId="7" fillId="0" borderId="19" xfId="26" applyNumberFormat="1" applyBorder="1" applyAlignment="1">
      <alignment horizontal="center" vertical="center" wrapText="1"/>
      <protection/>
    </xf>
    <xf numFmtId="0" fontId="13" fillId="0" borderId="0" xfId="26" applyFont="1" applyAlignment="1">
      <alignment horizontal="center"/>
      <protection/>
    </xf>
    <xf numFmtId="0" fontId="13" fillId="0" borderId="0" xfId="26" applyFont="1" applyAlignment="1">
      <alignment horizontal="center"/>
      <protection/>
    </xf>
    <xf numFmtId="183" fontId="16" fillId="0" borderId="11" xfId="26" applyNumberFormat="1" applyFont="1" applyBorder="1" applyAlignment="1">
      <alignment horizontal="center" vertical="center" wrapText="1"/>
      <protection/>
    </xf>
    <xf numFmtId="0" fontId="16" fillId="0" borderId="13" xfId="26" applyFont="1" applyBorder="1" applyAlignment="1">
      <alignment horizontal="center" vertical="center" wrapText="1"/>
      <protection/>
    </xf>
    <xf numFmtId="0" fontId="16" fillId="0" borderId="19" xfId="26" applyFont="1" applyBorder="1" applyAlignment="1">
      <alignment horizontal="center" vertical="center" wrapText="1"/>
      <protection/>
    </xf>
    <xf numFmtId="49" fontId="16" fillId="0" borderId="10" xfId="26" applyNumberFormat="1" applyFont="1" applyBorder="1" applyAlignment="1">
      <alignment horizontal="center" vertical="center" wrapText="1" shrinkToFit="1"/>
      <protection/>
    </xf>
    <xf numFmtId="0" fontId="12" fillId="0" borderId="12" xfId="26" applyFont="1" applyBorder="1" applyAlignment="1">
      <alignment horizontal="center" vertical="center" wrapText="1" shrinkToFit="1"/>
      <protection/>
    </xf>
    <xf numFmtId="0" fontId="12" fillId="0" borderId="18" xfId="26" applyFont="1" applyBorder="1" applyAlignment="1">
      <alignment horizontal="center" vertical="center" wrapText="1" shrinkToFit="1"/>
      <protection/>
    </xf>
    <xf numFmtId="0" fontId="16" fillId="0" borderId="22" xfId="26" applyFont="1" applyBorder="1" applyAlignment="1">
      <alignment horizontal="center" vertical="center" wrapText="1"/>
      <protection/>
    </xf>
    <xf numFmtId="0" fontId="12" fillId="0" borderId="26" xfId="26" applyFont="1" applyBorder="1" applyAlignment="1">
      <alignment horizontal="center" vertical="center" wrapText="1"/>
      <protection/>
    </xf>
    <xf numFmtId="0" fontId="12" fillId="0" borderId="27" xfId="26" applyFont="1" applyBorder="1" applyAlignment="1">
      <alignment horizontal="center" vertical="center" wrapText="1"/>
      <protection/>
    </xf>
    <xf numFmtId="0" fontId="12" fillId="0" borderId="28" xfId="26" applyFont="1" applyBorder="1" applyAlignment="1">
      <alignment horizontal="center" vertical="center" wrapText="1"/>
      <protection/>
    </xf>
    <xf numFmtId="0" fontId="18" fillId="0" borderId="0" xfId="24" applyFont="1" applyBorder="1" applyAlignment="1">
      <alignment horizontal="center"/>
      <protection/>
    </xf>
    <xf numFmtId="173" fontId="16" fillId="0" borderId="24" xfId="24" applyNumberFormat="1" applyFont="1" applyBorder="1" applyAlignment="1">
      <alignment horizontal="center"/>
      <protection/>
    </xf>
    <xf numFmtId="173" fontId="16" fillId="0" borderId="25" xfId="24" applyNumberFormat="1" applyFont="1" applyBorder="1" applyAlignment="1">
      <alignment horizontal="center"/>
      <protection/>
    </xf>
    <xf numFmtId="173" fontId="16" fillId="0" borderId="14" xfId="24" applyNumberFormat="1" applyFont="1" applyBorder="1" applyAlignment="1">
      <alignment horizontal="center" vertical="center"/>
      <protection/>
    </xf>
    <xf numFmtId="173" fontId="16" fillId="0" borderId="21" xfId="24" applyNumberFormat="1" applyFont="1" applyBorder="1" applyAlignment="1">
      <alignment horizontal="center" vertical="center"/>
      <protection/>
    </xf>
    <xf numFmtId="0" fontId="17" fillId="0" borderId="0" xfId="24" applyFont="1" applyAlignment="1">
      <alignment horizontal="center"/>
      <protection/>
    </xf>
    <xf numFmtId="0" fontId="13" fillId="0" borderId="0" xfId="24" applyFont="1" applyAlignment="1">
      <alignment horizontal="center"/>
      <protection/>
    </xf>
    <xf numFmtId="0" fontId="14"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32004" xfId="20"/>
    <cellStyle name="Standard_AE_W032004" xfId="21"/>
    <cellStyle name="Standard_Ae0304" xfId="22"/>
    <cellStyle name="Standard_aufwz_w" xfId="23"/>
    <cellStyle name="Standard_Bau_0304" xfId="24"/>
    <cellStyle name="Standard_UM_V0304" xfId="25"/>
    <cellStyle name="Standard_UM_W03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theme" Target="theme/theme1.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'[8]Graf1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'[8]Graf1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28876818"/>
        <c:axId val="58564771"/>
      </c:lineChart>
      <c:catAx>
        <c:axId val="2887681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564771"/>
        <c:crosses val="autoZero"/>
        <c:auto val="1"/>
        <c:lblOffset val="100"/>
        <c:tickMarkSkip val="12"/>
        <c:noMultiLvlLbl val="0"/>
      </c:catAx>
      <c:valAx>
        <c:axId val="5856477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8768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19714956"/>
        <c:axId val="43216877"/>
      </c:lineChart>
      <c:catAx>
        <c:axId val="1971495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3216877"/>
        <c:crosses val="autoZero"/>
        <c:auto val="1"/>
        <c:lblOffset val="100"/>
        <c:tickMarkSkip val="12"/>
        <c:noMultiLvlLbl val="0"/>
      </c:catAx>
      <c:valAx>
        <c:axId val="4321687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97149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53407574"/>
        <c:axId val="10906119"/>
      </c:lineChart>
      <c:catAx>
        <c:axId val="53407574"/>
        <c:scaling>
          <c:orientation val="minMax"/>
        </c:scaling>
        <c:axPos val="b"/>
        <c:majorGridlines/>
        <c:delete val="1"/>
        <c:majorTickMark val="out"/>
        <c:minorTickMark val="none"/>
        <c:tickLblPos val="none"/>
        <c:crossAx val="10906119"/>
        <c:crosses val="autoZero"/>
        <c:auto val="1"/>
        <c:lblOffset val="100"/>
        <c:tickMarkSkip val="12"/>
        <c:noMultiLvlLbl val="0"/>
      </c:catAx>
      <c:valAx>
        <c:axId val="1090611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34075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31046208"/>
        <c:axId val="10980417"/>
      </c:lineChart>
      <c:catAx>
        <c:axId val="31046208"/>
        <c:scaling>
          <c:orientation val="minMax"/>
        </c:scaling>
        <c:axPos val="b"/>
        <c:majorGridlines/>
        <c:delete val="1"/>
        <c:majorTickMark val="out"/>
        <c:minorTickMark val="none"/>
        <c:tickLblPos val="none"/>
        <c:crossAx val="10980417"/>
        <c:crosses val="autoZero"/>
        <c:auto val="1"/>
        <c:lblOffset val="100"/>
        <c:tickMarkSkip val="12"/>
        <c:noMultiLvlLbl val="0"/>
      </c:catAx>
      <c:valAx>
        <c:axId val="1098041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10462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31714890"/>
        <c:axId val="16998555"/>
      </c:lineChart>
      <c:catAx>
        <c:axId val="317148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998555"/>
        <c:crosses val="autoZero"/>
        <c:auto val="1"/>
        <c:lblOffset val="100"/>
        <c:tickMarkSkip val="12"/>
        <c:noMultiLvlLbl val="0"/>
      </c:catAx>
      <c:valAx>
        <c:axId val="1699855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17148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18769268"/>
        <c:axId val="34705685"/>
      </c:lineChart>
      <c:catAx>
        <c:axId val="18769268"/>
        <c:scaling>
          <c:orientation val="minMax"/>
        </c:scaling>
        <c:axPos val="b"/>
        <c:majorGridlines/>
        <c:delete val="1"/>
        <c:majorTickMark val="out"/>
        <c:minorTickMark val="none"/>
        <c:tickLblPos val="none"/>
        <c:crossAx val="34705685"/>
        <c:crosses val="autoZero"/>
        <c:auto val="1"/>
        <c:lblOffset val="100"/>
        <c:tickMarkSkip val="12"/>
        <c:noMultiLvlLbl val="0"/>
      </c:catAx>
      <c:valAx>
        <c:axId val="3470568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87692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43915710"/>
        <c:axId val="59697071"/>
      </c:lineChart>
      <c:catAx>
        <c:axId val="43915710"/>
        <c:scaling>
          <c:orientation val="minMax"/>
        </c:scaling>
        <c:axPos val="b"/>
        <c:majorGridlines/>
        <c:delete val="1"/>
        <c:majorTickMark val="out"/>
        <c:minorTickMark val="none"/>
        <c:tickLblPos val="none"/>
        <c:crossAx val="59697071"/>
        <c:crosses val="autoZero"/>
        <c:auto val="1"/>
        <c:lblOffset val="100"/>
        <c:tickMarkSkip val="12"/>
        <c:noMultiLvlLbl val="0"/>
      </c:catAx>
      <c:valAx>
        <c:axId val="5969707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9157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'[1]Graf1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numCache>
            </c:numRef>
          </c:val>
          <c:smooth val="0"/>
        </c:ser>
        <c:ser>
          <c:idx val="2"/>
          <c:order val="1"/>
          <c:tx>
            <c:strRef>
              <c:f>'[1]Graf1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numCache>
            </c:numRef>
          </c:val>
          <c:smooth val="0"/>
        </c:ser>
        <c:axId val="402728"/>
        <c:axId val="3624553"/>
      </c:lineChart>
      <c:catAx>
        <c:axId val="40272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24553"/>
        <c:crosses val="autoZero"/>
        <c:auto val="1"/>
        <c:lblOffset val="100"/>
        <c:tickMarkSkip val="12"/>
        <c:noMultiLvlLbl val="0"/>
      </c:catAx>
      <c:valAx>
        <c:axId val="362455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27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'[1]Graf1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numCache>
            </c:numRef>
          </c:val>
          <c:smooth val="0"/>
        </c:ser>
        <c:ser>
          <c:idx val="1"/>
          <c:order val="1"/>
          <c:tx>
            <c:strRef>
              <c:f>'[1]Graf1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numCache>
            </c:numRef>
          </c:val>
          <c:smooth val="0"/>
        </c:ser>
        <c:axId val="32620978"/>
        <c:axId val="25153347"/>
      </c:lineChart>
      <c:catAx>
        <c:axId val="32620978"/>
        <c:scaling>
          <c:orientation val="minMax"/>
        </c:scaling>
        <c:axPos val="b"/>
        <c:majorGridlines/>
        <c:delete val="1"/>
        <c:majorTickMark val="out"/>
        <c:minorTickMark val="none"/>
        <c:tickLblPos val="none"/>
        <c:crossAx val="25153347"/>
        <c:crosses val="autoZero"/>
        <c:auto val="1"/>
        <c:lblOffset val="100"/>
        <c:tickMarkSkip val="12"/>
        <c:noMultiLvlLbl val="0"/>
      </c:catAx>
      <c:valAx>
        <c:axId val="2515334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6209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'[1]Graf1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numCache>
            </c:numRef>
          </c:val>
          <c:smooth val="0"/>
        </c:ser>
        <c:ser>
          <c:idx val="1"/>
          <c:order val="1"/>
          <c:tx>
            <c:strRef>
              <c:f>'[1]Graf1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numCache>
            </c:numRef>
          </c:val>
          <c:smooth val="0"/>
        </c:ser>
        <c:axId val="25053532"/>
        <c:axId val="24155197"/>
      </c:lineChart>
      <c:catAx>
        <c:axId val="25053532"/>
        <c:scaling>
          <c:orientation val="minMax"/>
        </c:scaling>
        <c:axPos val="b"/>
        <c:majorGridlines/>
        <c:delete val="1"/>
        <c:majorTickMark val="out"/>
        <c:minorTickMark val="none"/>
        <c:tickLblPos val="none"/>
        <c:crossAx val="24155197"/>
        <c:crosses val="autoZero"/>
        <c:auto val="1"/>
        <c:lblOffset val="100"/>
        <c:tickMarkSkip val="12"/>
        <c:noMultiLvlLbl val="0"/>
      </c:catAx>
      <c:valAx>
        <c:axId val="2415519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0535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'[8]Graf2'!$C$62:$C$109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16070182"/>
        <c:axId val="10413911"/>
      </c:lineChart>
      <c:catAx>
        <c:axId val="16070182"/>
        <c:scaling>
          <c:orientation val="minMax"/>
        </c:scaling>
        <c:axPos val="b"/>
        <c:majorGridlines/>
        <c:delete val="1"/>
        <c:majorTickMark val="out"/>
        <c:minorTickMark val="none"/>
        <c:tickLblPos val="nextTo"/>
        <c:crossAx val="10413911"/>
        <c:crosses val="autoZero"/>
        <c:auto val="1"/>
        <c:lblOffset val="100"/>
        <c:tickMarkSkip val="12"/>
        <c:noMultiLvlLbl val="0"/>
      </c:catAx>
      <c:valAx>
        <c:axId val="1041391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60701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'[8]Graf1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'[8]Graf1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57320892"/>
        <c:axId val="46125981"/>
      </c:lineChart>
      <c:catAx>
        <c:axId val="57320892"/>
        <c:scaling>
          <c:orientation val="minMax"/>
        </c:scaling>
        <c:axPos val="b"/>
        <c:majorGridlines/>
        <c:delete val="1"/>
        <c:majorTickMark val="out"/>
        <c:minorTickMark val="none"/>
        <c:tickLblPos val="none"/>
        <c:crossAx val="46125981"/>
        <c:crosses val="autoZero"/>
        <c:auto val="1"/>
        <c:lblOffset val="100"/>
        <c:tickMarkSkip val="12"/>
        <c:noMultiLvlLbl val="0"/>
      </c:catAx>
      <c:valAx>
        <c:axId val="4612598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73208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'[8]Graf2'!$E$61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'[8]Graf2'!$F$61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26616336"/>
        <c:axId val="38220433"/>
      </c:lineChart>
      <c:catAx>
        <c:axId val="26616336"/>
        <c:scaling>
          <c:orientation val="minMax"/>
        </c:scaling>
        <c:axPos val="b"/>
        <c:majorGridlines/>
        <c:delete val="1"/>
        <c:majorTickMark val="out"/>
        <c:minorTickMark val="none"/>
        <c:tickLblPos val="nextTo"/>
        <c:crossAx val="38220433"/>
        <c:crosses val="autoZero"/>
        <c:auto val="1"/>
        <c:lblOffset val="100"/>
        <c:tickMarkSkip val="12"/>
        <c:noMultiLvlLbl val="0"/>
      </c:catAx>
      <c:valAx>
        <c:axId val="3822043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66163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8439578"/>
        <c:axId val="8847339"/>
      </c:lineChart>
      <c:catAx>
        <c:axId val="8439578"/>
        <c:scaling>
          <c:orientation val="minMax"/>
        </c:scaling>
        <c:axPos val="b"/>
        <c:majorGridlines/>
        <c:delete val="1"/>
        <c:majorTickMark val="out"/>
        <c:minorTickMark val="none"/>
        <c:tickLblPos val="nextTo"/>
        <c:crossAx val="8847339"/>
        <c:crosses val="autoZero"/>
        <c:auto val="1"/>
        <c:lblOffset val="100"/>
        <c:tickMarkSkip val="12"/>
        <c:noMultiLvlLbl val="0"/>
      </c:catAx>
      <c:valAx>
        <c:axId val="884733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84395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12517188"/>
        <c:axId val="45545829"/>
      </c:lineChart>
      <c:catAx>
        <c:axId val="12517188"/>
        <c:scaling>
          <c:orientation val="minMax"/>
        </c:scaling>
        <c:axPos val="b"/>
        <c:majorGridlines/>
        <c:delete val="1"/>
        <c:majorTickMark val="out"/>
        <c:minorTickMark val="none"/>
        <c:tickLblPos val="nextTo"/>
        <c:crossAx val="45545829"/>
        <c:crosses val="autoZero"/>
        <c:auto val="1"/>
        <c:lblOffset val="100"/>
        <c:tickMarkSkip val="12"/>
        <c:noMultiLvlLbl val="0"/>
      </c:catAx>
      <c:valAx>
        <c:axId val="4554582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25171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7259278"/>
        <c:axId val="65333503"/>
      </c:lineChart>
      <c:catAx>
        <c:axId val="7259278"/>
        <c:scaling>
          <c:orientation val="minMax"/>
        </c:scaling>
        <c:axPos val="b"/>
        <c:majorGridlines/>
        <c:delete val="1"/>
        <c:majorTickMark val="out"/>
        <c:minorTickMark val="none"/>
        <c:tickLblPos val="nextTo"/>
        <c:crossAx val="65333503"/>
        <c:crosses val="autoZero"/>
        <c:auto val="1"/>
        <c:lblOffset val="100"/>
        <c:tickMarkSkip val="12"/>
        <c:noMultiLvlLbl val="0"/>
      </c:catAx>
      <c:valAx>
        <c:axId val="6533350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72592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51130616"/>
        <c:axId val="57522361"/>
      </c:lineChart>
      <c:catAx>
        <c:axId val="51130616"/>
        <c:scaling>
          <c:orientation val="minMax"/>
        </c:scaling>
        <c:axPos val="b"/>
        <c:majorGridlines/>
        <c:delete val="1"/>
        <c:majorTickMark val="out"/>
        <c:minorTickMark val="none"/>
        <c:tickLblPos val="nextTo"/>
        <c:crossAx val="57522361"/>
        <c:crosses val="autoZero"/>
        <c:auto val="1"/>
        <c:lblOffset val="100"/>
        <c:tickMarkSkip val="12"/>
        <c:noMultiLvlLbl val="0"/>
      </c:catAx>
      <c:valAx>
        <c:axId val="5752236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11306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47939202"/>
        <c:axId val="28799635"/>
      </c:lineChart>
      <c:catAx>
        <c:axId val="47939202"/>
        <c:scaling>
          <c:orientation val="minMax"/>
        </c:scaling>
        <c:axPos val="b"/>
        <c:majorGridlines/>
        <c:delete val="1"/>
        <c:majorTickMark val="out"/>
        <c:minorTickMark val="none"/>
        <c:tickLblPos val="nextTo"/>
        <c:crossAx val="28799635"/>
        <c:crosses val="autoZero"/>
        <c:auto val="1"/>
        <c:lblOffset val="100"/>
        <c:tickMarkSkip val="12"/>
        <c:noMultiLvlLbl val="0"/>
      </c:catAx>
      <c:valAx>
        <c:axId val="2879963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79392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57870124"/>
        <c:axId val="51069069"/>
      </c:lineChart>
      <c:catAx>
        <c:axId val="57870124"/>
        <c:scaling>
          <c:orientation val="minMax"/>
        </c:scaling>
        <c:axPos val="b"/>
        <c:majorGridlines/>
        <c:delete val="1"/>
        <c:majorTickMark val="out"/>
        <c:minorTickMark val="none"/>
        <c:tickLblPos val="nextTo"/>
        <c:crossAx val="51069069"/>
        <c:crosses val="autoZero"/>
        <c:auto val="1"/>
        <c:lblOffset val="100"/>
        <c:tickMarkSkip val="12"/>
        <c:noMultiLvlLbl val="0"/>
      </c:catAx>
      <c:valAx>
        <c:axId val="5106906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78701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56968438"/>
        <c:axId val="42953895"/>
      </c:lineChart>
      <c:catAx>
        <c:axId val="56968438"/>
        <c:scaling>
          <c:orientation val="minMax"/>
        </c:scaling>
        <c:axPos val="b"/>
        <c:majorGridlines/>
        <c:delete val="1"/>
        <c:majorTickMark val="out"/>
        <c:minorTickMark val="none"/>
        <c:tickLblPos val="nextTo"/>
        <c:crossAx val="42953895"/>
        <c:crosses val="autoZero"/>
        <c:auto val="1"/>
        <c:lblOffset val="100"/>
        <c:tickMarkSkip val="12"/>
        <c:noMultiLvlLbl val="0"/>
      </c:catAx>
      <c:valAx>
        <c:axId val="4295389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69684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51040736"/>
        <c:axId val="56713441"/>
      </c:lineChart>
      <c:catAx>
        <c:axId val="51040736"/>
        <c:scaling>
          <c:orientation val="minMax"/>
        </c:scaling>
        <c:axPos val="b"/>
        <c:majorGridlines/>
        <c:delete val="1"/>
        <c:majorTickMark val="out"/>
        <c:minorTickMark val="none"/>
        <c:tickLblPos val="nextTo"/>
        <c:crossAx val="56713441"/>
        <c:crosses val="autoZero"/>
        <c:auto val="1"/>
        <c:lblOffset val="100"/>
        <c:tickMarkSkip val="12"/>
        <c:noMultiLvlLbl val="0"/>
      </c:catAx>
      <c:valAx>
        <c:axId val="5671344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10407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'[1]Graf2'!$C$62:$C$109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numCache>
            </c:numRef>
          </c:val>
          <c:smooth val="0"/>
        </c:ser>
        <c:axId val="40658922"/>
        <c:axId val="30385979"/>
      </c:lineChart>
      <c:catAx>
        <c:axId val="40658922"/>
        <c:scaling>
          <c:orientation val="minMax"/>
        </c:scaling>
        <c:axPos val="b"/>
        <c:majorGridlines/>
        <c:delete val="1"/>
        <c:majorTickMark val="out"/>
        <c:minorTickMark val="none"/>
        <c:tickLblPos val="nextTo"/>
        <c:crossAx val="30385979"/>
        <c:crosses val="autoZero"/>
        <c:auto val="1"/>
        <c:lblOffset val="100"/>
        <c:tickMarkSkip val="12"/>
        <c:noMultiLvlLbl val="0"/>
      </c:catAx>
      <c:valAx>
        <c:axId val="3038597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065892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'[8]Graf1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'[8]Graf1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12480646"/>
        <c:axId val="45216951"/>
      </c:lineChart>
      <c:catAx>
        <c:axId val="12480646"/>
        <c:scaling>
          <c:orientation val="minMax"/>
        </c:scaling>
        <c:axPos val="b"/>
        <c:majorGridlines/>
        <c:delete val="1"/>
        <c:majorTickMark val="out"/>
        <c:minorTickMark val="none"/>
        <c:tickLblPos val="none"/>
        <c:crossAx val="45216951"/>
        <c:crosses val="autoZero"/>
        <c:auto val="1"/>
        <c:lblOffset val="100"/>
        <c:tickMarkSkip val="12"/>
        <c:noMultiLvlLbl val="0"/>
      </c:catAx>
      <c:valAx>
        <c:axId val="4521695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24806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'[1]Graf2'!$E$61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numCache>
            </c:numRef>
          </c:val>
          <c:smooth val="0"/>
        </c:ser>
        <c:ser>
          <c:idx val="1"/>
          <c:order val="1"/>
          <c:tx>
            <c:strRef>
              <c:f>'[1]Graf2'!$F$61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numCache>
            </c:numRef>
          </c:val>
          <c:smooth val="0"/>
        </c:ser>
        <c:axId val="5038356"/>
        <c:axId val="45345205"/>
      </c:lineChart>
      <c:catAx>
        <c:axId val="5038356"/>
        <c:scaling>
          <c:orientation val="minMax"/>
        </c:scaling>
        <c:axPos val="b"/>
        <c:majorGridlines/>
        <c:delete val="1"/>
        <c:majorTickMark val="out"/>
        <c:minorTickMark val="none"/>
        <c:tickLblPos val="nextTo"/>
        <c:crossAx val="45345205"/>
        <c:crosses val="autoZero"/>
        <c:auto val="1"/>
        <c:lblOffset val="100"/>
        <c:tickMarkSkip val="12"/>
        <c:noMultiLvlLbl val="0"/>
      </c:catAx>
      <c:valAx>
        <c:axId val="4534520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0383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5453662"/>
        <c:axId val="49082959"/>
      </c:lineChart>
      <c:catAx>
        <c:axId val="5453662"/>
        <c:scaling>
          <c:orientation val="minMax"/>
        </c:scaling>
        <c:axPos val="b"/>
        <c:majorGridlines/>
        <c:delete val="1"/>
        <c:majorTickMark val="out"/>
        <c:minorTickMark val="none"/>
        <c:tickLblPos val="nextTo"/>
        <c:crossAx val="49082959"/>
        <c:crosses val="autoZero"/>
        <c:auto val="1"/>
        <c:lblOffset val="100"/>
        <c:tickMarkSkip val="12"/>
        <c:noMultiLvlLbl val="0"/>
      </c:catAx>
      <c:valAx>
        <c:axId val="4908295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4536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'[8]Graf3'!$E$61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'[8]Graf3'!$A$62:$A$121</c:f>
              <c:numCache>
                <c:ptCount val="48"/>
                <c:pt idx="0">
                  <c:v>2001</c:v>
                </c:pt>
                <c:pt idx="12">
                  <c:v>2002</c:v>
                </c:pt>
                <c:pt idx="24">
                  <c:v>2003</c:v>
                </c:pt>
                <c:pt idx="36">
                  <c:v>2004</c:v>
                </c:pt>
              </c:numCache>
            </c:numRef>
          </c:cat>
          <c:val>
            <c:numRef>
              <c:f>'[8]Graf3'!$E$62:$E$109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'[8]Graf3'!$F$61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'[8]Graf3'!$A$62:$A$121</c:f>
              <c:numCache>
                <c:ptCount val="48"/>
                <c:pt idx="0">
                  <c:v>2001</c:v>
                </c:pt>
                <c:pt idx="12">
                  <c:v>2002</c:v>
                </c:pt>
                <c:pt idx="24">
                  <c:v>2003</c:v>
                </c:pt>
                <c:pt idx="36">
                  <c:v>2004</c:v>
                </c:pt>
              </c:numCache>
            </c:numRef>
          </c:cat>
          <c:val>
            <c:numRef>
              <c:f>'[8]Graf3'!$F$62:$F$109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39093448"/>
        <c:axId val="16296713"/>
      </c:lineChart>
      <c:catAx>
        <c:axId val="39093448"/>
        <c:scaling>
          <c:orientation val="minMax"/>
        </c:scaling>
        <c:axPos val="b"/>
        <c:majorGridlines/>
        <c:delete val="1"/>
        <c:majorTickMark val="out"/>
        <c:minorTickMark val="none"/>
        <c:tickLblPos val="nextTo"/>
        <c:crossAx val="16296713"/>
        <c:crosses val="autoZero"/>
        <c:auto val="1"/>
        <c:lblOffset val="100"/>
        <c:tickMarkSkip val="12"/>
        <c:noMultiLvlLbl val="0"/>
      </c:catAx>
      <c:valAx>
        <c:axId val="1629671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90934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12452690"/>
        <c:axId val="44965347"/>
      </c:lineChart>
      <c:catAx>
        <c:axId val="12452690"/>
        <c:scaling>
          <c:orientation val="minMax"/>
        </c:scaling>
        <c:axPos val="b"/>
        <c:majorGridlines/>
        <c:delete val="1"/>
        <c:majorTickMark val="out"/>
        <c:minorTickMark val="none"/>
        <c:tickLblPos val="nextTo"/>
        <c:crossAx val="44965347"/>
        <c:crosses val="autoZero"/>
        <c:auto val="1"/>
        <c:lblOffset val="100"/>
        <c:tickMarkSkip val="12"/>
        <c:noMultiLvlLbl val="0"/>
      </c:catAx>
      <c:valAx>
        <c:axId val="4496534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24526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'[6]Graf3'!$E$61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'[6]Graf3'!$A$62:$A$121</c:f>
              <c:numCache>
                <c:ptCount val="48"/>
                <c:pt idx="0">
                  <c:v>2001</c:v>
                </c:pt>
                <c:pt idx="12">
                  <c:v>2002</c:v>
                </c:pt>
                <c:pt idx="24">
                  <c:v>2003</c:v>
                </c:pt>
                <c:pt idx="36">
                  <c:v>2004</c:v>
                </c:pt>
              </c:numCache>
            </c:numRef>
          </c:cat>
          <c:val>
            <c:numRef>
              <c:f>'[6]Graf3'!$E$62:$E$109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'[6]Graf3'!$F$61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'[6]Graf3'!$A$62:$A$121</c:f>
              <c:numCache>
                <c:ptCount val="48"/>
                <c:pt idx="0">
                  <c:v>2001</c:v>
                </c:pt>
                <c:pt idx="12">
                  <c:v>2002</c:v>
                </c:pt>
                <c:pt idx="24">
                  <c:v>2003</c:v>
                </c:pt>
                <c:pt idx="36">
                  <c:v>2004</c:v>
                </c:pt>
              </c:numCache>
            </c:numRef>
          </c:cat>
          <c:val>
            <c:numRef>
              <c:f>'[6]Graf3'!$F$62:$F$109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2034940"/>
        <c:axId val="18314461"/>
      </c:lineChart>
      <c:catAx>
        <c:axId val="2034940"/>
        <c:scaling>
          <c:orientation val="minMax"/>
        </c:scaling>
        <c:axPos val="b"/>
        <c:majorGridlines/>
        <c:delete val="1"/>
        <c:majorTickMark val="out"/>
        <c:minorTickMark val="none"/>
        <c:tickLblPos val="nextTo"/>
        <c:crossAx val="18314461"/>
        <c:crosses val="autoZero"/>
        <c:auto val="1"/>
        <c:lblOffset val="100"/>
        <c:tickMarkSkip val="12"/>
        <c:noMultiLvlLbl val="0"/>
      </c:catAx>
      <c:valAx>
        <c:axId val="1831446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0349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30612422"/>
        <c:axId val="7076343"/>
      </c:lineChart>
      <c:catAx>
        <c:axId val="30612422"/>
        <c:scaling>
          <c:orientation val="minMax"/>
        </c:scaling>
        <c:axPos val="b"/>
        <c:majorGridlines/>
        <c:delete val="1"/>
        <c:majorTickMark val="out"/>
        <c:minorTickMark val="none"/>
        <c:tickLblPos val="nextTo"/>
        <c:crossAx val="7076343"/>
        <c:crosses val="autoZero"/>
        <c:auto val="1"/>
        <c:lblOffset val="100"/>
        <c:tickMarkSkip val="12"/>
        <c:noMultiLvlLbl val="0"/>
      </c:catAx>
      <c:valAx>
        <c:axId val="707634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06124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63687088"/>
        <c:axId val="36312881"/>
      </c:lineChart>
      <c:catAx>
        <c:axId val="63687088"/>
        <c:scaling>
          <c:orientation val="minMax"/>
        </c:scaling>
        <c:axPos val="b"/>
        <c:majorGridlines/>
        <c:delete val="1"/>
        <c:majorTickMark val="out"/>
        <c:minorTickMark val="none"/>
        <c:tickLblPos val="nextTo"/>
        <c:crossAx val="36312881"/>
        <c:crosses val="autoZero"/>
        <c:auto val="1"/>
        <c:lblOffset val="100"/>
        <c:tickMarkSkip val="12"/>
        <c:noMultiLvlLbl val="0"/>
      </c:catAx>
      <c:valAx>
        <c:axId val="3631288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36870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58380474"/>
        <c:axId val="55662219"/>
      </c:lineChart>
      <c:catAx>
        <c:axId val="58380474"/>
        <c:scaling>
          <c:orientation val="minMax"/>
        </c:scaling>
        <c:axPos val="b"/>
        <c:majorGridlines/>
        <c:delete val="1"/>
        <c:majorTickMark val="out"/>
        <c:minorTickMark val="none"/>
        <c:tickLblPos val="nextTo"/>
        <c:crossAx val="55662219"/>
        <c:crosses val="autoZero"/>
        <c:auto val="1"/>
        <c:lblOffset val="100"/>
        <c:tickMarkSkip val="12"/>
        <c:noMultiLvlLbl val="0"/>
      </c:catAx>
      <c:valAx>
        <c:axId val="5566221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83804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31197924"/>
        <c:axId val="12345861"/>
      </c:lineChart>
      <c:catAx>
        <c:axId val="31197924"/>
        <c:scaling>
          <c:orientation val="minMax"/>
        </c:scaling>
        <c:axPos val="b"/>
        <c:majorGridlines/>
        <c:delete val="1"/>
        <c:majorTickMark val="out"/>
        <c:minorTickMark val="none"/>
        <c:tickLblPos val="nextTo"/>
        <c:crossAx val="12345861"/>
        <c:crosses val="autoZero"/>
        <c:auto val="1"/>
        <c:lblOffset val="100"/>
        <c:tickMarkSkip val="12"/>
        <c:noMultiLvlLbl val="0"/>
      </c:catAx>
      <c:valAx>
        <c:axId val="1234586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11979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numCache>
            </c:numRef>
          </c:val>
          <c:smooth val="0"/>
        </c:ser>
        <c:axId val="44003886"/>
        <c:axId val="60490655"/>
      </c:lineChart>
      <c:catAx>
        <c:axId val="44003886"/>
        <c:scaling>
          <c:orientation val="minMax"/>
        </c:scaling>
        <c:axPos val="b"/>
        <c:majorGridlines/>
        <c:delete val="1"/>
        <c:majorTickMark val="out"/>
        <c:minorTickMark val="none"/>
        <c:tickLblPos val="nextTo"/>
        <c:crossAx val="60490655"/>
        <c:crosses val="autoZero"/>
        <c:auto val="1"/>
        <c:lblOffset val="100"/>
        <c:tickMarkSkip val="12"/>
        <c:noMultiLvlLbl val="0"/>
      </c:catAx>
      <c:valAx>
        <c:axId val="6049065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40038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4299376"/>
        <c:axId val="38694385"/>
      </c:lineChart>
      <c:catAx>
        <c:axId val="429937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694385"/>
        <c:crosses val="autoZero"/>
        <c:auto val="1"/>
        <c:lblOffset val="100"/>
        <c:tickMarkSkip val="12"/>
        <c:noMultiLvlLbl val="0"/>
      </c:catAx>
      <c:valAx>
        <c:axId val="3869438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993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'[1]Graf3'!$E$61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'[1]Graf3'!$A$62:$A$121</c:f>
              <c:numCache>
                <c:ptCount val="48"/>
                <c:pt idx="0">
                  <c:v>2001</c:v>
                </c:pt>
                <c:pt idx="12">
                  <c:v>2002</c:v>
                </c:pt>
                <c:pt idx="24">
                  <c:v>2003</c:v>
                </c:pt>
                <c:pt idx="36">
                  <c:v>2004</c:v>
                </c:pt>
              </c:numCache>
            </c:numRef>
          </c:cat>
          <c:val>
            <c:numRef>
              <c:f>'[1]Graf3'!$E$62:$E$109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numCache>
            </c:numRef>
          </c:val>
          <c:smooth val="0"/>
        </c:ser>
        <c:ser>
          <c:idx val="1"/>
          <c:order val="1"/>
          <c:tx>
            <c:strRef>
              <c:f>'[1]Graf3'!$F$61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'[1]Graf3'!$A$62:$A$121</c:f>
              <c:numCache>
                <c:ptCount val="48"/>
                <c:pt idx="0">
                  <c:v>2001</c:v>
                </c:pt>
                <c:pt idx="12">
                  <c:v>2002</c:v>
                </c:pt>
                <c:pt idx="24">
                  <c:v>2003</c:v>
                </c:pt>
                <c:pt idx="36">
                  <c:v>2004</c:v>
                </c:pt>
              </c:numCache>
            </c:numRef>
          </c:cat>
          <c:val>
            <c:numRef>
              <c:f>'[1]Graf3'!$F$62:$F$109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numCache>
            </c:numRef>
          </c:val>
          <c:smooth val="0"/>
        </c:ser>
        <c:axId val="7544984"/>
        <c:axId val="795993"/>
      </c:lineChart>
      <c:catAx>
        <c:axId val="7544984"/>
        <c:scaling>
          <c:orientation val="minMax"/>
        </c:scaling>
        <c:axPos val="b"/>
        <c:majorGridlines/>
        <c:delete val="1"/>
        <c:majorTickMark val="out"/>
        <c:minorTickMark val="none"/>
        <c:tickLblPos val="nextTo"/>
        <c:crossAx val="795993"/>
        <c:crosses val="autoZero"/>
        <c:auto val="1"/>
        <c:lblOffset val="100"/>
        <c:tickMarkSkip val="12"/>
        <c:noMultiLvlLbl val="0"/>
      </c:catAx>
      <c:valAx>
        <c:axId val="79599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75449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163938"/>
        <c:axId val="64475443"/>
      </c:lineChart>
      <c:catAx>
        <c:axId val="7163938"/>
        <c:scaling>
          <c:orientation val="minMax"/>
        </c:scaling>
        <c:axPos val="b"/>
        <c:majorGridlines/>
        <c:delete val="1"/>
        <c:majorTickMark val="out"/>
        <c:minorTickMark val="none"/>
        <c:tickLblPos val="nextTo"/>
        <c:crossAx val="64475443"/>
        <c:crosses val="autoZero"/>
        <c:auto val="1"/>
        <c:lblOffset val="100"/>
        <c:tickMarkSkip val="12"/>
        <c:noMultiLvlLbl val="0"/>
      </c:catAx>
      <c:valAx>
        <c:axId val="6447544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71639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43408076"/>
        <c:axId val="55128365"/>
      </c:lineChart>
      <c:catAx>
        <c:axId val="43408076"/>
        <c:scaling>
          <c:orientation val="minMax"/>
        </c:scaling>
        <c:axPos val="b"/>
        <c:majorGridlines/>
        <c:delete val="1"/>
        <c:majorTickMark val="out"/>
        <c:minorTickMark val="none"/>
        <c:tickLblPos val="nextTo"/>
        <c:crossAx val="55128365"/>
        <c:crosses val="autoZero"/>
        <c:auto val="1"/>
        <c:lblOffset val="100"/>
        <c:tickMarkSkip val="12"/>
        <c:noMultiLvlLbl val="0"/>
      </c:catAx>
      <c:valAx>
        <c:axId val="5512836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34080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6393238"/>
        <c:axId val="36212551"/>
      </c:lineChart>
      <c:catAx>
        <c:axId val="26393238"/>
        <c:scaling>
          <c:orientation val="minMax"/>
        </c:scaling>
        <c:axPos val="b"/>
        <c:majorGridlines/>
        <c:delete val="1"/>
        <c:majorTickMark val="out"/>
        <c:minorTickMark val="none"/>
        <c:tickLblPos val="nextTo"/>
        <c:crossAx val="36212551"/>
        <c:crosses val="autoZero"/>
        <c:auto val="1"/>
        <c:lblOffset val="100"/>
        <c:tickMarkSkip val="12"/>
        <c:noMultiLvlLbl val="0"/>
      </c:catAx>
      <c:valAx>
        <c:axId val="3621255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63932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477504"/>
        <c:axId val="47535489"/>
      </c:lineChart>
      <c:catAx>
        <c:axId val="57477504"/>
        <c:scaling>
          <c:orientation val="minMax"/>
        </c:scaling>
        <c:axPos val="b"/>
        <c:majorGridlines/>
        <c:delete val="1"/>
        <c:majorTickMark val="out"/>
        <c:minorTickMark val="none"/>
        <c:tickLblPos val="nextTo"/>
        <c:crossAx val="47535489"/>
        <c:crosses val="autoZero"/>
        <c:auto val="1"/>
        <c:lblOffset val="100"/>
        <c:tickMarkSkip val="12"/>
        <c:noMultiLvlLbl val="0"/>
      </c:catAx>
      <c:valAx>
        <c:axId val="4753548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74775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25166218"/>
        <c:axId val="25169371"/>
      </c:lineChart>
      <c:catAx>
        <c:axId val="25166218"/>
        <c:scaling>
          <c:orientation val="minMax"/>
        </c:scaling>
        <c:axPos val="b"/>
        <c:majorGridlines/>
        <c:delete val="1"/>
        <c:majorTickMark val="out"/>
        <c:minorTickMark val="none"/>
        <c:tickLblPos val="nextTo"/>
        <c:crossAx val="25169371"/>
        <c:crosses val="autoZero"/>
        <c:auto val="1"/>
        <c:lblOffset val="100"/>
        <c:tickMarkSkip val="12"/>
        <c:noMultiLvlLbl val="0"/>
      </c:catAx>
      <c:valAx>
        <c:axId val="2516937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51662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197748"/>
        <c:axId val="25453141"/>
      </c:lineChart>
      <c:catAx>
        <c:axId val="25197748"/>
        <c:scaling>
          <c:orientation val="minMax"/>
        </c:scaling>
        <c:axPos val="b"/>
        <c:majorGridlines/>
        <c:delete val="1"/>
        <c:majorTickMark val="out"/>
        <c:minorTickMark val="none"/>
        <c:tickLblPos val="nextTo"/>
        <c:crossAx val="25453141"/>
        <c:crosses val="autoZero"/>
        <c:auto val="1"/>
        <c:lblOffset val="100"/>
        <c:tickMarkSkip val="12"/>
        <c:noMultiLvlLbl val="0"/>
      </c:catAx>
      <c:valAx>
        <c:axId val="2545314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51977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27751678"/>
        <c:axId val="48438511"/>
      </c:lineChart>
      <c:catAx>
        <c:axId val="27751678"/>
        <c:scaling>
          <c:orientation val="minMax"/>
        </c:scaling>
        <c:axPos val="b"/>
        <c:majorGridlines/>
        <c:delete val="1"/>
        <c:majorTickMark val="out"/>
        <c:minorTickMark val="none"/>
        <c:tickLblPos val="nextTo"/>
        <c:crossAx val="48438511"/>
        <c:crosses val="autoZero"/>
        <c:auto val="1"/>
        <c:lblOffset val="100"/>
        <c:tickMarkSkip val="12"/>
        <c:noMultiLvlLbl val="0"/>
      </c:catAx>
      <c:valAx>
        <c:axId val="4843851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77516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293416"/>
        <c:axId val="31205289"/>
      </c:lineChart>
      <c:catAx>
        <c:axId val="33293416"/>
        <c:scaling>
          <c:orientation val="minMax"/>
        </c:scaling>
        <c:axPos val="b"/>
        <c:majorGridlines/>
        <c:delete val="1"/>
        <c:majorTickMark val="out"/>
        <c:minorTickMark val="none"/>
        <c:tickLblPos val="nextTo"/>
        <c:crossAx val="31205289"/>
        <c:crosses val="autoZero"/>
        <c:auto val="1"/>
        <c:lblOffset val="100"/>
        <c:tickMarkSkip val="12"/>
        <c:noMultiLvlLbl val="0"/>
      </c:catAx>
      <c:valAx>
        <c:axId val="3120528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32934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2412146"/>
        <c:axId val="44600451"/>
      </c:lineChart>
      <c:catAx>
        <c:axId val="12412146"/>
        <c:scaling>
          <c:orientation val="minMax"/>
        </c:scaling>
        <c:axPos val="b"/>
        <c:majorGridlines/>
        <c:delete val="1"/>
        <c:majorTickMark val="out"/>
        <c:minorTickMark val="none"/>
        <c:tickLblPos val="nextTo"/>
        <c:crossAx val="44600451"/>
        <c:crosses val="autoZero"/>
        <c:auto val="1"/>
        <c:lblOffset val="100"/>
        <c:tickMarkSkip val="12"/>
        <c:noMultiLvlLbl val="0"/>
      </c:catAx>
      <c:valAx>
        <c:axId val="4460045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24121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12705146"/>
        <c:axId val="47237451"/>
      </c:lineChart>
      <c:catAx>
        <c:axId val="12705146"/>
        <c:scaling>
          <c:orientation val="minMax"/>
        </c:scaling>
        <c:axPos val="b"/>
        <c:majorGridlines/>
        <c:delete val="1"/>
        <c:majorTickMark val="out"/>
        <c:minorTickMark val="none"/>
        <c:tickLblPos val="none"/>
        <c:crossAx val="47237451"/>
        <c:crosses val="autoZero"/>
        <c:auto val="1"/>
        <c:lblOffset val="100"/>
        <c:tickMarkSkip val="12"/>
        <c:noMultiLvlLbl val="0"/>
      </c:catAx>
      <c:valAx>
        <c:axId val="4723745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27051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65859740"/>
        <c:axId val="55866749"/>
      </c:lineChart>
      <c:catAx>
        <c:axId val="65859740"/>
        <c:scaling>
          <c:orientation val="minMax"/>
        </c:scaling>
        <c:axPos val="b"/>
        <c:majorGridlines/>
        <c:delete val="1"/>
        <c:majorTickMark val="out"/>
        <c:minorTickMark val="none"/>
        <c:tickLblPos val="nextTo"/>
        <c:crossAx val="55866749"/>
        <c:crosses val="autoZero"/>
        <c:auto val="1"/>
        <c:lblOffset val="100"/>
        <c:tickMarkSkip val="12"/>
        <c:noMultiLvlLbl val="0"/>
      </c:catAx>
      <c:valAx>
        <c:axId val="5586674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58597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038694"/>
        <c:axId val="28912791"/>
      </c:lineChart>
      <c:catAx>
        <c:axId val="33038694"/>
        <c:scaling>
          <c:orientation val="minMax"/>
        </c:scaling>
        <c:axPos val="b"/>
        <c:majorGridlines/>
        <c:delete val="1"/>
        <c:majorTickMark val="out"/>
        <c:minorTickMark val="none"/>
        <c:tickLblPos val="nextTo"/>
        <c:crossAx val="28912791"/>
        <c:crosses val="autoZero"/>
        <c:auto val="1"/>
        <c:lblOffset val="100"/>
        <c:tickMarkSkip val="12"/>
        <c:noMultiLvlLbl val="0"/>
      </c:catAx>
      <c:valAx>
        <c:axId val="2891279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30386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58888528"/>
        <c:axId val="60234705"/>
      </c:lineChart>
      <c:catAx>
        <c:axId val="58888528"/>
        <c:scaling>
          <c:orientation val="minMax"/>
        </c:scaling>
        <c:axPos val="b"/>
        <c:majorGridlines/>
        <c:delete val="1"/>
        <c:majorTickMark val="out"/>
        <c:minorTickMark val="none"/>
        <c:tickLblPos val="nextTo"/>
        <c:crossAx val="60234705"/>
        <c:crosses val="autoZero"/>
        <c:auto val="1"/>
        <c:lblOffset val="100"/>
        <c:tickMarkSkip val="12"/>
        <c:noMultiLvlLbl val="0"/>
      </c:catAx>
      <c:valAx>
        <c:axId val="6023470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88885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41434"/>
        <c:axId val="47172907"/>
      </c:lineChart>
      <c:catAx>
        <c:axId val="5241434"/>
        <c:scaling>
          <c:orientation val="minMax"/>
        </c:scaling>
        <c:axPos val="b"/>
        <c:majorGridlines/>
        <c:delete val="1"/>
        <c:majorTickMark val="out"/>
        <c:minorTickMark val="none"/>
        <c:tickLblPos val="nextTo"/>
        <c:crossAx val="47172907"/>
        <c:crosses val="autoZero"/>
        <c:auto val="1"/>
        <c:lblOffset val="100"/>
        <c:tickMarkSkip val="12"/>
        <c:noMultiLvlLbl val="0"/>
      </c:catAx>
      <c:valAx>
        <c:axId val="4717290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2414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902980"/>
        <c:axId val="62909093"/>
      </c:lineChart>
      <c:catAx>
        <c:axId val="21902980"/>
        <c:scaling>
          <c:orientation val="minMax"/>
        </c:scaling>
        <c:axPos val="b"/>
        <c:majorGridlines/>
        <c:delete val="1"/>
        <c:majorTickMark val="out"/>
        <c:minorTickMark val="none"/>
        <c:tickLblPos val="nextTo"/>
        <c:crossAx val="62909093"/>
        <c:crosses val="autoZero"/>
        <c:auto val="1"/>
        <c:lblOffset val="100"/>
        <c:tickMarkSkip val="12"/>
        <c:noMultiLvlLbl val="0"/>
      </c:catAx>
      <c:valAx>
        <c:axId val="6290909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19029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numCache>
            </c:numRef>
          </c:val>
          <c:smooth val="0"/>
        </c:ser>
        <c:axId val="29310926"/>
        <c:axId val="62471743"/>
      </c:lineChart>
      <c:catAx>
        <c:axId val="29310926"/>
        <c:scaling>
          <c:orientation val="minMax"/>
        </c:scaling>
        <c:axPos val="b"/>
        <c:majorGridlines/>
        <c:delete val="1"/>
        <c:majorTickMark val="out"/>
        <c:minorTickMark val="none"/>
        <c:tickLblPos val="nextTo"/>
        <c:crossAx val="62471743"/>
        <c:crosses val="autoZero"/>
        <c:auto val="1"/>
        <c:lblOffset val="100"/>
        <c:tickMarkSkip val="12"/>
        <c:noMultiLvlLbl val="0"/>
      </c:catAx>
      <c:valAx>
        <c:axId val="6247174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93109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374776"/>
        <c:axId val="27046393"/>
      </c:lineChart>
      <c:catAx>
        <c:axId val="25374776"/>
        <c:scaling>
          <c:orientation val="minMax"/>
        </c:scaling>
        <c:axPos val="b"/>
        <c:majorGridlines/>
        <c:delete val="1"/>
        <c:majorTickMark val="out"/>
        <c:minorTickMark val="none"/>
        <c:tickLblPos val="nextTo"/>
        <c:crossAx val="27046393"/>
        <c:crosses val="autoZero"/>
        <c:auto val="1"/>
        <c:lblOffset val="100"/>
        <c:tickMarkSkip val="12"/>
        <c:noMultiLvlLbl val="0"/>
      </c:catAx>
      <c:valAx>
        <c:axId val="27046393"/>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53747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42090946"/>
        <c:axId val="43274195"/>
      </c:lineChart>
      <c:catAx>
        <c:axId val="42090946"/>
        <c:scaling>
          <c:orientation val="minMax"/>
        </c:scaling>
        <c:axPos val="b"/>
        <c:majorGridlines/>
        <c:delete val="1"/>
        <c:majorTickMark val="out"/>
        <c:minorTickMark val="none"/>
        <c:tickLblPos val="nextTo"/>
        <c:crossAx val="43274195"/>
        <c:crosses val="autoZero"/>
        <c:auto val="1"/>
        <c:lblOffset val="100"/>
        <c:tickMarkSkip val="12"/>
        <c:noMultiLvlLbl val="0"/>
      </c:catAx>
      <c:valAx>
        <c:axId val="4327419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20909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923436"/>
        <c:axId val="15548877"/>
      </c:lineChart>
      <c:catAx>
        <c:axId val="53923436"/>
        <c:scaling>
          <c:orientation val="minMax"/>
        </c:scaling>
        <c:axPos val="b"/>
        <c:majorGridlines/>
        <c:delete val="1"/>
        <c:majorTickMark val="out"/>
        <c:minorTickMark val="none"/>
        <c:tickLblPos val="nextTo"/>
        <c:crossAx val="15548877"/>
        <c:crosses val="autoZero"/>
        <c:auto val="1"/>
        <c:lblOffset val="100"/>
        <c:tickMarkSkip val="12"/>
        <c:noMultiLvlLbl val="0"/>
      </c:catAx>
      <c:valAx>
        <c:axId val="15548877"/>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39234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22166"/>
        <c:axId val="51499495"/>
      </c:lineChart>
      <c:catAx>
        <c:axId val="5722166"/>
        <c:scaling>
          <c:orientation val="minMax"/>
        </c:scaling>
        <c:axPos val="b"/>
        <c:majorGridlines/>
        <c:delete val="1"/>
        <c:majorTickMark val="out"/>
        <c:minorTickMark val="none"/>
        <c:tickLblPos val="nextTo"/>
        <c:crossAx val="51499495"/>
        <c:crosses val="autoZero"/>
        <c:auto val="1"/>
        <c:lblOffset val="100"/>
        <c:tickMarkSkip val="12"/>
        <c:noMultiLvlLbl val="0"/>
      </c:catAx>
      <c:valAx>
        <c:axId val="5149949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7221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22483876"/>
        <c:axId val="1028293"/>
      </c:lineChart>
      <c:catAx>
        <c:axId val="22483876"/>
        <c:scaling>
          <c:orientation val="minMax"/>
        </c:scaling>
        <c:axPos val="b"/>
        <c:majorGridlines/>
        <c:delete val="1"/>
        <c:majorTickMark val="out"/>
        <c:minorTickMark val="none"/>
        <c:tickLblPos val="none"/>
        <c:crossAx val="1028293"/>
        <c:crosses val="autoZero"/>
        <c:auto val="1"/>
        <c:lblOffset val="100"/>
        <c:tickMarkSkip val="12"/>
        <c:noMultiLvlLbl val="0"/>
      </c:catAx>
      <c:valAx>
        <c:axId val="102829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24838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numCache>
            </c:numRef>
          </c:val>
          <c:smooth val="0"/>
        </c:ser>
        <c:axId val="60842272"/>
        <c:axId val="10709537"/>
      </c:lineChart>
      <c:catAx>
        <c:axId val="60842272"/>
        <c:scaling>
          <c:orientation val="minMax"/>
        </c:scaling>
        <c:axPos val="b"/>
        <c:majorGridlines/>
        <c:delete val="1"/>
        <c:majorTickMark val="out"/>
        <c:minorTickMark val="none"/>
        <c:tickLblPos val="nextTo"/>
        <c:crossAx val="10709537"/>
        <c:crosses val="autoZero"/>
        <c:auto val="1"/>
        <c:lblOffset val="100"/>
        <c:tickMarkSkip val="12"/>
        <c:noMultiLvlLbl val="0"/>
      </c:catAx>
      <c:valAx>
        <c:axId val="1070953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8422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9254638"/>
        <c:axId val="16182879"/>
      </c:lineChart>
      <c:catAx>
        <c:axId val="925463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182879"/>
        <c:crosses val="autoZero"/>
        <c:auto val="1"/>
        <c:lblOffset val="100"/>
        <c:tickMarkSkip val="12"/>
        <c:noMultiLvlLbl val="0"/>
      </c:catAx>
      <c:valAx>
        <c:axId val="1618287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92546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11428184"/>
        <c:axId val="35744793"/>
      </c:lineChart>
      <c:catAx>
        <c:axId val="11428184"/>
        <c:scaling>
          <c:orientation val="minMax"/>
        </c:scaling>
        <c:axPos val="b"/>
        <c:majorGridlines/>
        <c:delete val="1"/>
        <c:majorTickMark val="out"/>
        <c:minorTickMark val="none"/>
        <c:tickLblPos val="none"/>
        <c:crossAx val="35744793"/>
        <c:crosses val="autoZero"/>
        <c:auto val="1"/>
        <c:lblOffset val="100"/>
        <c:tickMarkSkip val="12"/>
        <c:noMultiLvlLbl val="0"/>
      </c:catAx>
      <c:valAx>
        <c:axId val="3574479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14281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53267682"/>
        <c:axId val="9647091"/>
      </c:lineChart>
      <c:catAx>
        <c:axId val="53267682"/>
        <c:scaling>
          <c:orientation val="minMax"/>
        </c:scaling>
        <c:axPos val="b"/>
        <c:majorGridlines/>
        <c:delete val="1"/>
        <c:majorTickMark val="out"/>
        <c:minorTickMark val="none"/>
        <c:tickLblPos val="none"/>
        <c:crossAx val="9647091"/>
        <c:crosses val="autoZero"/>
        <c:auto val="1"/>
        <c:lblOffset val="100"/>
        <c:tickMarkSkip val="12"/>
        <c:noMultiLvlLbl val="0"/>
      </c:catAx>
      <c:valAx>
        <c:axId val="964709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32676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 Id="rId7" Type="http://schemas.openxmlformats.org/officeDocument/2006/relationships/chart" Target="/xl/charts/chart37.xml" /><Relationship Id="rId8" Type="http://schemas.openxmlformats.org/officeDocument/2006/relationships/chart" Target="/xl/charts/chart38.xml" /><Relationship Id="rId9" Type="http://schemas.openxmlformats.org/officeDocument/2006/relationships/chart" Target="/xl/charts/chart39.xml" /><Relationship Id="rId10" Type="http://schemas.openxmlformats.org/officeDocument/2006/relationships/chart" Target="/xl/charts/chart4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 Id="rId3" Type="http://schemas.openxmlformats.org/officeDocument/2006/relationships/chart" Target="/xl/charts/chart43.xml" /><Relationship Id="rId4" Type="http://schemas.openxmlformats.org/officeDocument/2006/relationships/chart" Target="/xl/charts/chart44.xml" /><Relationship Id="rId5" Type="http://schemas.openxmlformats.org/officeDocument/2006/relationships/chart" Target="/xl/charts/chart45.xml" /><Relationship Id="rId6" Type="http://schemas.openxmlformats.org/officeDocument/2006/relationships/chart" Target="/xl/charts/chart46.xml" /><Relationship Id="rId7" Type="http://schemas.openxmlformats.org/officeDocument/2006/relationships/chart" Target="/xl/charts/chart47.xml" /><Relationship Id="rId8" Type="http://schemas.openxmlformats.org/officeDocument/2006/relationships/chart" Target="/xl/charts/chart48.xml" /><Relationship Id="rId9" Type="http://schemas.openxmlformats.org/officeDocument/2006/relationships/chart" Target="/xl/charts/chart49.xml" /><Relationship Id="rId10" Type="http://schemas.openxmlformats.org/officeDocument/2006/relationships/chart" Target="/xl/charts/chart50.xml" /><Relationship Id="rId11" Type="http://schemas.openxmlformats.org/officeDocument/2006/relationships/chart" Target="/xl/charts/chart51.xml" /><Relationship Id="rId12" Type="http://schemas.openxmlformats.org/officeDocument/2006/relationships/chart" Target="/xl/charts/chart52.xml" /><Relationship Id="rId13" Type="http://schemas.openxmlformats.org/officeDocument/2006/relationships/chart" Target="/xl/charts/chart53.xml" /><Relationship Id="rId14" Type="http://schemas.openxmlformats.org/officeDocument/2006/relationships/chart" Target="/xl/charts/chart54.xml" /><Relationship Id="rId15" Type="http://schemas.openxmlformats.org/officeDocument/2006/relationships/chart" Target="/xl/charts/chart55.xml" /><Relationship Id="rId16" Type="http://schemas.openxmlformats.org/officeDocument/2006/relationships/chart" Target="/xl/charts/chart56.xml" /><Relationship Id="rId17" Type="http://schemas.openxmlformats.org/officeDocument/2006/relationships/chart" Target="/xl/charts/chart57.xml" /><Relationship Id="rId18" Type="http://schemas.openxmlformats.org/officeDocument/2006/relationships/chart" Target="/xl/charts/chart58.xml" /><Relationship Id="rId19" Type="http://schemas.openxmlformats.org/officeDocument/2006/relationships/chart" Target="/xl/charts/chart59.xml" /><Relationship Id="rId20" Type="http://schemas.openxmlformats.org/officeDocument/2006/relationships/chart" Target="/xl/charts/chart6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219</xdr:row>
      <xdr:rowOff>9525</xdr:rowOff>
    </xdr:from>
    <xdr:to>
      <xdr:col>14</xdr:col>
      <xdr:colOff>76200</xdr:colOff>
      <xdr:row>220</xdr:row>
      <xdr:rowOff>19050</xdr:rowOff>
    </xdr:to>
    <xdr:sp>
      <xdr:nvSpPr>
        <xdr:cNvPr id="7" name="TextBox 7"/>
        <xdr:cNvSpPr txBox="1">
          <a:spLocks noChangeArrowheads="1"/>
        </xdr:cNvSpPr>
      </xdr:nvSpPr>
      <xdr:spPr>
        <a:xfrm>
          <a:off x="647700" y="32661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225</xdr:row>
      <xdr:rowOff>9525</xdr:rowOff>
    </xdr:from>
    <xdr:to>
      <xdr:col>14</xdr:col>
      <xdr:colOff>47625</xdr:colOff>
      <xdr:row>226</xdr:row>
      <xdr:rowOff>19050</xdr:rowOff>
    </xdr:to>
    <xdr:sp>
      <xdr:nvSpPr>
        <xdr:cNvPr id="8" name="TextBox 8"/>
        <xdr:cNvSpPr txBox="1">
          <a:spLocks noChangeArrowheads="1"/>
        </xdr:cNvSpPr>
      </xdr:nvSpPr>
      <xdr:spPr>
        <a:xfrm>
          <a:off x="619125" y="33518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231</xdr:row>
      <xdr:rowOff>9525</xdr:rowOff>
    </xdr:from>
    <xdr:to>
      <xdr:col>14</xdr:col>
      <xdr:colOff>9525</xdr:colOff>
      <xdr:row>232</xdr:row>
      <xdr:rowOff>19050</xdr:rowOff>
    </xdr:to>
    <xdr:sp>
      <xdr:nvSpPr>
        <xdr:cNvPr id="9" name="TextBox 9"/>
        <xdr:cNvSpPr txBox="1">
          <a:spLocks noChangeArrowheads="1"/>
        </xdr:cNvSpPr>
      </xdr:nvSpPr>
      <xdr:spPr>
        <a:xfrm>
          <a:off x="581025" y="34375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0</xdr:rowOff>
    </xdr:from>
    <xdr:to>
      <xdr:col>14</xdr:col>
      <xdr:colOff>0</xdr:colOff>
      <xdr:row>244</xdr:row>
      <xdr:rowOff>9525</xdr:rowOff>
    </xdr:to>
    <xdr:sp>
      <xdr:nvSpPr>
        <xdr:cNvPr id="10" name="TextBox 10"/>
        <xdr:cNvSpPr txBox="1">
          <a:spLocks noChangeArrowheads="1"/>
        </xdr:cNvSpPr>
      </xdr:nvSpPr>
      <xdr:spPr>
        <a:xfrm>
          <a:off x="571500" y="36118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249</xdr:row>
      <xdr:rowOff>0</xdr:rowOff>
    </xdr:from>
    <xdr:to>
      <xdr:col>14</xdr:col>
      <xdr:colOff>9525</xdr:colOff>
      <xdr:row>250</xdr:row>
      <xdr:rowOff>9525</xdr:rowOff>
    </xdr:to>
    <xdr:sp>
      <xdr:nvSpPr>
        <xdr:cNvPr id="11" name="TextBox 11"/>
        <xdr:cNvSpPr txBox="1">
          <a:spLocks noChangeArrowheads="1"/>
        </xdr:cNvSpPr>
      </xdr:nvSpPr>
      <xdr:spPr>
        <a:xfrm>
          <a:off x="581025" y="36976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255</xdr:row>
      <xdr:rowOff>9525</xdr:rowOff>
    </xdr:from>
    <xdr:to>
      <xdr:col>14</xdr:col>
      <xdr:colOff>9525</xdr:colOff>
      <xdr:row>256</xdr:row>
      <xdr:rowOff>19050</xdr:rowOff>
    </xdr:to>
    <xdr:sp>
      <xdr:nvSpPr>
        <xdr:cNvPr id="12" name="TextBox 12"/>
        <xdr:cNvSpPr txBox="1">
          <a:spLocks noChangeArrowheads="1"/>
        </xdr:cNvSpPr>
      </xdr:nvSpPr>
      <xdr:spPr>
        <a:xfrm>
          <a:off x="581025" y="37842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133350</xdr:rowOff>
    </xdr:from>
    <xdr:to>
      <xdr:col>14</xdr:col>
      <xdr:colOff>0</xdr:colOff>
      <xdr:row>287</xdr:row>
      <xdr:rowOff>0</xdr:rowOff>
    </xdr:to>
    <xdr:sp>
      <xdr:nvSpPr>
        <xdr:cNvPr id="13" name="TextBox 13"/>
        <xdr:cNvSpPr txBox="1">
          <a:spLocks noChangeArrowheads="1"/>
        </xdr:cNvSpPr>
      </xdr:nvSpPr>
      <xdr:spPr>
        <a:xfrm>
          <a:off x="571500" y="42576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292</xdr:row>
      <xdr:rowOff>0</xdr:rowOff>
    </xdr:from>
    <xdr:to>
      <xdr:col>14</xdr:col>
      <xdr:colOff>9525</xdr:colOff>
      <xdr:row>293</xdr:row>
      <xdr:rowOff>9525</xdr:rowOff>
    </xdr:to>
    <xdr:sp>
      <xdr:nvSpPr>
        <xdr:cNvPr id="14" name="TextBox 14"/>
        <xdr:cNvSpPr txBox="1">
          <a:spLocks noChangeArrowheads="1"/>
        </xdr:cNvSpPr>
      </xdr:nvSpPr>
      <xdr:spPr>
        <a:xfrm>
          <a:off x="581025" y="4344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298</xdr:row>
      <xdr:rowOff>0</xdr:rowOff>
    </xdr:from>
    <xdr:to>
      <xdr:col>14</xdr:col>
      <xdr:colOff>28575</xdr:colOff>
      <xdr:row>299</xdr:row>
      <xdr:rowOff>9525</xdr:rowOff>
    </xdr:to>
    <xdr:sp>
      <xdr:nvSpPr>
        <xdr:cNvPr id="15" name="TextBox 15"/>
        <xdr:cNvSpPr txBox="1">
          <a:spLocks noChangeArrowheads="1"/>
        </xdr:cNvSpPr>
      </xdr:nvSpPr>
      <xdr:spPr>
        <a:xfrm>
          <a:off x="600075" y="44300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309</xdr:row>
      <xdr:rowOff>133350</xdr:rowOff>
    </xdr:from>
    <xdr:to>
      <xdr:col>14</xdr:col>
      <xdr:colOff>9525</xdr:colOff>
      <xdr:row>311</xdr:row>
      <xdr:rowOff>0</xdr:rowOff>
    </xdr:to>
    <xdr:sp>
      <xdr:nvSpPr>
        <xdr:cNvPr id="16" name="TextBox 16"/>
        <xdr:cNvSpPr txBox="1">
          <a:spLocks noChangeArrowheads="1"/>
        </xdr:cNvSpPr>
      </xdr:nvSpPr>
      <xdr:spPr>
        <a:xfrm>
          <a:off x="581025" y="46043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316</xdr:row>
      <xdr:rowOff>0</xdr:rowOff>
    </xdr:from>
    <xdr:to>
      <xdr:col>14</xdr:col>
      <xdr:colOff>57150</xdr:colOff>
      <xdr:row>317</xdr:row>
      <xdr:rowOff>9525</xdr:rowOff>
    </xdr:to>
    <xdr:sp>
      <xdr:nvSpPr>
        <xdr:cNvPr id="17" name="TextBox 17"/>
        <xdr:cNvSpPr txBox="1">
          <a:spLocks noChangeArrowheads="1"/>
        </xdr:cNvSpPr>
      </xdr:nvSpPr>
      <xdr:spPr>
        <a:xfrm>
          <a:off x="628650" y="4691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322</xdr:row>
      <xdr:rowOff>9525</xdr:rowOff>
    </xdr:from>
    <xdr:to>
      <xdr:col>14</xdr:col>
      <xdr:colOff>19050</xdr:colOff>
      <xdr:row>323</xdr:row>
      <xdr:rowOff>19050</xdr:rowOff>
    </xdr:to>
    <xdr:sp>
      <xdr:nvSpPr>
        <xdr:cNvPr id="18" name="TextBox 18"/>
        <xdr:cNvSpPr txBox="1">
          <a:spLocks noChangeArrowheads="1"/>
        </xdr:cNvSpPr>
      </xdr:nvSpPr>
      <xdr:spPr>
        <a:xfrm>
          <a:off x="590550" y="47777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176</xdr:row>
      <xdr:rowOff>0</xdr:rowOff>
    </xdr:from>
    <xdr:to>
      <xdr:col>14</xdr:col>
      <xdr:colOff>57150</xdr:colOff>
      <xdr:row>177</xdr:row>
      <xdr:rowOff>9525</xdr:rowOff>
    </xdr:to>
    <xdr:sp>
      <xdr:nvSpPr>
        <xdr:cNvPr id="19" name="TextBox 19"/>
        <xdr:cNvSpPr txBox="1">
          <a:spLocks noChangeArrowheads="1"/>
        </xdr:cNvSpPr>
      </xdr:nvSpPr>
      <xdr:spPr>
        <a:xfrm>
          <a:off x="628650" y="262032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181</xdr:row>
      <xdr:rowOff>123825</xdr:rowOff>
    </xdr:from>
    <xdr:to>
      <xdr:col>14</xdr:col>
      <xdr:colOff>57150</xdr:colOff>
      <xdr:row>182</xdr:row>
      <xdr:rowOff>133350</xdr:rowOff>
    </xdr:to>
    <xdr:sp>
      <xdr:nvSpPr>
        <xdr:cNvPr id="20" name="TextBox 20"/>
        <xdr:cNvSpPr txBox="1">
          <a:spLocks noChangeArrowheads="1"/>
        </xdr:cNvSpPr>
      </xdr:nvSpPr>
      <xdr:spPr>
        <a:xfrm>
          <a:off x="628650" y="27041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188</xdr:row>
      <xdr:rowOff>0</xdr:rowOff>
    </xdr:from>
    <xdr:to>
      <xdr:col>14</xdr:col>
      <xdr:colOff>66675</xdr:colOff>
      <xdr:row>189</xdr:row>
      <xdr:rowOff>9525</xdr:rowOff>
    </xdr:to>
    <xdr:sp>
      <xdr:nvSpPr>
        <xdr:cNvPr id="21" name="TextBox 21"/>
        <xdr:cNvSpPr txBox="1">
          <a:spLocks noChangeArrowheads="1"/>
        </xdr:cNvSpPr>
      </xdr:nvSpPr>
      <xdr:spPr>
        <a:xfrm>
          <a:off x="638175" y="27917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85</xdr:row>
      <xdr:rowOff>0</xdr:rowOff>
    </xdr:from>
    <xdr:to>
      <xdr:col>14</xdr:col>
      <xdr:colOff>28575</xdr:colOff>
      <xdr:row>86</xdr:row>
      <xdr:rowOff>9525</xdr:rowOff>
    </xdr:to>
    <xdr:sp>
      <xdr:nvSpPr>
        <xdr:cNvPr id="22" name="TextBox 22"/>
        <xdr:cNvSpPr txBox="1">
          <a:spLocks noChangeArrowheads="1"/>
        </xdr:cNvSpPr>
      </xdr:nvSpPr>
      <xdr:spPr>
        <a:xfrm>
          <a:off x="600075" y="12820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90</xdr:row>
      <xdr:rowOff>133350</xdr:rowOff>
    </xdr:from>
    <xdr:to>
      <xdr:col>14</xdr:col>
      <xdr:colOff>19050</xdr:colOff>
      <xdr:row>92</xdr:row>
      <xdr:rowOff>0</xdr:rowOff>
    </xdr:to>
    <xdr:sp>
      <xdr:nvSpPr>
        <xdr:cNvPr id="23" name="TextBox 23"/>
        <xdr:cNvSpPr txBox="1">
          <a:spLocks noChangeArrowheads="1"/>
        </xdr:cNvSpPr>
      </xdr:nvSpPr>
      <xdr:spPr>
        <a:xfrm>
          <a:off x="590550" y="13668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97</xdr:row>
      <xdr:rowOff>19050</xdr:rowOff>
    </xdr:from>
    <xdr:to>
      <xdr:col>14</xdr:col>
      <xdr:colOff>47625</xdr:colOff>
      <xdr:row>98</xdr:row>
      <xdr:rowOff>28575</xdr:rowOff>
    </xdr:to>
    <xdr:sp>
      <xdr:nvSpPr>
        <xdr:cNvPr id="24" name="TextBox 24"/>
        <xdr:cNvSpPr txBox="1">
          <a:spLocks noChangeArrowheads="1"/>
        </xdr:cNvSpPr>
      </xdr:nvSpPr>
      <xdr:spPr>
        <a:xfrm>
          <a:off x="619125" y="145542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109</xdr:row>
      <xdr:rowOff>0</xdr:rowOff>
    </xdr:from>
    <xdr:to>
      <xdr:col>14</xdr:col>
      <xdr:colOff>0</xdr:colOff>
      <xdr:row>110</xdr:row>
      <xdr:rowOff>9525</xdr:rowOff>
    </xdr:to>
    <xdr:sp>
      <xdr:nvSpPr>
        <xdr:cNvPr id="25" name="TextBox 25"/>
        <xdr:cNvSpPr txBox="1">
          <a:spLocks noChangeArrowheads="1"/>
        </xdr:cNvSpPr>
      </xdr:nvSpPr>
      <xdr:spPr>
        <a:xfrm>
          <a:off x="571500" y="16287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114</xdr:row>
      <xdr:rowOff>133350</xdr:rowOff>
    </xdr:from>
    <xdr:to>
      <xdr:col>14</xdr:col>
      <xdr:colOff>19050</xdr:colOff>
      <xdr:row>116</xdr:row>
      <xdr:rowOff>0</xdr:rowOff>
    </xdr:to>
    <xdr:sp>
      <xdr:nvSpPr>
        <xdr:cNvPr id="26" name="TextBox 26"/>
        <xdr:cNvSpPr txBox="1">
          <a:spLocks noChangeArrowheads="1"/>
        </xdr:cNvSpPr>
      </xdr:nvSpPr>
      <xdr:spPr>
        <a:xfrm>
          <a:off x="590550" y="1713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121</xdr:row>
      <xdr:rowOff>9525</xdr:rowOff>
    </xdr:from>
    <xdr:to>
      <xdr:col>14</xdr:col>
      <xdr:colOff>123825</xdr:colOff>
      <xdr:row>122</xdr:row>
      <xdr:rowOff>19050</xdr:rowOff>
    </xdr:to>
    <xdr:sp>
      <xdr:nvSpPr>
        <xdr:cNvPr id="27" name="TextBox 27"/>
        <xdr:cNvSpPr txBox="1">
          <a:spLocks noChangeArrowheads="1"/>
        </xdr:cNvSpPr>
      </xdr:nvSpPr>
      <xdr:spPr>
        <a:xfrm>
          <a:off x="695325" y="18011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152</xdr:row>
      <xdr:rowOff>9525</xdr:rowOff>
    </xdr:from>
    <xdr:to>
      <xdr:col>14</xdr:col>
      <xdr:colOff>57150</xdr:colOff>
      <xdr:row>153</xdr:row>
      <xdr:rowOff>19050</xdr:rowOff>
    </xdr:to>
    <xdr:sp>
      <xdr:nvSpPr>
        <xdr:cNvPr id="28" name="TextBox 28"/>
        <xdr:cNvSpPr txBox="1">
          <a:spLocks noChangeArrowheads="1"/>
        </xdr:cNvSpPr>
      </xdr:nvSpPr>
      <xdr:spPr>
        <a:xfrm>
          <a:off x="628650" y="22764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158</xdr:row>
      <xdr:rowOff>0</xdr:rowOff>
    </xdr:from>
    <xdr:to>
      <xdr:col>14</xdr:col>
      <xdr:colOff>76200</xdr:colOff>
      <xdr:row>159</xdr:row>
      <xdr:rowOff>9525</xdr:rowOff>
    </xdr:to>
    <xdr:sp>
      <xdr:nvSpPr>
        <xdr:cNvPr id="29" name="TextBox 29"/>
        <xdr:cNvSpPr txBox="1">
          <a:spLocks noChangeArrowheads="1"/>
        </xdr:cNvSpPr>
      </xdr:nvSpPr>
      <xdr:spPr>
        <a:xfrm>
          <a:off x="647700" y="23612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164</xdr:row>
      <xdr:rowOff>9525</xdr:rowOff>
    </xdr:from>
    <xdr:to>
      <xdr:col>14</xdr:col>
      <xdr:colOff>47625</xdr:colOff>
      <xdr:row>165</xdr:row>
      <xdr:rowOff>19050</xdr:rowOff>
    </xdr:to>
    <xdr:sp>
      <xdr:nvSpPr>
        <xdr:cNvPr id="30" name="TextBox 30"/>
        <xdr:cNvSpPr txBox="1">
          <a:spLocks noChangeArrowheads="1"/>
        </xdr:cNvSpPr>
      </xdr:nvSpPr>
      <xdr:spPr>
        <a:xfrm>
          <a:off x="619125" y="24479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219</xdr:row>
      <xdr:rowOff>19050</xdr:rowOff>
    </xdr:from>
    <xdr:to>
      <xdr:col>14</xdr:col>
      <xdr:colOff>66675</xdr:colOff>
      <xdr:row>220</xdr:row>
      <xdr:rowOff>28575</xdr:rowOff>
    </xdr:to>
    <xdr:sp>
      <xdr:nvSpPr>
        <xdr:cNvPr id="6" name="TextBox 6"/>
        <xdr:cNvSpPr txBox="1">
          <a:spLocks noChangeArrowheads="1"/>
        </xdr:cNvSpPr>
      </xdr:nvSpPr>
      <xdr:spPr>
        <a:xfrm>
          <a:off x="571500" y="3271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 name="TextBox 7"/>
        <xdr:cNvSpPr txBox="1">
          <a:spLocks noChangeArrowheads="1"/>
        </xdr:cNvSpPr>
      </xdr:nvSpPr>
      <xdr:spPr>
        <a:xfrm>
          <a:off x="571500" y="3357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19050</xdr:rowOff>
    </xdr:from>
    <xdr:to>
      <xdr:col>14</xdr:col>
      <xdr:colOff>66675</xdr:colOff>
      <xdr:row>232</xdr:row>
      <xdr:rowOff>28575</xdr:rowOff>
    </xdr:to>
    <xdr:sp>
      <xdr:nvSpPr>
        <xdr:cNvPr id="8" name="TextBox 8"/>
        <xdr:cNvSpPr txBox="1">
          <a:spLocks noChangeArrowheads="1"/>
        </xdr:cNvSpPr>
      </xdr:nvSpPr>
      <xdr:spPr>
        <a:xfrm>
          <a:off x="571500" y="3443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9525</xdr:rowOff>
    </xdr:from>
    <xdr:to>
      <xdr:col>14</xdr:col>
      <xdr:colOff>66675</xdr:colOff>
      <xdr:row>243</xdr:row>
      <xdr:rowOff>19050</xdr:rowOff>
    </xdr:to>
    <xdr:sp>
      <xdr:nvSpPr>
        <xdr:cNvPr id="9" name="TextBox 9"/>
        <xdr:cNvSpPr txBox="1">
          <a:spLocks noChangeArrowheads="1"/>
        </xdr:cNvSpPr>
      </xdr:nvSpPr>
      <xdr:spPr>
        <a:xfrm>
          <a:off x="571500" y="36023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10" name="TextBox 10"/>
        <xdr:cNvSpPr txBox="1">
          <a:spLocks noChangeArrowheads="1"/>
        </xdr:cNvSpPr>
      </xdr:nvSpPr>
      <xdr:spPr>
        <a:xfrm>
          <a:off x="571500" y="3688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254</xdr:row>
      <xdr:rowOff>9525</xdr:rowOff>
    </xdr:from>
    <xdr:to>
      <xdr:col>14</xdr:col>
      <xdr:colOff>66675</xdr:colOff>
      <xdr:row>255</xdr:row>
      <xdr:rowOff>19050</xdr:rowOff>
    </xdr:to>
    <xdr:sp>
      <xdr:nvSpPr>
        <xdr:cNvPr id="11" name="TextBox 11"/>
        <xdr:cNvSpPr txBox="1">
          <a:spLocks noChangeArrowheads="1"/>
        </xdr:cNvSpPr>
      </xdr:nvSpPr>
      <xdr:spPr>
        <a:xfrm>
          <a:off x="571500" y="37738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9525</xdr:rowOff>
    </xdr:from>
    <xdr:to>
      <xdr:col>14</xdr:col>
      <xdr:colOff>66675</xdr:colOff>
      <xdr:row>287</xdr:row>
      <xdr:rowOff>19050</xdr:rowOff>
    </xdr:to>
    <xdr:sp>
      <xdr:nvSpPr>
        <xdr:cNvPr id="12" name="TextBox 12"/>
        <xdr:cNvSpPr txBox="1">
          <a:spLocks noChangeArrowheads="1"/>
        </xdr:cNvSpPr>
      </xdr:nvSpPr>
      <xdr:spPr>
        <a:xfrm>
          <a:off x="571500" y="425672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292</xdr:row>
      <xdr:rowOff>9525</xdr:rowOff>
    </xdr:from>
    <xdr:to>
      <xdr:col>14</xdr:col>
      <xdr:colOff>66675</xdr:colOff>
      <xdr:row>293</xdr:row>
      <xdr:rowOff>19050</xdr:rowOff>
    </xdr:to>
    <xdr:sp>
      <xdr:nvSpPr>
        <xdr:cNvPr id="13" name="TextBox 13"/>
        <xdr:cNvSpPr txBox="1">
          <a:spLocks noChangeArrowheads="1"/>
        </xdr:cNvSpPr>
      </xdr:nvSpPr>
      <xdr:spPr>
        <a:xfrm>
          <a:off x="571500" y="434244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14" name="TextBox 14"/>
        <xdr:cNvSpPr txBox="1">
          <a:spLocks noChangeArrowheads="1"/>
        </xdr:cNvSpPr>
      </xdr:nvSpPr>
      <xdr:spPr>
        <a:xfrm>
          <a:off x="571500" y="442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309</xdr:row>
      <xdr:rowOff>9525</xdr:rowOff>
    </xdr:from>
    <xdr:to>
      <xdr:col>14</xdr:col>
      <xdr:colOff>66675</xdr:colOff>
      <xdr:row>310</xdr:row>
      <xdr:rowOff>19050</xdr:rowOff>
    </xdr:to>
    <xdr:sp>
      <xdr:nvSpPr>
        <xdr:cNvPr id="15" name="TextBox 15"/>
        <xdr:cNvSpPr txBox="1">
          <a:spLocks noChangeArrowheads="1"/>
        </xdr:cNvSpPr>
      </xdr:nvSpPr>
      <xdr:spPr>
        <a:xfrm>
          <a:off x="571500" y="458533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315</xdr:row>
      <xdr:rowOff>9525</xdr:rowOff>
    </xdr:from>
    <xdr:to>
      <xdr:col>14</xdr:col>
      <xdr:colOff>66675</xdr:colOff>
      <xdr:row>316</xdr:row>
      <xdr:rowOff>19050</xdr:rowOff>
    </xdr:to>
    <xdr:sp>
      <xdr:nvSpPr>
        <xdr:cNvPr id="16" name="TextBox 16"/>
        <xdr:cNvSpPr txBox="1">
          <a:spLocks noChangeArrowheads="1"/>
        </xdr:cNvSpPr>
      </xdr:nvSpPr>
      <xdr:spPr>
        <a:xfrm>
          <a:off x="571500" y="467106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321</xdr:row>
      <xdr:rowOff>9525</xdr:rowOff>
    </xdr:from>
    <xdr:to>
      <xdr:col>14</xdr:col>
      <xdr:colOff>104775</xdr:colOff>
      <xdr:row>322</xdr:row>
      <xdr:rowOff>19050</xdr:rowOff>
    </xdr:to>
    <xdr:sp>
      <xdr:nvSpPr>
        <xdr:cNvPr id="17" name="TextBox 17"/>
        <xdr:cNvSpPr txBox="1">
          <a:spLocks noChangeArrowheads="1"/>
        </xdr:cNvSpPr>
      </xdr:nvSpPr>
      <xdr:spPr>
        <a:xfrm>
          <a:off x="609600" y="475678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85</xdr:row>
      <xdr:rowOff>9525</xdr:rowOff>
    </xdr:from>
    <xdr:to>
      <xdr:col>14</xdr:col>
      <xdr:colOff>104775</xdr:colOff>
      <xdr:row>86</xdr:row>
      <xdr:rowOff>19050</xdr:rowOff>
    </xdr:to>
    <xdr:sp>
      <xdr:nvSpPr>
        <xdr:cNvPr id="19" name="TextBox 19"/>
        <xdr:cNvSpPr txBox="1">
          <a:spLocks noChangeArrowheads="1"/>
        </xdr:cNvSpPr>
      </xdr:nvSpPr>
      <xdr:spPr>
        <a:xfrm>
          <a:off x="609600" y="12811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91</xdr:row>
      <xdr:rowOff>9525</xdr:rowOff>
    </xdr:from>
    <xdr:to>
      <xdr:col>14</xdr:col>
      <xdr:colOff>104775</xdr:colOff>
      <xdr:row>92</xdr:row>
      <xdr:rowOff>19050</xdr:rowOff>
    </xdr:to>
    <xdr:sp>
      <xdr:nvSpPr>
        <xdr:cNvPr id="20" name="TextBox 20"/>
        <xdr:cNvSpPr txBox="1">
          <a:spLocks noChangeArrowheads="1"/>
        </xdr:cNvSpPr>
      </xdr:nvSpPr>
      <xdr:spPr>
        <a:xfrm>
          <a:off x="609600" y="1366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97</xdr:row>
      <xdr:rowOff>9525</xdr:rowOff>
    </xdr:from>
    <xdr:to>
      <xdr:col>14</xdr:col>
      <xdr:colOff>104775</xdr:colOff>
      <xdr:row>98</xdr:row>
      <xdr:rowOff>19050</xdr:rowOff>
    </xdr:to>
    <xdr:sp>
      <xdr:nvSpPr>
        <xdr:cNvPr id="21" name="TextBox 21"/>
        <xdr:cNvSpPr txBox="1">
          <a:spLocks noChangeArrowheads="1"/>
        </xdr:cNvSpPr>
      </xdr:nvSpPr>
      <xdr:spPr>
        <a:xfrm>
          <a:off x="609600" y="1452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108</xdr:row>
      <xdr:rowOff>9525</xdr:rowOff>
    </xdr:from>
    <xdr:to>
      <xdr:col>14</xdr:col>
      <xdr:colOff>104775</xdr:colOff>
      <xdr:row>109</xdr:row>
      <xdr:rowOff>19050</xdr:rowOff>
    </xdr:to>
    <xdr:sp>
      <xdr:nvSpPr>
        <xdr:cNvPr id="22" name="TextBox 22"/>
        <xdr:cNvSpPr txBox="1">
          <a:spLocks noChangeArrowheads="1"/>
        </xdr:cNvSpPr>
      </xdr:nvSpPr>
      <xdr:spPr>
        <a:xfrm>
          <a:off x="609600" y="16097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114</xdr:row>
      <xdr:rowOff>9525</xdr:rowOff>
    </xdr:from>
    <xdr:to>
      <xdr:col>14</xdr:col>
      <xdr:colOff>104775</xdr:colOff>
      <xdr:row>115</xdr:row>
      <xdr:rowOff>19050</xdr:rowOff>
    </xdr:to>
    <xdr:sp>
      <xdr:nvSpPr>
        <xdr:cNvPr id="23" name="TextBox 23"/>
        <xdr:cNvSpPr txBox="1">
          <a:spLocks noChangeArrowheads="1"/>
        </xdr:cNvSpPr>
      </xdr:nvSpPr>
      <xdr:spPr>
        <a:xfrm>
          <a:off x="609600" y="16954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24" name="TextBox 24"/>
        <xdr:cNvSpPr txBox="1">
          <a:spLocks noChangeArrowheads="1"/>
        </xdr:cNvSpPr>
      </xdr:nvSpPr>
      <xdr:spPr>
        <a:xfrm>
          <a:off x="609600" y="1783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25" name="TextBox 25"/>
        <xdr:cNvSpPr txBox="1">
          <a:spLocks noChangeArrowheads="1"/>
        </xdr:cNvSpPr>
      </xdr:nvSpPr>
      <xdr:spPr>
        <a:xfrm>
          <a:off x="609600" y="22669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158</xdr:row>
      <xdr:rowOff>9525</xdr:rowOff>
    </xdr:from>
    <xdr:to>
      <xdr:col>14</xdr:col>
      <xdr:colOff>104775</xdr:colOff>
      <xdr:row>159</xdr:row>
      <xdr:rowOff>19050</xdr:rowOff>
    </xdr:to>
    <xdr:sp>
      <xdr:nvSpPr>
        <xdr:cNvPr id="26" name="TextBox 26"/>
        <xdr:cNvSpPr txBox="1">
          <a:spLocks noChangeArrowheads="1"/>
        </xdr:cNvSpPr>
      </xdr:nvSpPr>
      <xdr:spPr>
        <a:xfrm>
          <a:off x="609600" y="23526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164</xdr:row>
      <xdr:rowOff>9525</xdr:rowOff>
    </xdr:from>
    <xdr:to>
      <xdr:col>14</xdr:col>
      <xdr:colOff>104775</xdr:colOff>
      <xdr:row>165</xdr:row>
      <xdr:rowOff>19050</xdr:rowOff>
    </xdr:to>
    <xdr:sp>
      <xdr:nvSpPr>
        <xdr:cNvPr id="27" name="TextBox 27"/>
        <xdr:cNvSpPr txBox="1">
          <a:spLocks noChangeArrowheads="1"/>
        </xdr:cNvSpPr>
      </xdr:nvSpPr>
      <xdr:spPr>
        <a:xfrm>
          <a:off x="609600" y="24384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175</xdr:row>
      <xdr:rowOff>9525</xdr:rowOff>
    </xdr:from>
    <xdr:to>
      <xdr:col>14</xdr:col>
      <xdr:colOff>104775</xdr:colOff>
      <xdr:row>176</xdr:row>
      <xdr:rowOff>19050</xdr:rowOff>
    </xdr:to>
    <xdr:sp>
      <xdr:nvSpPr>
        <xdr:cNvPr id="28" name="TextBox 28"/>
        <xdr:cNvSpPr txBox="1">
          <a:spLocks noChangeArrowheads="1"/>
        </xdr:cNvSpPr>
      </xdr:nvSpPr>
      <xdr:spPr>
        <a:xfrm>
          <a:off x="609600" y="2595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181</xdr:row>
      <xdr:rowOff>9525</xdr:rowOff>
    </xdr:from>
    <xdr:to>
      <xdr:col>14</xdr:col>
      <xdr:colOff>104775</xdr:colOff>
      <xdr:row>182</xdr:row>
      <xdr:rowOff>19050</xdr:rowOff>
    </xdr:to>
    <xdr:sp>
      <xdr:nvSpPr>
        <xdr:cNvPr id="29" name="TextBox 29"/>
        <xdr:cNvSpPr txBox="1">
          <a:spLocks noChangeArrowheads="1"/>
        </xdr:cNvSpPr>
      </xdr:nvSpPr>
      <xdr:spPr>
        <a:xfrm>
          <a:off x="609600" y="2681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187</xdr:row>
      <xdr:rowOff>9525</xdr:rowOff>
    </xdr:from>
    <xdr:to>
      <xdr:col>14</xdr:col>
      <xdr:colOff>104775</xdr:colOff>
      <xdr:row>188</xdr:row>
      <xdr:rowOff>19050</xdr:rowOff>
    </xdr:to>
    <xdr:sp>
      <xdr:nvSpPr>
        <xdr:cNvPr id="30" name="TextBox 30"/>
        <xdr:cNvSpPr txBox="1">
          <a:spLocks noChangeArrowheads="1"/>
        </xdr:cNvSpPr>
      </xdr:nvSpPr>
      <xdr:spPr>
        <a:xfrm>
          <a:off x="609600" y="27670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447675</xdr:colOff>
      <xdr:row>86</xdr:row>
      <xdr:rowOff>0</xdr:rowOff>
    </xdr:to>
    <xdr:sp>
      <xdr:nvSpPr>
        <xdr:cNvPr id="4" name="Text 6"/>
        <xdr:cNvSpPr txBox="1">
          <a:spLocks noChangeArrowheads="1"/>
        </xdr:cNvSpPr>
      </xdr:nvSpPr>
      <xdr:spPr>
        <a:xfrm>
          <a:off x="0" y="128968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447675</xdr:colOff>
      <xdr:row>97</xdr:row>
      <xdr:rowOff>0</xdr:rowOff>
    </xdr:to>
    <xdr:sp>
      <xdr:nvSpPr>
        <xdr:cNvPr id="5" name="Text 7"/>
        <xdr:cNvSpPr txBox="1">
          <a:spLocks noChangeArrowheads="1"/>
        </xdr:cNvSpPr>
      </xdr:nvSpPr>
      <xdr:spPr>
        <a:xfrm>
          <a:off x="0" y="145351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16</xdr:col>
      <xdr:colOff>409575</xdr:colOff>
      <xdr:row>107</xdr:row>
      <xdr:rowOff>152400</xdr:rowOff>
    </xdr:to>
    <xdr:sp>
      <xdr:nvSpPr>
        <xdr:cNvPr id="6" name="Text 8"/>
        <xdr:cNvSpPr txBox="1">
          <a:spLocks noChangeArrowheads="1"/>
        </xdr:cNvSpPr>
      </xdr:nvSpPr>
      <xdr:spPr>
        <a:xfrm>
          <a:off x="0" y="161734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52" name="Chart 52"/>
        <xdr:cNvGraphicFramePr/>
      </xdr:nvGraphicFramePr>
      <xdr:xfrm>
        <a:off x="0" y="342900"/>
        <a:ext cx="0" cy="29527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53" name="Chart 53"/>
        <xdr:cNvGraphicFramePr/>
      </xdr:nvGraphicFramePr>
      <xdr:xfrm>
        <a:off x="0" y="3343275"/>
        <a:ext cx="0" cy="29527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54" name="Chart 54"/>
        <xdr:cNvGraphicFramePr/>
      </xdr:nvGraphicFramePr>
      <xdr:xfrm>
        <a:off x="0" y="6334125"/>
        <a:ext cx="0" cy="290512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55" name="TextBox 55"/>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6" name="TextBox 5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57" name="TextBox 5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58" name="TextBox 58"/>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59" name="TextBox 5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60" name="TextBox 6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61" name="TextBox 6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62" name="TextBox 6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63" name="TextBox 63"/>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64" name="TextBox 6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65" name="TextBox 6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66" name="TextBox 66"/>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67" name="Line 67"/>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68" name="Line 68"/>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69" name="Chart 69"/>
        <xdr:cNvGraphicFramePr/>
      </xdr:nvGraphicFramePr>
      <xdr:xfrm>
        <a:off x="0" y="342900"/>
        <a:ext cx="0" cy="29527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70" name="Chart 70"/>
        <xdr:cNvGraphicFramePr/>
      </xdr:nvGraphicFramePr>
      <xdr:xfrm>
        <a:off x="0" y="3343275"/>
        <a:ext cx="0" cy="29527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71" name="Chart 71"/>
        <xdr:cNvGraphicFramePr/>
      </xdr:nvGraphicFramePr>
      <xdr:xfrm>
        <a:off x="0" y="6334125"/>
        <a:ext cx="0" cy="290512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72" name="TextBox 72"/>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73" name="TextBox 7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74" name="TextBox 7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5" name="TextBox 7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6" name="TextBox 7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77" name="TextBox 7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78" name="TextBox 7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9" name="TextBox 7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80" name="TextBox 80"/>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81" name="TextBox 8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82" name="TextBox 8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83" name="TextBox 8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84" name="Line 84"/>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85" name="Line 85"/>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6" name="Chart 86"/>
        <xdr:cNvGraphicFramePr/>
      </xdr:nvGraphicFramePr>
      <xdr:xfrm>
        <a:off x="57150" y="342900"/>
        <a:ext cx="5981700" cy="2952750"/>
      </xdr:xfrm>
      <a:graphic>
        <a:graphicData uri="http://schemas.openxmlformats.org/drawingml/2006/chart">
          <c:chart xmlns:c="http://schemas.openxmlformats.org/drawingml/2006/chart" r:id="rId16"/>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87" name="Chart 87"/>
        <xdr:cNvGraphicFramePr/>
      </xdr:nvGraphicFramePr>
      <xdr:xfrm>
        <a:off x="57150" y="3343275"/>
        <a:ext cx="5981700" cy="2952750"/>
      </xdr:xfrm>
      <a:graphic>
        <a:graphicData uri="http://schemas.openxmlformats.org/drawingml/2006/chart">
          <c:chart xmlns:c="http://schemas.openxmlformats.org/drawingml/2006/chart" r:id="rId17"/>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88" name="Chart 88"/>
        <xdr:cNvGraphicFramePr/>
      </xdr:nvGraphicFramePr>
      <xdr:xfrm>
        <a:off x="57150" y="6334125"/>
        <a:ext cx="5981700" cy="2905125"/>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89" name="TextBox 89"/>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90" name="TextBox 90"/>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91" name="TextBox 91"/>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92" name="TextBox 92"/>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93" name="TextBox 93"/>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94" name="TextBox 94"/>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95" name="TextBox 95"/>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96" name="TextBox 96"/>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97" name="TextBox 97"/>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98" name="TextBox 98"/>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99" name="TextBox 99"/>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100" name="TextBox 100"/>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01" name="Line 101"/>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2" name="Line 102"/>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38" name="Chart 38"/>
        <xdr:cNvGraphicFramePr/>
      </xdr:nvGraphicFramePr>
      <xdr:xfrm>
        <a:off x="0" y="4562475"/>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9" name="Line 39"/>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0" name="Line 40"/>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41" name="TextBox 41"/>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42" name="TextBox 4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43" name="TextBox 43"/>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44" name="TextBox 4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45" name="TextBox 45"/>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46" name="TextBox 4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47" name="TextBox 47"/>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48" name="TextBox 4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49" name="Chart 49"/>
        <xdr:cNvGraphicFramePr/>
      </xdr:nvGraphicFramePr>
      <xdr:xfrm>
        <a:off x="0" y="485775"/>
        <a:ext cx="0" cy="38195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50" name="Chart 50"/>
        <xdr:cNvGraphicFramePr/>
      </xdr:nvGraphicFramePr>
      <xdr:xfrm>
        <a:off x="0" y="4562475"/>
        <a:ext cx="0" cy="38195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51" name="Line 51"/>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52" name="Line 52"/>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3" name="TextBox 53"/>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54" name="TextBox 5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55" name="TextBox 55"/>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56" name="TextBox 5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57" name="TextBox 57"/>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58" name="TextBox 5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59" name="TextBox 59"/>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60" name="TextBox 6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1" name="Chart 61"/>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2" name="Chart 62"/>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3" name="Line 6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4" name="Line 6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65" name="TextBox 65"/>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66" name="TextBox 66"/>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67" name="TextBox 67"/>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68" name="TextBox 68"/>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69" name="TextBox 69"/>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70" name="TextBox 70"/>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71" name="TextBox 71"/>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72" name="TextBox 72"/>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38" name="Chart 38"/>
        <xdr:cNvGraphicFramePr/>
      </xdr:nvGraphicFramePr>
      <xdr:xfrm>
        <a:off x="0" y="4591050"/>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9" name="Line 39"/>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0" name="Line 40"/>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41" name="TextBox 41"/>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42" name="TextBox 42"/>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43" name="TextBox 43"/>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44" name="TextBox 44"/>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45" name="TextBox 45"/>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46" name="TextBox 4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47" name="TextBox 47"/>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48" name="TextBox 48"/>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53" name="TextBox 53"/>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54" name="TextBox 54"/>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55" name="TextBox 55"/>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56" name="TextBox 56"/>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57" name="TextBox 57"/>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58" name="TextBox 58"/>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59" name="TextBox 59"/>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60" name="TextBox 60"/>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142875</xdr:rowOff>
    </xdr:from>
    <xdr:to>
      <xdr:col>0</xdr:col>
      <xdr:colOff>0</xdr:colOff>
      <xdr:row>24</xdr:row>
      <xdr:rowOff>133350</xdr:rowOff>
    </xdr:to>
    <xdr:graphicFrame>
      <xdr:nvGraphicFramePr>
        <xdr:cNvPr id="1" name="Chart 1"/>
        <xdr:cNvGraphicFramePr/>
      </xdr:nvGraphicFramePr>
      <xdr:xfrm>
        <a:off x="0" y="628650"/>
        <a:ext cx="0" cy="3390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 name="TextBox 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 name="TextBox 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 name="TextBox 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 name="TextBox 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 name="TextBox 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 name="Chart 7"/>
        <xdr:cNvGraphicFramePr/>
      </xdr:nvGraphicFramePr>
      <xdr:xfrm>
        <a:off x="0" y="628650"/>
        <a:ext cx="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 name="TextBox 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 name="TextBox 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10" name="TextBox 1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11" name="TextBox 1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12" name="TextBox 1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3" name="Chart 13"/>
        <xdr:cNvGraphicFramePr/>
      </xdr:nvGraphicFramePr>
      <xdr:xfrm>
        <a:off x="0" y="628650"/>
        <a:ext cx="0" cy="33909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4" name="TextBox 14"/>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15" name="TextBox 1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16" name="TextBox 16"/>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17" name="TextBox 1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8" name="Chart 18"/>
        <xdr:cNvGraphicFramePr/>
      </xdr:nvGraphicFramePr>
      <xdr:xfrm>
        <a:off x="0" y="628650"/>
        <a:ext cx="0"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9" name="TextBox 1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0" name="TextBox 2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1" name="TextBox 2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2" name="TextBox 2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23" name="TextBox 2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24" name="Chart 24"/>
        <xdr:cNvGraphicFramePr/>
      </xdr:nvGraphicFramePr>
      <xdr:xfrm>
        <a:off x="0" y="628650"/>
        <a:ext cx="0" cy="33909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25" name="Chart 25"/>
        <xdr:cNvGraphicFramePr/>
      </xdr:nvGraphicFramePr>
      <xdr:xfrm>
        <a:off x="0" y="628650"/>
        <a:ext cx="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6" name="TextBox 2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7" name="TextBox 2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8" name="TextBox 2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9" name="TextBox 2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0" name="TextBox 3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1" name="Chart 31"/>
        <xdr:cNvGraphicFramePr/>
      </xdr:nvGraphicFramePr>
      <xdr:xfrm>
        <a:off x="0" y="628650"/>
        <a:ext cx="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2" name="TextBox 3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3" name="TextBox 3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34" name="TextBox 3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35" name="TextBox 3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6" name="TextBox 3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7" name="Chart 37"/>
        <xdr:cNvGraphicFramePr/>
      </xdr:nvGraphicFramePr>
      <xdr:xfrm>
        <a:off x="0" y="628650"/>
        <a:ext cx="0" cy="33909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8" name="TextBox 38"/>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39" name="TextBox 3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40" name="TextBox 40"/>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41" name="TextBox 41"/>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2" name="Chart 42"/>
        <xdr:cNvGraphicFramePr/>
      </xdr:nvGraphicFramePr>
      <xdr:xfrm>
        <a:off x="0" y="628650"/>
        <a:ext cx="0" cy="33909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43" name="TextBox 4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44" name="TextBox 4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5" name="TextBox 4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46" name="TextBox 4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47" name="TextBox 4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8" name="Chart 48"/>
        <xdr:cNvGraphicFramePr/>
      </xdr:nvGraphicFramePr>
      <xdr:xfrm>
        <a:off x="0" y="628650"/>
        <a:ext cx="0" cy="33909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49" name="Chart 49"/>
        <xdr:cNvGraphicFramePr/>
      </xdr:nvGraphicFramePr>
      <xdr:xfrm>
        <a:off x="0" y="628650"/>
        <a:ext cx="0" cy="33909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0" name="TextBox 5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1" name="TextBox 5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2" name="TextBox 5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3" name="TextBox 5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54" name="TextBox 5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55" name="Chart 55"/>
        <xdr:cNvGraphicFramePr/>
      </xdr:nvGraphicFramePr>
      <xdr:xfrm>
        <a:off x="0" y="628650"/>
        <a:ext cx="0" cy="33909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6" name="TextBox 5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7" name="TextBox 5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8" name="TextBox 5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9" name="TextBox 5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0" name="TextBox 6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1" name="Chart 61"/>
        <xdr:cNvGraphicFramePr/>
      </xdr:nvGraphicFramePr>
      <xdr:xfrm>
        <a:off x="0" y="628650"/>
        <a:ext cx="0" cy="33909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2" name="TextBox 62"/>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63" name="TextBox 63"/>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64" name="TextBox 64"/>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65" name="TextBox 6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6" name="Chart 66"/>
        <xdr:cNvGraphicFramePr/>
      </xdr:nvGraphicFramePr>
      <xdr:xfrm>
        <a:off x="0" y="628650"/>
        <a:ext cx="0" cy="33909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7" name="TextBox 6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68" name="TextBox 6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69" name="TextBox 6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70" name="TextBox 7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71" name="TextBox 7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2" name="Chart 72"/>
        <xdr:cNvGraphicFramePr/>
      </xdr:nvGraphicFramePr>
      <xdr:xfrm>
        <a:off x="0" y="628650"/>
        <a:ext cx="0" cy="339090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3" name="Chart 73"/>
        <xdr:cNvGraphicFramePr/>
      </xdr:nvGraphicFramePr>
      <xdr:xfrm>
        <a:off x="57150" y="628650"/>
        <a:ext cx="5934075" cy="339090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74" name="TextBox 7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75" name="TextBox 7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76" name="TextBox 7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77" name="TextBox 7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78" name="TextBox 7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9" name="Chart 79"/>
        <xdr:cNvGraphicFramePr/>
      </xdr:nvGraphicFramePr>
      <xdr:xfrm>
        <a:off x="57150" y="628650"/>
        <a:ext cx="5934075" cy="339090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0" name="TextBox 8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81" name="TextBox 8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82" name="TextBox 8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83" name="TextBox 8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84" name="TextBox 8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85" name="Chart 85"/>
        <xdr:cNvGraphicFramePr/>
      </xdr:nvGraphicFramePr>
      <xdr:xfrm>
        <a:off x="57150" y="628650"/>
        <a:ext cx="5934075" cy="339090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86" name="TextBox 86"/>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87" name="TextBox 87"/>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88" name="TextBox 88"/>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89" name="TextBox 89"/>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0" name="Chart 90"/>
        <xdr:cNvGraphicFramePr/>
      </xdr:nvGraphicFramePr>
      <xdr:xfrm>
        <a:off x="57150" y="628650"/>
        <a:ext cx="5934075" cy="339090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91" name="TextBox 91"/>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2" name="TextBox 92"/>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93" name="TextBox 93"/>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94" name="TextBox 94"/>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95" name="TextBox 95"/>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6" name="Chart 96"/>
        <xdr:cNvGraphicFramePr/>
      </xdr:nvGraphicFramePr>
      <xdr:xfrm>
        <a:off x="57150" y="628650"/>
        <a:ext cx="5934075" cy="3390900"/>
      </xdr:xfrm>
      <a:graphic>
        <a:graphicData uri="http://schemas.openxmlformats.org/drawingml/2006/chart">
          <c:chart xmlns:c="http://schemas.openxmlformats.org/drawingml/2006/chart" r:id="rId2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3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ndizes\BERICHTE\AE_W0320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ndizes\BERICHTE\Seite18(0320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ndizes\BERICHTE\UM_W03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ndizes\BERICHTE\UM_V0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3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04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Bau_04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Ae05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Bau_05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ndizes\BERICHTE\AE_V0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0">
        <row r="5">
          <cell r="B5">
            <v>110.55818563043671</v>
          </cell>
          <cell r="C5">
            <v>107.96752816423354</v>
          </cell>
          <cell r="D5">
            <v>135.26991225144306</v>
          </cell>
          <cell r="O5">
            <v>134.28325557326028</v>
          </cell>
          <cell r="P5">
            <v>141.66676604875136</v>
          </cell>
          <cell r="Q5">
            <v>170.5038073543144</v>
          </cell>
          <cell r="AB5">
            <v>116.99538215054463</v>
          </cell>
          <cell r="AC5">
            <v>117.11096240289598</v>
          </cell>
          <cell r="AD5">
            <v>144.82973683726647</v>
          </cell>
        </row>
        <row r="6">
          <cell r="B6">
            <v>138.64516644228198</v>
          </cell>
          <cell r="C6">
            <v>129.07624518073797</v>
          </cell>
          <cell r="D6">
            <v>161.96639369010606</v>
          </cell>
          <cell r="O6">
            <v>152.51763037749458</v>
          </cell>
          <cell r="P6">
            <v>153.19382514284123</v>
          </cell>
          <cell r="Q6">
            <v>180.84417388557094</v>
          </cell>
          <cell r="AB6">
            <v>141.93914625675404</v>
          </cell>
          <cell r="AC6">
            <v>134.8029006556708</v>
          </cell>
          <cell r="AD6">
            <v>166.44887259152256</v>
          </cell>
        </row>
        <row r="7">
          <cell r="B7">
            <v>85.18986374442899</v>
          </cell>
          <cell r="C7">
            <v>87.69472767203662</v>
          </cell>
          <cell r="D7">
            <v>112.58167151494156</v>
          </cell>
          <cell r="O7">
            <v>129.09803620352616</v>
          </cell>
          <cell r="P7">
            <v>141.71710849207727</v>
          </cell>
          <cell r="Q7">
            <v>172.11006270192533</v>
          </cell>
          <cell r="AB7">
            <v>99.44823027209179</v>
          </cell>
          <cell r="AC7">
            <v>105.23749621108874</v>
          </cell>
          <cell r="AD7">
            <v>131.91241503736217</v>
          </cell>
        </row>
        <row r="9">
          <cell r="B9">
            <v>69.48395379356937</v>
          </cell>
          <cell r="C9">
            <v>79.68330838134752</v>
          </cell>
          <cell r="D9">
            <v>89.47495817943098</v>
          </cell>
          <cell r="O9">
            <v>74.943389621751</v>
          </cell>
          <cell r="P9">
            <v>77.416735485981</v>
          </cell>
          <cell r="Q9">
            <v>105.85878658221529</v>
          </cell>
          <cell r="AB9">
            <v>70.8624003604445</v>
          </cell>
          <cell r="AC9">
            <v>79.1110240383741</v>
          </cell>
          <cell r="AD9">
            <v>93.61169185421274</v>
          </cell>
        </row>
        <row r="10">
          <cell r="B10">
            <v>125.56526524212983</v>
          </cell>
          <cell r="C10">
            <v>124.44198618127056</v>
          </cell>
          <cell r="D10">
            <v>149.09944270735622</v>
          </cell>
          <cell r="O10">
            <v>142.90945045660632</v>
          </cell>
          <cell r="P10">
            <v>161.0572009989014</v>
          </cell>
          <cell r="Q10">
            <v>171.2460421617622</v>
          </cell>
          <cell r="AB10">
            <v>127.47671850587588</v>
          </cell>
          <cell r="AC10">
            <v>128.4772447375405</v>
          </cell>
          <cell r="AD10">
            <v>151.54015636892754</v>
          </cell>
        </row>
        <row r="41">
          <cell r="B41">
            <v>111.33708562401883</v>
          </cell>
          <cell r="C41">
            <v>108.83349876450727</v>
          </cell>
          <cell r="D41">
            <v>137.01646409387448</v>
          </cell>
          <cell r="O41">
            <v>136.4931460807052</v>
          </cell>
          <cell r="P41">
            <v>144.7847311931856</v>
          </cell>
          <cell r="Q41">
            <v>173.8295532332617</v>
          </cell>
          <cell r="AB41">
            <v>118.16353302309928</v>
          </cell>
          <cell r="AC41">
            <v>118.589366444233</v>
          </cell>
          <cell r="AD41">
            <v>147.00620859569108</v>
          </cell>
        </row>
        <row r="42">
          <cell r="B42">
            <v>140.21296895382983</v>
          </cell>
          <cell r="C42">
            <v>130.41354495331626</v>
          </cell>
          <cell r="D42">
            <v>162.75721557709454</v>
          </cell>
          <cell r="O42">
            <v>154.13969986372896</v>
          </cell>
          <cell r="P42">
            <v>154.60328288192716</v>
          </cell>
          <cell r="Q42">
            <v>180.5932522659847</v>
          </cell>
          <cell r="AB42">
            <v>143.52223342589957</v>
          </cell>
          <cell r="AC42">
            <v>136.1615012276619</v>
          </cell>
          <cell r="AD42">
            <v>166.995407793112</v>
          </cell>
        </row>
        <row r="43">
          <cell r="B43">
            <v>86.04862549293632</v>
          </cell>
          <cell r="C43">
            <v>89.03320480027234</v>
          </cell>
          <cell r="D43">
            <v>116.81515632367908</v>
          </cell>
          <cell r="O43">
            <v>132.43428615186775</v>
          </cell>
          <cell r="P43">
            <v>146.96535618182105</v>
          </cell>
          <cell r="Q43">
            <v>178.90076847327379</v>
          </cell>
          <cell r="AB43">
            <v>101.10559996298434</v>
          </cell>
          <cell r="AC43">
            <v>107.83821721234644</v>
          </cell>
          <cell r="AD43">
            <v>136.96839902425592</v>
          </cell>
        </row>
        <row r="45">
          <cell r="B45">
            <v>67.4</v>
          </cell>
          <cell r="C45">
            <v>77.24770871809302</v>
          </cell>
          <cell r="D45">
            <v>86.46812491177643</v>
          </cell>
          <cell r="O45">
            <v>73.1</v>
          </cell>
          <cell r="P45">
            <v>75.46373490914532</v>
          </cell>
          <cell r="Q45">
            <v>104.23845700742346</v>
          </cell>
          <cell r="AB45">
            <v>68.8</v>
          </cell>
          <cell r="AC45">
            <v>76.79722139687006</v>
          </cell>
          <cell r="AD45">
            <v>90.9554718820506</v>
          </cell>
        </row>
        <row r="46">
          <cell r="B46">
            <v>123.70594253790405</v>
          </cell>
          <cell r="C46">
            <v>122.96423770147236</v>
          </cell>
          <cell r="D46">
            <v>147.6912994905278</v>
          </cell>
          <cell r="O46">
            <v>141.6708984460569</v>
          </cell>
          <cell r="P46">
            <v>159.39484213058114</v>
          </cell>
          <cell r="Q46">
            <v>170.1916148022936</v>
          </cell>
          <cell r="AB46">
            <v>125.68583727830969</v>
          </cell>
          <cell r="AC46">
            <v>126.9792078895459</v>
          </cell>
          <cell r="AD46">
            <v>150.17103037259142</v>
          </cell>
        </row>
      </sheetData>
      <sheetData sheetId="2">
        <row r="5">
          <cell r="B5">
            <v>100.5</v>
          </cell>
          <cell r="C5">
            <v>102.82420389750709</v>
          </cell>
          <cell r="D5">
            <v>122.38998136157977</v>
          </cell>
          <cell r="O5">
            <v>122.7</v>
          </cell>
          <cell r="P5">
            <v>133.76729739031686</v>
          </cell>
          <cell r="Q5">
            <v>161.6038254695575</v>
          </cell>
          <cell r="AB5">
            <v>105.4</v>
          </cell>
          <cell r="AC5">
            <v>109.67906152687598</v>
          </cell>
          <cell r="AD5">
            <v>131.07706749708422</v>
          </cell>
        </row>
        <row r="6">
          <cell r="B6">
            <v>120.4</v>
          </cell>
          <cell r="C6">
            <v>115.46315689706617</v>
          </cell>
          <cell r="D6">
            <v>139.9529856486289</v>
          </cell>
          <cell r="O6">
            <v>139.2</v>
          </cell>
          <cell r="P6">
            <v>142.7031956881567</v>
          </cell>
          <cell r="Q6">
            <v>172.29375708862727</v>
          </cell>
          <cell r="AB6">
            <v>124.4</v>
          </cell>
          <cell r="AC6">
            <v>121.18736733170927</v>
          </cell>
          <cell r="AD6">
            <v>146.74906192296993</v>
          </cell>
        </row>
        <row r="7">
          <cell r="B7">
            <v>83.6</v>
          </cell>
          <cell r="C7">
            <v>90.15906273449733</v>
          </cell>
          <cell r="D7">
            <v>110.50162981106646</v>
          </cell>
          <cell r="O7">
            <v>119.2</v>
          </cell>
          <cell r="P7">
            <v>137.75206637662043</v>
          </cell>
          <cell r="Q7">
            <v>168.85274063463655</v>
          </cell>
          <cell r="AB7">
            <v>94.8</v>
          </cell>
          <cell r="AC7">
            <v>105.21418827819447</v>
          </cell>
          <cell r="AD7">
            <v>128.95987433937987</v>
          </cell>
        </row>
        <row r="9">
          <cell r="B9">
            <v>75.9</v>
          </cell>
          <cell r="C9">
            <v>89.02553612270965</v>
          </cell>
          <cell r="D9">
            <v>96.25677152025575</v>
          </cell>
          <cell r="O9">
            <v>93</v>
          </cell>
          <cell r="P9">
            <v>99.65794690596563</v>
          </cell>
          <cell r="Q9">
            <v>109.95407276882096</v>
          </cell>
          <cell r="AB9">
            <v>79.5</v>
          </cell>
          <cell r="AC9">
            <v>91.26365592804136</v>
          </cell>
          <cell r="AD9">
            <v>99.14004999954894</v>
          </cell>
        </row>
        <row r="10">
          <cell r="B10">
            <v>94.9</v>
          </cell>
          <cell r="C10">
            <v>101.16117627034038</v>
          </cell>
          <cell r="D10">
            <v>114.90926830767589</v>
          </cell>
          <cell r="O10">
            <v>91.9</v>
          </cell>
          <cell r="P10">
            <v>97.28742615131672</v>
          </cell>
          <cell r="Q10">
            <v>111.62982181899892</v>
          </cell>
          <cell r="AB10">
            <v>94.6</v>
          </cell>
          <cell r="AC10">
            <v>100.79390263632362</v>
          </cell>
          <cell r="AD10">
            <v>114.59834111937582</v>
          </cell>
        </row>
        <row r="42">
          <cell r="B42">
            <v>100.1</v>
          </cell>
          <cell r="C42">
            <v>102.3229281175442</v>
          </cell>
          <cell r="D42">
            <v>122.47031057905598</v>
          </cell>
          <cell r="O42">
            <v>124.3</v>
          </cell>
          <cell r="P42">
            <v>136.3080084991854</v>
          </cell>
          <cell r="Q42">
            <v>164.44890035411228</v>
          </cell>
          <cell r="AB42">
            <v>105.5</v>
          </cell>
          <cell r="AC42">
            <v>109.85208584936326</v>
          </cell>
          <cell r="AD42">
            <v>131.77037461375247</v>
          </cell>
        </row>
        <row r="43">
          <cell r="B43">
            <v>121.3</v>
          </cell>
          <cell r="C43">
            <v>116.22728484494229</v>
          </cell>
          <cell r="D43">
            <v>140.49521909811594</v>
          </cell>
          <cell r="O43">
            <v>139.9</v>
          </cell>
          <cell r="P43">
            <v>143.5550138136156</v>
          </cell>
          <cell r="Q43">
            <v>172.07863343128554</v>
          </cell>
          <cell r="AB43">
            <v>125.2</v>
          </cell>
          <cell r="AC43">
            <v>121.97412138937321</v>
          </cell>
          <cell r="AD43">
            <v>147.1369974872599</v>
          </cell>
        </row>
        <row r="44">
          <cell r="B44">
            <v>84.5</v>
          </cell>
          <cell r="C44">
            <v>91.31897209844864</v>
          </cell>
          <cell r="D44">
            <v>114.59070896030259</v>
          </cell>
          <cell r="O44">
            <v>122.5</v>
          </cell>
          <cell r="P44">
            <v>143.03813239521924</v>
          </cell>
          <cell r="Q44">
            <v>175.82872275687347</v>
          </cell>
          <cell r="AB44">
            <v>96.5</v>
          </cell>
          <cell r="AC44">
            <v>107.67076373463622</v>
          </cell>
          <cell r="AD44">
            <v>133.95202952456918</v>
          </cell>
        </row>
        <row r="46">
          <cell r="B46">
            <v>73.9</v>
          </cell>
          <cell r="C46">
            <v>86.55111151612155</v>
          </cell>
          <cell r="D46">
            <v>93.34795629011913</v>
          </cell>
          <cell r="O46">
            <v>91</v>
          </cell>
          <cell r="P46">
            <v>97.49773057224844</v>
          </cell>
          <cell r="Q46">
            <v>107.01003957121262</v>
          </cell>
          <cell r="AB46">
            <v>77.5</v>
          </cell>
          <cell r="AC46">
            <v>88.85500317150698</v>
          </cell>
          <cell r="AD46">
            <v>96.22336096950788</v>
          </cell>
        </row>
        <row r="47">
          <cell r="B47">
            <v>91.3</v>
          </cell>
          <cell r="C47">
            <v>97.12349676783491</v>
          </cell>
          <cell r="D47">
            <v>110.18307022844817</v>
          </cell>
          <cell r="O47">
            <v>90.1</v>
          </cell>
          <cell r="P47">
            <v>95.12543577516163</v>
          </cell>
          <cell r="Q47">
            <v>108.7348797925239</v>
          </cell>
          <cell r="AB47">
            <v>91.2</v>
          </cell>
          <cell r="AC47">
            <v>96.9341343818061</v>
          </cell>
          <cell r="AD47">
            <v>110.04582076755034</v>
          </cell>
        </row>
      </sheetData>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Veränd_Wert"/>
    </sheetNames>
    <sheetDataSet>
      <sheetData sheetId="0">
        <row r="15">
          <cell r="AC15">
            <v>119.22614483571155</v>
          </cell>
          <cell r="AD15">
            <v>105.45715712041688</v>
          </cell>
          <cell r="AE15">
            <v>119.1</v>
          </cell>
          <cell r="AF15">
            <v>107.46532063811883</v>
          </cell>
          <cell r="AG15">
            <v>13.056475341519466</v>
          </cell>
          <cell r="AH15">
            <v>0.10591505937158428</v>
          </cell>
          <cell r="AI15">
            <v>-8.77307246339658</v>
          </cell>
        </row>
        <row r="16">
          <cell r="AC16">
            <v>62.95999114802113</v>
          </cell>
          <cell r="AD16">
            <v>57.76880376389341</v>
          </cell>
          <cell r="AE16">
            <v>124.5</v>
          </cell>
          <cell r="AF16">
            <v>65.34525310253247</v>
          </cell>
          <cell r="AG16">
            <v>8.986143118601865</v>
          </cell>
          <cell r="AH16">
            <v>-49.429725985525195</v>
          </cell>
          <cell r="AI16">
            <v>-43.227408251492214</v>
          </cell>
        </row>
        <row r="18">
          <cell r="AC18">
            <v>120.46173977698693</v>
          </cell>
          <cell r="AD18">
            <v>98.75983582588084</v>
          </cell>
          <cell r="AE18">
            <v>101.2</v>
          </cell>
          <cell r="AF18">
            <v>106.88171422528791</v>
          </cell>
          <cell r="AG18">
            <v>21.974422871021947</v>
          </cell>
          <cell r="AH18">
            <v>19.03333970057997</v>
          </cell>
          <cell r="AI18">
            <v>14.597978082867666</v>
          </cell>
        </row>
        <row r="19">
          <cell r="AC19">
            <v>158.65618870899493</v>
          </cell>
          <cell r="AD19">
            <v>152.71911780888334</v>
          </cell>
          <cell r="AE19">
            <v>147.2</v>
          </cell>
          <cell r="AF19">
            <v>160.5457793254694</v>
          </cell>
          <cell r="AG19">
            <v>3.887575429515902</v>
          </cell>
          <cell r="AH19">
            <v>7.782736894697653</v>
          </cell>
          <cell r="AI19">
            <v>7.821208412000934</v>
          </cell>
        </row>
        <row r="20">
          <cell r="AC20">
            <v>170.31668359065847</v>
          </cell>
          <cell r="AD20">
            <v>151.67386467410753</v>
          </cell>
          <cell r="AE20">
            <v>165.6</v>
          </cell>
          <cell r="AF20">
            <v>159.60597150514093</v>
          </cell>
          <cell r="AG20">
            <v>12.291385174768003</v>
          </cell>
          <cell r="AH20">
            <v>2.8482388832478724</v>
          </cell>
          <cell r="AI20">
            <v>0.7189555143926756</v>
          </cell>
        </row>
        <row r="21">
          <cell r="AC21">
            <v>178.74871191940696</v>
          </cell>
          <cell r="AD21">
            <v>117.07600179677262</v>
          </cell>
          <cell r="AE21">
            <v>120.1</v>
          </cell>
          <cell r="AF21">
            <v>145.91671950068488</v>
          </cell>
          <cell r="AG21">
            <v>52.677499381717396</v>
          </cell>
          <cell r="AH21">
            <v>48.83323223930638</v>
          </cell>
          <cell r="AI21">
            <v>22.894485823148408</v>
          </cell>
        </row>
        <row r="22">
          <cell r="AC22">
            <v>159.62763809794816</v>
          </cell>
          <cell r="AD22">
            <v>129.19594848561974</v>
          </cell>
          <cell r="AE22">
            <v>139</v>
          </cell>
          <cell r="AF22">
            <v>139.82154239847623</v>
          </cell>
          <cell r="AG22">
            <v>23.554677967100226</v>
          </cell>
          <cell r="AH22">
            <v>14.840027408595802</v>
          </cell>
          <cell r="AI22">
            <v>11.44118682131475</v>
          </cell>
        </row>
        <row r="23">
          <cell r="AC23">
            <v>107.32237845761894</v>
          </cell>
          <cell r="AD23">
            <v>90.16420289228697</v>
          </cell>
          <cell r="AE23">
            <v>88.5</v>
          </cell>
          <cell r="AF23">
            <v>95.96376577343541</v>
          </cell>
          <cell r="AG23">
            <v>19.029919873887952</v>
          </cell>
          <cell r="AH23">
            <v>21.268224245897105</v>
          </cell>
          <cell r="AI23">
            <v>20.305598545886436</v>
          </cell>
        </row>
        <row r="24">
          <cell r="AC24">
            <v>237.66862765003327</v>
          </cell>
          <cell r="AD24">
            <v>124.39950397985342</v>
          </cell>
          <cell r="AE24">
            <v>115.4</v>
          </cell>
          <cell r="AF24">
            <v>165.35576990215608</v>
          </cell>
          <cell r="AG24">
            <v>91.05271327168946</v>
          </cell>
          <cell r="AH24">
            <v>105.95201702775846</v>
          </cell>
          <cell r="AI24">
            <v>53.34383607618803</v>
          </cell>
        </row>
        <row r="25">
          <cell r="AC25">
            <v>137.946973006404</v>
          </cell>
          <cell r="AD25">
            <v>119.69943146106712</v>
          </cell>
          <cell r="AE25">
            <v>122.2</v>
          </cell>
          <cell r="AF25">
            <v>125.20680312611357</v>
          </cell>
          <cell r="AG25">
            <v>15.244468016769137</v>
          </cell>
          <cell r="AH25">
            <v>12.886229956140745</v>
          </cell>
          <cell r="AI25">
            <v>9.033500545236786</v>
          </cell>
        </row>
        <row r="26">
          <cell r="AC26">
            <v>121.7769577414189</v>
          </cell>
          <cell r="AD26">
            <v>95.5466059848028</v>
          </cell>
          <cell r="AE26">
            <v>104.3</v>
          </cell>
          <cell r="AF26">
            <v>102.31653967494223</v>
          </cell>
          <cell r="AG26">
            <v>27.45293931297589</v>
          </cell>
          <cell r="AH26">
            <v>16.756431199826366</v>
          </cell>
          <cell r="AI26">
            <v>-2.3386512806787447</v>
          </cell>
        </row>
        <row r="28">
          <cell r="AC28">
            <v>189.5607943593001</v>
          </cell>
          <cell r="AD28">
            <v>156.192262383859</v>
          </cell>
          <cell r="AE28">
            <v>195.1</v>
          </cell>
          <cell r="AF28">
            <v>175.6781364166318</v>
          </cell>
          <cell r="AG28">
            <v>21.363754814841215</v>
          </cell>
          <cell r="AH28">
            <v>-2.8391622966170633</v>
          </cell>
          <cell r="AI28">
            <v>-3.0473860835365505</v>
          </cell>
        </row>
        <row r="29">
          <cell r="AC29">
            <v>74.64304002575909</v>
          </cell>
          <cell r="AD29">
            <v>68.12042308735408</v>
          </cell>
          <cell r="AE29">
            <v>61.2</v>
          </cell>
          <cell r="AF29">
            <v>65.01706255928731</v>
          </cell>
          <cell r="AG29">
            <v>9.575126875005964</v>
          </cell>
          <cell r="AH29">
            <v>21.96575167607694</v>
          </cell>
          <cell r="AI29">
            <v>-5.5442190421976045</v>
          </cell>
        </row>
        <row r="30">
          <cell r="AC30">
            <v>113.03229768299549</v>
          </cell>
          <cell r="AD30">
            <v>101.18295270934512</v>
          </cell>
          <cell r="AE30">
            <v>115.1</v>
          </cell>
          <cell r="AF30">
            <v>104.73651164913998</v>
          </cell>
          <cell r="AG30">
            <v>11.710811610418626</v>
          </cell>
          <cell r="AH30">
            <v>-1.7964398931403156</v>
          </cell>
          <cell r="AI30">
            <v>-14.7559590484482</v>
          </cell>
        </row>
        <row r="32">
          <cell r="AC32">
            <v>109.41499512355774</v>
          </cell>
          <cell r="AD32">
            <v>187.66923745623637</v>
          </cell>
          <cell r="AE32">
            <v>179.8</v>
          </cell>
          <cell r="AF32">
            <v>148.4170552038559</v>
          </cell>
          <cell r="AG32">
            <v>-41.697959342392046</v>
          </cell>
          <cell r="AH32">
            <v>-39.14627634952295</v>
          </cell>
          <cell r="AI32">
            <v>8.544896541094046</v>
          </cell>
        </row>
        <row r="33">
          <cell r="AC33">
            <v>84.97847705677087</v>
          </cell>
          <cell r="AD33">
            <v>72.00107128418871</v>
          </cell>
          <cell r="AE33">
            <v>82.2</v>
          </cell>
          <cell r="AF33">
            <v>74.9965506426163</v>
          </cell>
          <cell r="AG33">
            <v>18.023906507391054</v>
          </cell>
          <cell r="AH33">
            <v>3.380142404830739</v>
          </cell>
          <cell r="AI33">
            <v>-5.783227835909182</v>
          </cell>
        </row>
        <row r="50">
          <cell r="AC50">
            <v>108.21422458106034</v>
          </cell>
          <cell r="AD50">
            <v>119.61845176192571</v>
          </cell>
          <cell r="AE50">
            <v>114.6</v>
          </cell>
          <cell r="AF50">
            <v>107.21354552575512</v>
          </cell>
          <cell r="AG50">
            <v>-9.533836137223203</v>
          </cell>
          <cell r="AH50">
            <v>-5.57222985945869</v>
          </cell>
          <cell r="AI50">
            <v>-13.792378296096127</v>
          </cell>
        </row>
        <row r="51">
          <cell r="AC51" t="str">
            <v>              -</v>
          </cell>
          <cell r="AD51" t="str">
            <v>                -</v>
          </cell>
          <cell r="AE51">
            <v>1313.4</v>
          </cell>
          <cell r="AF51">
            <v>95.82019609577024</v>
          </cell>
          <cell r="AG51" t="str">
            <v>           -</v>
          </cell>
          <cell r="AH51">
            <v>-100</v>
          </cell>
          <cell r="AI51">
            <v>-91.7877788742055</v>
          </cell>
        </row>
        <row r="53">
          <cell r="AC53">
            <v>225.18838915476712</v>
          </cell>
          <cell r="AD53">
            <v>209.75574145858954</v>
          </cell>
          <cell r="AE53">
            <v>167.6</v>
          </cell>
          <cell r="AF53">
            <v>195.60791084563985</v>
          </cell>
          <cell r="AG53">
            <v>7.357437555159524</v>
          </cell>
          <cell r="AH53">
            <v>34.360614054157</v>
          </cell>
          <cell r="AI53">
            <v>6.889568768109207</v>
          </cell>
        </row>
        <row r="54">
          <cell r="AC54">
            <v>95.1352082824732</v>
          </cell>
          <cell r="AD54">
            <v>93.83822144743324</v>
          </cell>
          <cell r="AE54">
            <v>76.1</v>
          </cell>
          <cell r="AF54">
            <v>92.31765026706341</v>
          </cell>
          <cell r="AG54">
            <v>1.3821519792620023</v>
          </cell>
          <cell r="AH54">
            <v>25.013414300227605</v>
          </cell>
          <cell r="AI54">
            <v>6.438489931279875</v>
          </cell>
        </row>
        <row r="55">
          <cell r="AC55">
            <v>340.3982929848843</v>
          </cell>
          <cell r="AD55">
            <v>244.5272717961303</v>
          </cell>
          <cell r="AE55">
            <v>383.4</v>
          </cell>
          <cell r="AF55">
            <v>285.4832851037624</v>
          </cell>
          <cell r="AG55">
            <v>39.20667845535222</v>
          </cell>
          <cell r="AH55">
            <v>-11.21588602376518</v>
          </cell>
          <cell r="AI55">
            <v>-25.253110899695653</v>
          </cell>
        </row>
        <row r="56">
          <cell r="AC56">
            <v>152.14478818777243</v>
          </cell>
          <cell r="AD56">
            <v>122.4708628433776</v>
          </cell>
          <cell r="AE56">
            <v>147.8</v>
          </cell>
          <cell r="AF56">
            <v>134.79748458970167</v>
          </cell>
          <cell r="AG56">
            <v>24.22937558817027</v>
          </cell>
          <cell r="AH56">
            <v>2.9396401811721398</v>
          </cell>
          <cell r="AI56">
            <v>-14.050488040572802</v>
          </cell>
        </row>
        <row r="57">
          <cell r="AC57">
            <v>308.05571795472173</v>
          </cell>
          <cell r="AD57">
            <v>233.49951899271719</v>
          </cell>
          <cell r="AE57">
            <v>240</v>
          </cell>
          <cell r="AF57">
            <v>249.17475693003925</v>
          </cell>
          <cell r="AG57">
            <v>31.929915437782956</v>
          </cell>
          <cell r="AH57">
            <v>28.35654914780072</v>
          </cell>
          <cell r="AI57">
            <v>12.07260431635948</v>
          </cell>
        </row>
        <row r="58">
          <cell r="AC58">
            <v>136.87737895460646</v>
          </cell>
          <cell r="AD58">
            <v>128.25344120047254</v>
          </cell>
          <cell r="AE58">
            <v>122.1</v>
          </cell>
          <cell r="AF58">
            <v>126.37572256260187</v>
          </cell>
          <cell r="AG58">
            <v>6.724137515073666</v>
          </cell>
          <cell r="AH58">
            <v>12.10268546650816</v>
          </cell>
          <cell r="AI58">
            <v>14.229336453089974</v>
          </cell>
        </row>
        <row r="59">
          <cell r="AC59">
            <v>186.4735167083878</v>
          </cell>
          <cell r="AD59">
            <v>130.2433899735434</v>
          </cell>
          <cell r="AE59">
            <v>116</v>
          </cell>
          <cell r="AF59">
            <v>160.8519323700873</v>
          </cell>
          <cell r="AG59">
            <v>43.17311361925279</v>
          </cell>
          <cell r="AH59">
            <v>60.75303164516188</v>
          </cell>
          <cell r="AI59">
            <v>36.89526159156366</v>
          </cell>
        </row>
        <row r="60">
          <cell r="AC60">
            <v>201.11591701346393</v>
          </cell>
          <cell r="AD60">
            <v>143.2045642094336</v>
          </cell>
          <cell r="AE60">
            <v>142.9</v>
          </cell>
          <cell r="AF60">
            <v>169.29212923794694</v>
          </cell>
          <cell r="AG60">
            <v>40.439599899439095</v>
          </cell>
          <cell r="AH60">
            <v>40.73892023335474</v>
          </cell>
          <cell r="AI60">
            <v>21.414388647822353</v>
          </cell>
        </row>
        <row r="61">
          <cell r="AC61">
            <v>139.7715093995324</v>
          </cell>
          <cell r="AD61">
            <v>91.37405589562329</v>
          </cell>
          <cell r="AE61">
            <v>93.9</v>
          </cell>
          <cell r="AF61">
            <v>109.32897957286919</v>
          </cell>
          <cell r="AG61">
            <v>52.966296646822364</v>
          </cell>
          <cell r="AH61">
            <v>48.851447709832144</v>
          </cell>
          <cell r="AI61">
            <v>21.476643969854653</v>
          </cell>
        </row>
        <row r="63">
          <cell r="AC63">
            <v>167.1713176205091</v>
          </cell>
          <cell r="AD63">
            <v>223.9654412544248</v>
          </cell>
          <cell r="AE63">
            <v>194.1</v>
          </cell>
          <cell r="AF63">
            <v>200.86359945028497</v>
          </cell>
          <cell r="AG63">
            <v>-25.358431781177156</v>
          </cell>
          <cell r="AH63">
            <v>-13.873612766352865</v>
          </cell>
          <cell r="AI63">
            <v>-3.1048724311215716</v>
          </cell>
        </row>
        <row r="64">
          <cell r="AC64">
            <v>185.1994028920149</v>
          </cell>
          <cell r="AD64">
            <v>133.00658634232587</v>
          </cell>
          <cell r="AE64">
            <v>118.5</v>
          </cell>
          <cell r="AF64">
            <v>154.84243086458136</v>
          </cell>
          <cell r="AG64">
            <v>39.240775953273236</v>
          </cell>
          <cell r="AH64">
            <v>56.286415942628594</v>
          </cell>
          <cell r="AI64">
            <v>18.865735054693967</v>
          </cell>
        </row>
        <row r="65">
          <cell r="AC65">
            <v>106.44116253249125</v>
          </cell>
          <cell r="AD65">
            <v>100.23609868261012</v>
          </cell>
          <cell r="AE65">
            <v>116.2</v>
          </cell>
          <cell r="AF65">
            <v>100.1294094723595</v>
          </cell>
          <cell r="AG65">
            <v>6.190448283037217</v>
          </cell>
          <cell r="AH65">
            <v>-8.39831107358757</v>
          </cell>
          <cell r="AI65">
            <v>-3.7525701963862677</v>
          </cell>
        </row>
        <row r="67">
          <cell r="AC67">
            <v>115.970143219968</v>
          </cell>
          <cell r="AD67">
            <v>481.0173489180799</v>
          </cell>
          <cell r="AE67">
            <v>204.4</v>
          </cell>
          <cell r="AF67">
            <v>312.16471022367875</v>
          </cell>
          <cell r="AG67">
            <v>-75.89065270082006</v>
          </cell>
          <cell r="AH67">
            <v>-43.26313932486889</v>
          </cell>
          <cell r="AI67">
            <v>-22.353525356849662</v>
          </cell>
        </row>
        <row r="68">
          <cell r="AC68">
            <v>55.62127885641628</v>
          </cell>
          <cell r="AD68">
            <v>45.57102859970038</v>
          </cell>
          <cell r="AE68">
            <v>63.8</v>
          </cell>
          <cell r="AF68">
            <v>47.96784893841374</v>
          </cell>
          <cell r="AG68">
            <v>22.054034252766428</v>
          </cell>
          <cell r="AH68">
            <v>-12.819312137278551</v>
          </cell>
          <cell r="AI68">
            <v>-19.336576897286307</v>
          </cell>
        </row>
        <row r="86">
          <cell r="AC86">
            <v>116.38420821472756</v>
          </cell>
          <cell r="AD86">
            <v>109.11187862063191</v>
          </cell>
          <cell r="AE86">
            <v>117.9</v>
          </cell>
          <cell r="AF86">
            <v>107.40034296413357</v>
          </cell>
          <cell r="AG86">
            <v>6.665020972996547</v>
          </cell>
          <cell r="AH86">
            <v>-1.285658850952028</v>
          </cell>
          <cell r="AI86">
            <v>-10.125236013277346</v>
          </cell>
        </row>
        <row r="87">
          <cell r="AC87">
            <v>62.63315618723554</v>
          </cell>
          <cell r="AD87">
            <v>57.46891705221309</v>
          </cell>
          <cell r="AE87">
            <v>130.7</v>
          </cell>
          <cell r="AF87">
            <v>65.50345320467021</v>
          </cell>
          <cell r="AG87">
            <v>8.986143118601857</v>
          </cell>
          <cell r="AH87">
            <v>-52.07868692636913</v>
          </cell>
          <cell r="AI87">
            <v>-45.67034569698352</v>
          </cell>
        </row>
        <row r="88">
          <cell r="AC88">
            <v>118.38070236617655</v>
          </cell>
          <cell r="AD88">
            <v>116.76499220376917</v>
          </cell>
          <cell r="AE88">
            <v>116.5</v>
          </cell>
          <cell r="AF88">
            <v>113.05075594351956</v>
          </cell>
          <cell r="AG88">
            <v>1.3837282321637723</v>
          </cell>
          <cell r="AH88">
            <v>1.6143367950013303</v>
          </cell>
          <cell r="AI88">
            <v>1.3908125053987102</v>
          </cell>
        </row>
        <row r="89">
          <cell r="AC89">
            <v>146.50642464356955</v>
          </cell>
          <cell r="AD89">
            <v>126.36363487048101</v>
          </cell>
          <cell r="AE89">
            <v>117.7</v>
          </cell>
          <cell r="AF89">
            <v>128.94721373337003</v>
          </cell>
          <cell r="AG89">
            <v>15.940337418858126</v>
          </cell>
          <cell r="AH89">
            <v>24.474447445683555</v>
          </cell>
          <cell r="AI89">
            <v>11.578206287888698</v>
          </cell>
        </row>
        <row r="90">
          <cell r="AC90">
            <v>136.39860002095344</v>
          </cell>
          <cell r="AD90">
            <v>132.0874026811331</v>
          </cell>
          <cell r="AE90">
            <v>122.3</v>
          </cell>
          <cell r="AF90">
            <v>136.63881782485262</v>
          </cell>
          <cell r="AG90">
            <v>3.2638974287561795</v>
          </cell>
          <cell r="AH90">
            <v>11.527882273878529</v>
          </cell>
          <cell r="AI90">
            <v>7.476783816087532</v>
          </cell>
        </row>
        <row r="91">
          <cell r="AC91">
            <v>176.61684218212102</v>
          </cell>
          <cell r="AD91">
            <v>155.1133382169046</v>
          </cell>
          <cell r="AE91">
            <v>173.6</v>
          </cell>
          <cell r="AF91">
            <v>164.26871572788482</v>
          </cell>
          <cell r="AG91">
            <v>13.863091473891652</v>
          </cell>
          <cell r="AH91">
            <v>1.737812316889991</v>
          </cell>
          <cell r="AI91">
            <v>-1.4978718401649973</v>
          </cell>
        </row>
        <row r="92">
          <cell r="AC92">
            <v>170.29647149005214</v>
          </cell>
          <cell r="AD92">
            <v>118.7899843859971</v>
          </cell>
          <cell r="AE92">
            <v>128.9</v>
          </cell>
          <cell r="AF92">
            <v>142.38406589402726</v>
          </cell>
          <cell r="AG92">
            <v>43.35928434563091</v>
          </cell>
          <cell r="AH92">
            <v>32.11518346784494</v>
          </cell>
          <cell r="AI92">
            <v>8.828585396708725</v>
          </cell>
        </row>
        <row r="93">
          <cell r="AC93">
            <v>185.89018316555925</v>
          </cell>
          <cell r="AD93">
            <v>147.65119781819962</v>
          </cell>
          <cell r="AE93">
            <v>156.9</v>
          </cell>
          <cell r="AF93">
            <v>159.17026488024734</v>
          </cell>
          <cell r="AG93">
            <v>25.898188373955918</v>
          </cell>
          <cell r="AH93">
            <v>18.476853515334128</v>
          </cell>
          <cell r="AI93">
            <v>11.594016041304526</v>
          </cell>
        </row>
        <row r="94">
          <cell r="AC94">
            <v>113.9521667485695</v>
          </cell>
          <cell r="AD94">
            <v>98.70839446708206</v>
          </cell>
          <cell r="AE94">
            <v>96</v>
          </cell>
          <cell r="AF94">
            <v>102.78578680754396</v>
          </cell>
          <cell r="AG94">
            <v>15.443237997930392</v>
          </cell>
          <cell r="AH94">
            <v>18.700173696426557</v>
          </cell>
          <cell r="AI94">
            <v>18.59898477793533</v>
          </cell>
        </row>
        <row r="95">
          <cell r="AC95">
            <v>220.04916784651238</v>
          </cell>
          <cell r="AD95">
            <v>126.41075293990922</v>
          </cell>
          <cell r="AE95">
            <v>115.6</v>
          </cell>
          <cell r="AF95">
            <v>163.80571593048896</v>
          </cell>
          <cell r="AG95">
            <v>74.07472286089083</v>
          </cell>
          <cell r="AH95">
            <v>90.35395142431867</v>
          </cell>
          <cell r="AI95">
            <v>47.39566520439919</v>
          </cell>
        </row>
        <row r="96">
          <cell r="AC96">
            <v>148.5797627428454</v>
          </cell>
          <cell r="AD96">
            <v>123.65588725128012</v>
          </cell>
          <cell r="AE96">
            <v>125.7</v>
          </cell>
          <cell r="AF96">
            <v>132.62737996800604</v>
          </cell>
          <cell r="AG96">
            <v>20.15583410187148</v>
          </cell>
          <cell r="AH96">
            <v>18.201879668134755</v>
          </cell>
          <cell r="AI96">
            <v>11.514052663682204</v>
          </cell>
        </row>
        <row r="97">
          <cell r="AC97">
            <v>126.69742684688204</v>
          </cell>
          <cell r="AD97">
            <v>94.40565486598432</v>
          </cell>
          <cell r="AE97">
            <v>101.5</v>
          </cell>
          <cell r="AF97">
            <v>104.23403639887009</v>
          </cell>
          <cell r="AG97">
            <v>34.205336562453</v>
          </cell>
          <cell r="AH97">
            <v>24.82505108067196</v>
          </cell>
          <cell r="AI97">
            <v>3.4409888179326065</v>
          </cell>
        </row>
        <row r="98">
          <cell r="AC98">
            <v>124.83257192348773</v>
          </cell>
          <cell r="AD98">
            <v>76.64491905250571</v>
          </cell>
          <cell r="AE98">
            <v>114.6</v>
          </cell>
          <cell r="AF98">
            <v>89.49882288394394</v>
          </cell>
          <cell r="AG98">
            <v>62.87129462289731</v>
          </cell>
          <cell r="AH98">
            <v>8.928945832013735</v>
          </cell>
          <cell r="AI98">
            <v>-9.444698599719445</v>
          </cell>
        </row>
        <row r="99">
          <cell r="AC99">
            <v>186.95624632373202</v>
          </cell>
          <cell r="AD99">
            <v>164.07625641045337</v>
          </cell>
          <cell r="AE99">
            <v>195</v>
          </cell>
          <cell r="AF99">
            <v>178.6079390893007</v>
          </cell>
          <cell r="AG99">
            <v>13.944729367814219</v>
          </cell>
          <cell r="AH99">
            <v>-4.1250018852656325</v>
          </cell>
          <cell r="AI99">
            <v>-3.070944777875886</v>
          </cell>
        </row>
        <row r="100">
          <cell r="AC100">
            <v>111.13783047069563</v>
          </cell>
          <cell r="AD100">
            <v>89.53942484694349</v>
          </cell>
          <cell r="AE100">
            <v>80.1</v>
          </cell>
          <cell r="AF100">
            <v>94.66852637332995</v>
          </cell>
          <cell r="AG100">
            <v>24.12167116403967</v>
          </cell>
          <cell r="AH100">
            <v>38.748852023340376</v>
          </cell>
          <cell r="AI100">
            <v>6.249749016083024</v>
          </cell>
        </row>
        <row r="101">
          <cell r="AC101">
            <v>110.01432278567155</v>
          </cell>
          <cell r="AD101">
            <v>100.74940347111962</v>
          </cell>
          <cell r="AE101">
            <v>115.6</v>
          </cell>
          <cell r="AF101">
            <v>102.62699357932475</v>
          </cell>
          <cell r="AG101">
            <v>9.19600414032007</v>
          </cell>
          <cell r="AH101">
            <v>-4.831900704436368</v>
          </cell>
          <cell r="AI101">
            <v>-10.160204044944791</v>
          </cell>
        </row>
        <row r="102">
          <cell r="AC102">
            <v>154.81116716139653</v>
          </cell>
          <cell r="AD102">
            <v>135.33474118216637</v>
          </cell>
          <cell r="AE102">
            <v>142.5</v>
          </cell>
          <cell r="AF102">
            <v>140.04651582558085</v>
          </cell>
          <cell r="AG102">
            <v>14.391298057764821</v>
          </cell>
          <cell r="AH102">
            <v>8.63941555185721</v>
          </cell>
          <cell r="AI102">
            <v>11.917833637917578</v>
          </cell>
        </row>
        <row r="103">
          <cell r="AC103">
            <v>109.66917722945635</v>
          </cell>
          <cell r="AD103">
            <v>199.04408955896798</v>
          </cell>
          <cell r="AE103">
            <v>180.7</v>
          </cell>
          <cell r="AF103">
            <v>154.76652631173803</v>
          </cell>
          <cell r="AG103">
            <v>-44.90206794260715</v>
          </cell>
          <cell r="AH103">
            <v>-39.30870103516527</v>
          </cell>
          <cell r="AI103">
            <v>5.283351232474852</v>
          </cell>
        </row>
        <row r="104">
          <cell r="AC104">
            <v>82.2957235459465</v>
          </cell>
          <cell r="AD104">
            <v>69.58581049167942</v>
          </cell>
          <cell r="AE104">
            <v>80.5</v>
          </cell>
          <cell r="AF104">
            <v>72.52658249761124</v>
          </cell>
          <cell r="AG104">
            <v>18.265093076392116</v>
          </cell>
          <cell r="AH104">
            <v>2.2307124794366473</v>
          </cell>
          <cell r="AI104">
            <v>-6.698221486777989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A18">
            <v>98.8</v>
          </cell>
          <cell r="B18">
            <v>98</v>
          </cell>
          <cell r="N18">
            <v>97.1</v>
          </cell>
          <cell r="O18">
            <v>99.5</v>
          </cell>
          <cell r="AA18">
            <v>99.5</v>
          </cell>
          <cell r="AB18">
            <v>97.1</v>
          </cell>
          <cell r="AC18">
            <v>98</v>
          </cell>
        </row>
        <row r="19">
          <cell r="A19">
            <v>99.7</v>
          </cell>
          <cell r="B19">
            <v>96.7</v>
          </cell>
          <cell r="N19">
            <v>100.1</v>
          </cell>
          <cell r="O19">
            <v>101.3</v>
          </cell>
          <cell r="AA19">
            <v>101.3</v>
          </cell>
          <cell r="AB19">
            <v>100.1</v>
          </cell>
          <cell r="AC19">
            <v>96.7</v>
          </cell>
        </row>
        <row r="20">
          <cell r="A20">
            <v>98.9</v>
          </cell>
          <cell r="B20">
            <v>98.4</v>
          </cell>
          <cell r="N20">
            <v>96.5</v>
          </cell>
          <cell r="O20">
            <v>98.9</v>
          </cell>
          <cell r="AA20">
            <v>98.9</v>
          </cell>
          <cell r="AB20">
            <v>96.5</v>
          </cell>
          <cell r="AC20">
            <v>98.4</v>
          </cell>
        </row>
        <row r="21">
          <cell r="A21">
            <v>90.4</v>
          </cell>
          <cell r="B21">
            <v>87.4</v>
          </cell>
          <cell r="N21">
            <v>86.5</v>
          </cell>
          <cell r="O21">
            <v>86.5</v>
          </cell>
          <cell r="AA21">
            <v>86.5</v>
          </cell>
          <cell r="AB21">
            <v>86.5</v>
          </cell>
          <cell r="AC21">
            <v>87.4</v>
          </cell>
        </row>
        <row r="22">
          <cell r="A22">
            <v>98.8</v>
          </cell>
          <cell r="B22">
            <v>108.3</v>
          </cell>
          <cell r="N22">
            <v>92</v>
          </cell>
          <cell r="O22">
            <v>102.5</v>
          </cell>
          <cell r="AA22">
            <v>102.5</v>
          </cell>
          <cell r="AB22">
            <v>92</v>
          </cell>
          <cell r="AC22">
            <v>108.3</v>
          </cell>
        </row>
        <row r="26">
          <cell r="A26">
            <v>92.5</v>
          </cell>
          <cell r="B26">
            <v>94.5</v>
          </cell>
          <cell r="N26">
            <v>91.1</v>
          </cell>
          <cell r="O26">
            <v>94.2</v>
          </cell>
          <cell r="AA26">
            <v>94.2</v>
          </cell>
          <cell r="AB26">
            <v>91.1</v>
          </cell>
          <cell r="AC26">
            <v>94.5</v>
          </cell>
        </row>
        <row r="27">
          <cell r="A27">
            <v>94</v>
          </cell>
          <cell r="B27">
            <v>93.7</v>
          </cell>
          <cell r="N27">
            <v>94.9</v>
          </cell>
          <cell r="O27">
            <v>95.4</v>
          </cell>
          <cell r="AA27">
            <v>95.4</v>
          </cell>
          <cell r="AB27">
            <v>94.9</v>
          </cell>
          <cell r="AC27">
            <v>93.7</v>
          </cell>
        </row>
        <row r="28">
          <cell r="N28">
            <v>90.1</v>
          </cell>
          <cell r="O28">
            <v>95.5</v>
          </cell>
          <cell r="AA28">
            <v>95.5</v>
          </cell>
          <cell r="AB28">
            <v>90.1</v>
          </cell>
          <cell r="AC28">
            <v>95.9</v>
          </cell>
        </row>
        <row r="29">
          <cell r="A29">
            <v>88.6</v>
          </cell>
          <cell r="B29">
            <v>85.1</v>
          </cell>
          <cell r="N29">
            <v>83</v>
          </cell>
          <cell r="O29">
            <v>81.3</v>
          </cell>
          <cell r="AA29">
            <v>81.3</v>
          </cell>
          <cell r="AB29">
            <v>83</v>
          </cell>
          <cell r="AC29">
            <v>85.1</v>
          </cell>
        </row>
        <row r="30">
          <cell r="A30">
            <v>90.5</v>
          </cell>
          <cell r="B30">
            <v>97.4</v>
          </cell>
          <cell r="N30">
            <v>83.4</v>
          </cell>
          <cell r="O30">
            <v>90.3</v>
          </cell>
          <cell r="AA30">
            <v>90.3</v>
          </cell>
          <cell r="AB30">
            <v>83.4</v>
          </cell>
          <cell r="AC30">
            <v>97.4</v>
          </cell>
        </row>
        <row r="34">
          <cell r="A34">
            <v>106.7</v>
          </cell>
          <cell r="B34">
            <v>102.4</v>
          </cell>
          <cell r="N34">
            <v>104.7</v>
          </cell>
          <cell r="O34">
            <v>106.2</v>
          </cell>
          <cell r="AA34">
            <v>106.2</v>
          </cell>
          <cell r="AB34">
            <v>104.7</v>
          </cell>
          <cell r="AC34">
            <v>102.4</v>
          </cell>
        </row>
        <row r="35">
          <cell r="A35">
            <v>108.6</v>
          </cell>
          <cell r="B35">
            <v>101.5</v>
          </cell>
          <cell r="N35">
            <v>108.4</v>
          </cell>
          <cell r="O35">
            <v>110.5</v>
          </cell>
          <cell r="AA35">
            <v>110.5</v>
          </cell>
          <cell r="AB35">
            <v>108.4</v>
          </cell>
          <cell r="AC35">
            <v>101.5</v>
          </cell>
        </row>
        <row r="36">
          <cell r="A36">
            <v>105.2</v>
          </cell>
          <cell r="B36">
            <v>100.6</v>
          </cell>
          <cell r="N36">
            <v>102.5</v>
          </cell>
          <cell r="O36">
            <v>102</v>
          </cell>
          <cell r="AA36">
            <v>102</v>
          </cell>
          <cell r="AB36">
            <v>102.5</v>
          </cell>
          <cell r="AC36">
            <v>100.6</v>
          </cell>
        </row>
        <row r="37">
          <cell r="N37">
            <v>94.3</v>
          </cell>
          <cell r="O37">
            <v>98.4</v>
          </cell>
          <cell r="AA37">
            <v>98.4</v>
          </cell>
          <cell r="AB37">
            <v>94.3</v>
          </cell>
          <cell r="AC37">
            <v>92.8</v>
          </cell>
        </row>
        <row r="38">
          <cell r="A38">
            <v>117.5</v>
          </cell>
          <cell r="B38">
            <v>132.7</v>
          </cell>
          <cell r="N38">
            <v>111.3</v>
          </cell>
          <cell r="O38">
            <v>129.4</v>
          </cell>
          <cell r="AA38">
            <v>129.4</v>
          </cell>
          <cell r="AB38">
            <v>111.3</v>
          </cell>
          <cell r="AC38">
            <v>132.7</v>
          </cell>
        </row>
        <row r="44">
          <cell r="A44">
            <v>116.63811766644785</v>
          </cell>
          <cell r="B44">
            <v>115.1</v>
          </cell>
          <cell r="N44">
            <v>118.16353302309928</v>
          </cell>
          <cell r="O44">
            <v>118.589366444233</v>
          </cell>
          <cell r="AA44">
            <v>118.589366444233</v>
          </cell>
          <cell r="AB44">
            <v>118.2</v>
          </cell>
          <cell r="AC44">
            <v>115.1</v>
          </cell>
        </row>
        <row r="45">
          <cell r="A45">
            <v>135.2192881957615</v>
          </cell>
          <cell r="B45">
            <v>124.8</v>
          </cell>
          <cell r="N45">
            <v>143.52223342589957</v>
          </cell>
          <cell r="O45">
            <v>136.1615012276619</v>
          </cell>
          <cell r="AA45">
            <v>136.1615012276619</v>
          </cell>
          <cell r="AB45">
            <v>143.5</v>
          </cell>
          <cell r="AC45">
            <v>124.8</v>
          </cell>
        </row>
        <row r="46">
          <cell r="A46">
            <v>103.49613196187973</v>
          </cell>
          <cell r="B46">
            <v>109.6</v>
          </cell>
          <cell r="N46">
            <v>101.10559996298434</v>
          </cell>
          <cell r="O46">
            <v>107.83821721234644</v>
          </cell>
          <cell r="AA46">
            <v>107.83821721234644</v>
          </cell>
          <cell r="AB46">
            <v>101.1</v>
          </cell>
          <cell r="AC46">
            <v>109.6</v>
          </cell>
        </row>
        <row r="47">
          <cell r="A47">
            <v>80.47244974360322</v>
          </cell>
          <cell r="B47">
            <v>78.9</v>
          </cell>
          <cell r="N47">
            <v>68.8</v>
          </cell>
          <cell r="O47">
            <v>76.79722139687006</v>
          </cell>
          <cell r="AA47">
            <v>76.79722139687006</v>
          </cell>
          <cell r="AB47">
            <v>68.8</v>
          </cell>
          <cell r="AC47">
            <v>78.9</v>
          </cell>
        </row>
        <row r="48">
          <cell r="A48">
            <v>128.58143637309638</v>
          </cell>
          <cell r="B48">
            <v>140.1</v>
          </cell>
          <cell r="N48">
            <v>125.68583727830969</v>
          </cell>
          <cell r="O48">
            <v>126.9792078895459</v>
          </cell>
          <cell r="AA48">
            <v>126.9792078895459</v>
          </cell>
          <cell r="AB48">
            <v>125.7</v>
          </cell>
          <cell r="AC48">
            <v>140.1</v>
          </cell>
        </row>
        <row r="52">
          <cell r="A52">
            <v>110.420095500168</v>
          </cell>
          <cell r="B52">
            <v>108.5</v>
          </cell>
          <cell r="N52">
            <v>111.3</v>
          </cell>
          <cell r="O52">
            <v>108.83349876450727</v>
          </cell>
          <cell r="AA52">
            <v>108.83349876450727</v>
          </cell>
          <cell r="AB52">
            <v>111.3</v>
          </cell>
          <cell r="AC52">
            <v>108.5</v>
          </cell>
        </row>
        <row r="53">
          <cell r="A53">
            <v>129.60702472604106</v>
          </cell>
          <cell r="B53">
            <v>116.5</v>
          </cell>
          <cell r="N53">
            <v>140.2</v>
          </cell>
          <cell r="O53">
            <v>130.41354495331626</v>
          </cell>
          <cell r="AA53">
            <v>130.41354495331626</v>
          </cell>
          <cell r="AB53">
            <v>140.2</v>
          </cell>
          <cell r="AC53">
            <v>116.5</v>
          </cell>
        </row>
        <row r="54">
          <cell r="A54">
            <v>92.15578917711525</v>
          </cell>
          <cell r="B54">
            <v>100.5</v>
          </cell>
          <cell r="N54">
            <v>86</v>
          </cell>
          <cell r="O54">
            <v>89.03320480027234</v>
          </cell>
          <cell r="AA54">
            <v>89.03320480027234</v>
          </cell>
          <cell r="AB54">
            <v>86</v>
          </cell>
          <cell r="AC54">
            <v>100.5</v>
          </cell>
        </row>
        <row r="55">
          <cell r="A55">
            <v>84.33180577753532</v>
          </cell>
          <cell r="B55">
            <v>87.1</v>
          </cell>
          <cell r="N55">
            <v>67.4</v>
          </cell>
          <cell r="O55">
            <v>77.24770871809302</v>
          </cell>
          <cell r="AA55">
            <v>77.24770871809302</v>
          </cell>
          <cell r="AB55">
            <v>67.4</v>
          </cell>
          <cell r="AC55">
            <v>87.1</v>
          </cell>
        </row>
        <row r="56">
          <cell r="A56">
            <v>124.93208629396007</v>
          </cell>
          <cell r="B56">
            <v>133.4</v>
          </cell>
          <cell r="N56">
            <v>123.7</v>
          </cell>
          <cell r="O56">
            <v>122.96423770147236</v>
          </cell>
          <cell r="AA56">
            <v>122.96423770147236</v>
          </cell>
          <cell r="AB56">
            <v>123.7</v>
          </cell>
          <cell r="AC56">
            <v>133.4</v>
          </cell>
        </row>
        <row r="60">
          <cell r="A60">
            <v>133.3340553391261</v>
          </cell>
          <cell r="B60">
            <v>132.9</v>
          </cell>
          <cell r="N60">
            <v>136.5</v>
          </cell>
          <cell r="O60">
            <v>144.7847311931856</v>
          </cell>
          <cell r="AA60">
            <v>144.7847311931856</v>
          </cell>
          <cell r="AB60">
            <v>136.5</v>
          </cell>
          <cell r="AC60">
            <v>132.9</v>
          </cell>
        </row>
        <row r="61">
          <cell r="N61">
            <v>154.1</v>
          </cell>
          <cell r="O61">
            <v>154.60328288192716</v>
          </cell>
          <cell r="AA61">
            <v>154.60328288192716</v>
          </cell>
          <cell r="AB61">
            <v>154.1</v>
          </cell>
          <cell r="AC61">
            <v>151.4</v>
          </cell>
        </row>
        <row r="62">
          <cell r="N62">
            <v>132.4</v>
          </cell>
          <cell r="O62">
            <v>146.96535618182105</v>
          </cell>
          <cell r="AA62">
            <v>146.96535618182105</v>
          </cell>
          <cell r="AB62">
            <v>132.4</v>
          </cell>
          <cell r="AC62">
            <v>128.4</v>
          </cell>
        </row>
        <row r="63">
          <cell r="A63">
            <v>69.04837903233151</v>
          </cell>
          <cell r="B63">
            <v>54.6</v>
          </cell>
          <cell r="N63">
            <v>73.1</v>
          </cell>
          <cell r="O63">
            <v>75.46373490914532</v>
          </cell>
          <cell r="AA63">
            <v>75.46373490914532</v>
          </cell>
          <cell r="AB63">
            <v>73.1</v>
          </cell>
          <cell r="AC63">
            <v>54.6</v>
          </cell>
        </row>
        <row r="64">
          <cell r="N64">
            <v>141.7</v>
          </cell>
          <cell r="O64">
            <v>159.39484213058114</v>
          </cell>
          <cell r="AA64">
            <v>159.39484213058114</v>
          </cell>
          <cell r="AB64">
            <v>141.7</v>
          </cell>
          <cell r="AC64">
            <v>193.9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2">
          <cell r="AC12">
            <v>59.297214184005554</v>
          </cell>
          <cell r="AD12">
            <v>30.094025459776187</v>
          </cell>
          <cell r="AE12">
            <v>77</v>
          </cell>
          <cell r="AF12">
            <v>35.79707988126058</v>
          </cell>
          <cell r="AG12">
            <v>97.039821951578</v>
          </cell>
          <cell r="AH12">
            <v>-22.990630929862917</v>
          </cell>
          <cell r="AI12">
            <v>-13.463948715727852</v>
          </cell>
        </row>
        <row r="13">
          <cell r="AC13">
            <v>131.71594022385526</v>
          </cell>
          <cell r="AD13">
            <v>116.49363745324308</v>
          </cell>
          <cell r="AE13">
            <v>115.4</v>
          </cell>
          <cell r="AF13">
            <v>118.76985922569945</v>
          </cell>
          <cell r="AG13">
            <v>13.067067956155057</v>
          </cell>
          <cell r="AH13">
            <v>14.138596381157061</v>
          </cell>
          <cell r="AI13">
            <v>6.456402054705203</v>
          </cell>
        </row>
        <row r="15">
          <cell r="AC15">
            <v>105.66199836081552</v>
          </cell>
          <cell r="AD15">
            <v>101.92229880546995</v>
          </cell>
          <cell r="AE15">
            <v>103.4</v>
          </cell>
          <cell r="AF15">
            <v>101.96143238876182</v>
          </cell>
          <cell r="AG15">
            <v>3.669167198125309</v>
          </cell>
          <cell r="AH15">
            <v>2.1876193044637438</v>
          </cell>
          <cell r="AI15">
            <v>-1.072348911291904</v>
          </cell>
        </row>
        <row r="16">
          <cell r="AC16">
            <v>39.26152862366461</v>
          </cell>
          <cell r="AD16">
            <v>39.54444144716214</v>
          </cell>
          <cell r="AE16">
            <v>89.7</v>
          </cell>
          <cell r="AF16">
            <v>41.86865669027558</v>
          </cell>
          <cell r="AG16">
            <v>-0.7154300658805632</v>
          </cell>
          <cell r="AH16">
            <v>-56.23017990672842</v>
          </cell>
          <cell r="AI16">
            <v>-49.677095324187995</v>
          </cell>
        </row>
        <row r="18">
          <cell r="AC18">
            <v>112.08570731326797</v>
          </cell>
          <cell r="AD18">
            <v>95.58841970772045</v>
          </cell>
          <cell r="AE18">
            <v>93.4</v>
          </cell>
          <cell r="AF18">
            <v>100.42470900699614</v>
          </cell>
          <cell r="AG18">
            <v>17.25866758336531</v>
          </cell>
          <cell r="AH18">
            <v>20.006110613777267</v>
          </cell>
          <cell r="AI18">
            <v>15.87466423884169</v>
          </cell>
        </row>
        <row r="19">
          <cell r="AC19">
            <v>166.59806676466943</v>
          </cell>
          <cell r="AD19">
            <v>146.92142184248925</v>
          </cell>
          <cell r="AE19">
            <v>148.8</v>
          </cell>
          <cell r="AF19">
            <v>159.9064962023862</v>
          </cell>
          <cell r="AG19">
            <v>13.392631704364398</v>
          </cell>
          <cell r="AH19">
            <v>11.961066374105789</v>
          </cell>
          <cell r="AI19">
            <v>7.008585457764571</v>
          </cell>
        </row>
        <row r="20">
          <cell r="AC20">
            <v>118.81622111646193</v>
          </cell>
          <cell r="AD20">
            <v>102.97360415369906</v>
          </cell>
          <cell r="AE20">
            <v>101.3</v>
          </cell>
          <cell r="AF20">
            <v>108.49660842338699</v>
          </cell>
          <cell r="AG20">
            <v>15.385124268464066</v>
          </cell>
          <cell r="AH20">
            <v>17.291432494039423</v>
          </cell>
          <cell r="AI20">
            <v>14.528439574300126</v>
          </cell>
        </row>
        <row r="21">
          <cell r="AC21">
            <v>150.75814724708613</v>
          </cell>
          <cell r="AD21">
            <v>120.77762551392235</v>
          </cell>
          <cell r="AE21">
            <v>120.2</v>
          </cell>
          <cell r="AF21">
            <v>134.87859092033617</v>
          </cell>
          <cell r="AG21">
            <v>24.822910373997914</v>
          </cell>
          <cell r="AH21">
            <v>25.422751453482633</v>
          </cell>
          <cell r="AI21">
            <v>15.808750074701928</v>
          </cell>
        </row>
        <row r="22">
          <cell r="AC22">
            <v>145.89000535781972</v>
          </cell>
          <cell r="AD22">
            <v>115.35743579027597</v>
          </cell>
          <cell r="AE22">
            <v>119.6</v>
          </cell>
          <cell r="AF22">
            <v>126.08248038269858</v>
          </cell>
          <cell r="AG22">
            <v>26.46779495259679</v>
          </cell>
          <cell r="AH22">
            <v>21.981609830952948</v>
          </cell>
          <cell r="AI22">
            <v>12.977132959407347</v>
          </cell>
        </row>
        <row r="23">
          <cell r="AC23">
            <v>91.81871163803405</v>
          </cell>
          <cell r="AD23">
            <v>70.83269137689794</v>
          </cell>
          <cell r="AE23">
            <v>81.6</v>
          </cell>
          <cell r="AF23">
            <v>75.41713433831066</v>
          </cell>
          <cell r="AG23">
            <v>29.627591233926612</v>
          </cell>
          <cell r="AH23">
            <v>12.5229309289633</v>
          </cell>
          <cell r="AI23">
            <v>12.843592526150621</v>
          </cell>
        </row>
        <row r="24">
          <cell r="AC24">
            <v>161.86764659424153</v>
          </cell>
          <cell r="AD24">
            <v>132.74886020901397</v>
          </cell>
          <cell r="AE24">
            <v>126</v>
          </cell>
          <cell r="AF24">
            <v>145.7721689344185</v>
          </cell>
          <cell r="AG24">
            <v>21.935243993341896</v>
          </cell>
          <cell r="AH24">
            <v>28.46638618590598</v>
          </cell>
          <cell r="AI24">
            <v>11.617280960504207</v>
          </cell>
        </row>
        <row r="25">
          <cell r="AC25">
            <v>134.60497300357542</v>
          </cell>
          <cell r="AD25">
            <v>117.16574695787907</v>
          </cell>
          <cell r="AE25">
            <v>120.7</v>
          </cell>
          <cell r="AF25">
            <v>124.22357332048483</v>
          </cell>
          <cell r="AG25">
            <v>14.884235792877025</v>
          </cell>
          <cell r="AH25">
            <v>11.520275893600184</v>
          </cell>
          <cell r="AI25">
            <v>14.844597830956696</v>
          </cell>
        </row>
        <row r="26">
          <cell r="AC26">
            <v>120.50355506031781</v>
          </cell>
          <cell r="AD26">
            <v>106.67807684604145</v>
          </cell>
          <cell r="AE26">
            <v>106.6</v>
          </cell>
          <cell r="AF26">
            <v>107.16054396878643</v>
          </cell>
          <cell r="AG26">
            <v>12.959999489144696</v>
          </cell>
          <cell r="AH26">
            <v>13.0427345781593</v>
          </cell>
          <cell r="AI26">
            <v>6.204701653901295</v>
          </cell>
        </row>
        <row r="28">
          <cell r="AC28">
            <v>163.7809305357048</v>
          </cell>
          <cell r="AD28">
            <v>140.87055703488915</v>
          </cell>
          <cell r="AE28">
            <v>144.8</v>
          </cell>
          <cell r="AF28">
            <v>153.28382919019796</v>
          </cell>
          <cell r="AG28">
            <v>16.263422238858258</v>
          </cell>
          <cell r="AH28">
            <v>13.108377441785082</v>
          </cell>
          <cell r="AI28">
            <v>15.135575255531776</v>
          </cell>
        </row>
        <row r="29">
          <cell r="AC29">
            <v>94.34852876854207</v>
          </cell>
          <cell r="AD29">
            <v>72.4704859611705</v>
          </cell>
          <cell r="AE29">
            <v>84.6</v>
          </cell>
          <cell r="AF29">
            <v>79.63967157657085</v>
          </cell>
          <cell r="AG29">
            <v>30.188900374000212</v>
          </cell>
          <cell r="AH29">
            <v>11.523083650758952</v>
          </cell>
          <cell r="AI29">
            <v>-1.0687309607815554</v>
          </cell>
        </row>
        <row r="30">
          <cell r="AC30">
            <v>110.74578230817312</v>
          </cell>
          <cell r="AD30">
            <v>95.51827270894958</v>
          </cell>
          <cell r="AE30">
            <v>130.7</v>
          </cell>
          <cell r="AF30">
            <v>97.42135167237423</v>
          </cell>
          <cell r="AG30">
            <v>15.941985933542533</v>
          </cell>
          <cell r="AH30">
            <v>-15.267190276837699</v>
          </cell>
          <cell r="AI30">
            <v>-23.889569005957632</v>
          </cell>
        </row>
        <row r="32">
          <cell r="AC32">
            <v>105.74732255196531</v>
          </cell>
          <cell r="AD32">
            <v>150.11966246273636</v>
          </cell>
          <cell r="AE32">
            <v>307.4</v>
          </cell>
          <cell r="AF32">
            <v>111.62232833823388</v>
          </cell>
          <cell r="AG32">
            <v>-29.5579800692567</v>
          </cell>
          <cell r="AH32">
            <v>-65.59943963826763</v>
          </cell>
          <cell r="AI32">
            <v>-38.52267578213666</v>
          </cell>
        </row>
        <row r="33">
          <cell r="AC33">
            <v>103.9620798604168</v>
          </cell>
          <cell r="AD33">
            <v>88.08323133497072</v>
          </cell>
          <cell r="AE33">
            <v>97</v>
          </cell>
          <cell r="AF33">
            <v>90.9817703984625</v>
          </cell>
          <cell r="AG33">
            <v>18.02709583287264</v>
          </cell>
          <cell r="AH33">
            <v>7.177401917955457</v>
          </cell>
          <cell r="AI33">
            <v>-2.831857887010493</v>
          </cell>
        </row>
        <row r="47">
          <cell r="AC47" t="str">
            <v>            -</v>
          </cell>
          <cell r="AD47" t="str">
            <v>             -</v>
          </cell>
          <cell r="AE47" t="str">
            <v>               -</v>
          </cell>
          <cell r="AF47" t="str">
            <v>             -</v>
          </cell>
          <cell r="AG47" t="str">
            <v>           -</v>
          </cell>
          <cell r="AH47" t="str">
            <v>           -</v>
          </cell>
          <cell r="AI47" t="str">
            <v>           -</v>
          </cell>
        </row>
        <row r="48">
          <cell r="AC48">
            <v>170.06932739032436</v>
          </cell>
          <cell r="AD48">
            <v>148.9070386027722</v>
          </cell>
          <cell r="AE48">
            <v>150.9</v>
          </cell>
          <cell r="AF48">
            <v>152.89212199769884</v>
          </cell>
          <cell r="AG48">
            <v>14.211745117035854</v>
          </cell>
          <cell r="AH48">
            <v>12.703331603926014</v>
          </cell>
          <cell r="AI48">
            <v>10.0207162372503</v>
          </cell>
        </row>
        <row r="50">
          <cell r="AC50">
            <v>107.62348900410738</v>
          </cell>
          <cell r="AD50">
            <v>87.8010882898968</v>
          </cell>
          <cell r="AE50">
            <v>112.3</v>
          </cell>
          <cell r="AF50">
            <v>95.80819243133472</v>
          </cell>
          <cell r="AG50">
            <v>22.5764863514699</v>
          </cell>
          <cell r="AH50">
            <v>-4.164301866333583</v>
          </cell>
          <cell r="AI50">
            <v>-12.928028690092663</v>
          </cell>
        </row>
        <row r="51">
          <cell r="AC51" t="str">
            <v>            -</v>
          </cell>
          <cell r="AD51">
            <v>5.999805773570593</v>
          </cell>
          <cell r="AE51">
            <v>166.7</v>
          </cell>
          <cell r="AF51">
            <v>11.46660192452353</v>
          </cell>
          <cell r="AG51">
            <v>-100</v>
          </cell>
          <cell r="AH51">
            <v>-100</v>
          </cell>
          <cell r="AI51">
            <v>-92.86755011951678</v>
          </cell>
        </row>
        <row r="53">
          <cell r="AC53">
            <v>233.50428890715867</v>
          </cell>
          <cell r="AD53">
            <v>187.74815757521003</v>
          </cell>
          <cell r="AE53">
            <v>189.1</v>
          </cell>
          <cell r="AF53">
            <v>194.21748216078956</v>
          </cell>
          <cell r="AG53">
            <v>24.371014833324896</v>
          </cell>
          <cell r="AH53">
            <v>23.481908464917332</v>
          </cell>
          <cell r="AI53">
            <v>4.9635104453915835</v>
          </cell>
        </row>
        <row r="54">
          <cell r="AC54">
            <v>123.92774194094314</v>
          </cell>
          <cell r="AD54">
            <v>93.23042407139769</v>
          </cell>
          <cell r="AE54">
            <v>84</v>
          </cell>
          <cell r="AF54">
            <v>102.5527220041136</v>
          </cell>
          <cell r="AG54">
            <v>32.92628793154135</v>
          </cell>
          <cell r="AH54">
            <v>47.533026120170405</v>
          </cell>
          <cell r="AI54">
            <v>22.670720100614346</v>
          </cell>
        </row>
        <row r="55">
          <cell r="AC55">
            <v>127.86131998085224</v>
          </cell>
          <cell r="AD55">
            <v>104.17906954392255</v>
          </cell>
          <cell r="AE55">
            <v>114.4</v>
          </cell>
          <cell r="AF55">
            <v>118.74679650825827</v>
          </cell>
          <cell r="AG55">
            <v>22.73225374406431</v>
          </cell>
          <cell r="AH55">
            <v>11.766888095150557</v>
          </cell>
          <cell r="AI55">
            <v>-14.241600981036397</v>
          </cell>
        </row>
        <row r="56">
          <cell r="AC56">
            <v>150.73000105438993</v>
          </cell>
          <cell r="AD56">
            <v>129.01513465992923</v>
          </cell>
          <cell r="AE56">
            <v>158</v>
          </cell>
          <cell r="AF56">
            <v>134.84837857143972</v>
          </cell>
          <cell r="AG56">
            <v>16.831255070731725</v>
          </cell>
          <cell r="AH56">
            <v>-4.601265155449411</v>
          </cell>
          <cell r="AI56">
            <v>-17.60791533313255</v>
          </cell>
        </row>
        <row r="57">
          <cell r="AC57">
            <v>235.41432265243446</v>
          </cell>
          <cell r="AD57">
            <v>208.25878296408803</v>
          </cell>
          <cell r="AE57">
            <v>213.1</v>
          </cell>
          <cell r="AF57">
            <v>212.65770187217416</v>
          </cell>
          <cell r="AG57">
            <v>13.039325065598367</v>
          </cell>
          <cell r="AH57">
            <v>10.471291718645928</v>
          </cell>
          <cell r="AI57">
            <v>14.59908489608809</v>
          </cell>
        </row>
        <row r="58">
          <cell r="AC58">
            <v>143.59059819247545</v>
          </cell>
          <cell r="AD58">
            <v>120.87557595642429</v>
          </cell>
          <cell r="AE58">
            <v>127.2</v>
          </cell>
          <cell r="AF58">
            <v>127.52205804963324</v>
          </cell>
          <cell r="AG58">
            <v>18.792069494866315</v>
          </cell>
          <cell r="AH58">
            <v>12.885690402889505</v>
          </cell>
          <cell r="AI58">
            <v>8.591023034033416</v>
          </cell>
        </row>
        <row r="59">
          <cell r="AC59">
            <v>177.63993113901157</v>
          </cell>
          <cell r="AD59">
            <v>135.41085434173397</v>
          </cell>
          <cell r="AE59">
            <v>125.6</v>
          </cell>
          <cell r="AF59">
            <v>147.85026182691516</v>
          </cell>
          <cell r="AG59">
            <v>31.185887573462043</v>
          </cell>
          <cell r="AH59">
            <v>41.43306619348055</v>
          </cell>
          <cell r="AI59">
            <v>15.930680993399225</v>
          </cell>
        </row>
        <row r="60">
          <cell r="AC60">
            <v>179.54714498677419</v>
          </cell>
          <cell r="AD60">
            <v>141.49429794255377</v>
          </cell>
          <cell r="AE60">
            <v>144.6</v>
          </cell>
          <cell r="AF60">
            <v>157.81381430977598</v>
          </cell>
          <cell r="AG60">
            <v>26.893555145006445</v>
          </cell>
          <cell r="AH60">
            <v>24.168150060009815</v>
          </cell>
          <cell r="AI60">
            <v>19.405155845984353</v>
          </cell>
        </row>
        <row r="61">
          <cell r="AC61">
            <v>114.42694815596583</v>
          </cell>
          <cell r="AD61">
            <v>95.6529588063003</v>
          </cell>
          <cell r="AE61">
            <v>122.2</v>
          </cell>
          <cell r="AF61">
            <v>99.59330232075537</v>
          </cell>
          <cell r="AG61">
            <v>19.627191447034416</v>
          </cell>
          <cell r="AH61">
            <v>-6.360926222613888</v>
          </cell>
          <cell r="AI61">
            <v>-3.370017153212768</v>
          </cell>
        </row>
        <row r="63">
          <cell r="AC63">
            <v>174.73999356504646</v>
          </cell>
          <cell r="AD63">
            <v>145.0830110305464</v>
          </cell>
          <cell r="AE63">
            <v>209.6</v>
          </cell>
          <cell r="AF63">
            <v>155.00766819853095</v>
          </cell>
          <cell r="AG63">
            <v>20.44138891510595</v>
          </cell>
          <cell r="AH63">
            <v>-16.631682459424397</v>
          </cell>
          <cell r="AI63">
            <v>-9.175194414923265</v>
          </cell>
        </row>
        <row r="64">
          <cell r="AC64">
            <v>116.05953438942782</v>
          </cell>
          <cell r="AD64">
            <v>102.88744169868855</v>
          </cell>
          <cell r="AE64">
            <v>89</v>
          </cell>
          <cell r="AF64">
            <v>103.58232536270545</v>
          </cell>
          <cell r="AG64">
            <v>12.802429988797336</v>
          </cell>
          <cell r="AH64">
            <v>30.40397122407621</v>
          </cell>
          <cell r="AI64">
            <v>28.673696102739687</v>
          </cell>
        </row>
        <row r="65">
          <cell r="AC65">
            <v>135.04695889593478</v>
          </cell>
          <cell r="AD65">
            <v>101.4404984571755</v>
          </cell>
          <cell r="AE65">
            <v>137.1</v>
          </cell>
          <cell r="AF65">
            <v>110.5624857843701</v>
          </cell>
          <cell r="AG65">
            <v>33.12923432937065</v>
          </cell>
          <cell r="AH65">
            <v>-1.4974770999746283</v>
          </cell>
          <cell r="AI65">
            <v>-13.238959625134628</v>
          </cell>
        </row>
        <row r="67">
          <cell r="AC67">
            <v>356.50642297763034</v>
          </cell>
          <cell r="AD67">
            <v>198.56562208374996</v>
          </cell>
          <cell r="AE67">
            <v>346.2</v>
          </cell>
          <cell r="AF67">
            <v>303.05734835379343</v>
          </cell>
          <cell r="AG67">
            <v>79.54085870275418</v>
          </cell>
          <cell r="AH67">
            <v>2.9770141472069174</v>
          </cell>
          <cell r="AI67">
            <v>17.161346013064463</v>
          </cell>
        </row>
        <row r="68">
          <cell r="AC68">
            <v>127.11957660249466</v>
          </cell>
          <cell r="AD68">
            <v>118.66830700963655</v>
          </cell>
          <cell r="AE68">
            <v>122.8</v>
          </cell>
          <cell r="AF68">
            <v>114.92929453737707</v>
          </cell>
          <cell r="AG68">
            <v>7.121757953597349</v>
          </cell>
          <cell r="AH68">
            <v>3.5175705232041237</v>
          </cell>
          <cell r="AI68">
            <v>-3.0405276681295867</v>
          </cell>
        </row>
        <row r="83">
          <cell r="AC83">
            <v>57.34027449869473</v>
          </cell>
          <cell r="AD83">
            <v>29.100855822325062</v>
          </cell>
          <cell r="AE83">
            <v>74.5</v>
          </cell>
          <cell r="AF83">
            <v>34.6137101070066</v>
          </cell>
          <cell r="AG83">
            <v>97.03982195157803</v>
          </cell>
          <cell r="AH83">
            <v>-23.033188592356066</v>
          </cell>
          <cell r="AI83">
            <v>-13.537776585329063</v>
          </cell>
        </row>
        <row r="84">
          <cell r="AC84">
            <v>134.05379729035525</v>
          </cell>
          <cell r="AD84">
            <v>118.46941859076306</v>
          </cell>
          <cell r="AE84">
            <v>117.6</v>
          </cell>
          <cell r="AF84">
            <v>120.84107196037276</v>
          </cell>
          <cell r="AG84">
            <v>13.15476929402884</v>
          </cell>
          <cell r="AH84">
            <v>13.991324226492566</v>
          </cell>
          <cell r="AI84">
            <v>6.718638763944148</v>
          </cell>
        </row>
        <row r="86">
          <cell r="AC86">
            <v>106.13552927715908</v>
          </cell>
          <cell r="AD86">
            <v>98.51324361425313</v>
          </cell>
          <cell r="AE86">
            <v>105.5</v>
          </cell>
          <cell r="AF86">
            <v>100.4829242971374</v>
          </cell>
          <cell r="AG86">
            <v>7.737320773593066</v>
          </cell>
          <cell r="AH86">
            <v>0.6023974191081324</v>
          </cell>
          <cell r="AI86">
            <v>-4.088840950871076</v>
          </cell>
        </row>
        <row r="87">
          <cell r="AC87">
            <v>37.9345006324473</v>
          </cell>
          <cell r="AD87">
            <v>38.410642738508685</v>
          </cell>
          <cell r="AE87">
            <v>92.3</v>
          </cell>
          <cell r="AF87">
            <v>40.815047790318665</v>
          </cell>
          <cell r="AG87">
            <v>-1.2396098375725013</v>
          </cell>
          <cell r="AH87">
            <v>-58.900866053686556</v>
          </cell>
          <cell r="AI87">
            <v>-52.448488011279224</v>
          </cell>
        </row>
        <row r="88">
          <cell r="AC88">
            <v>112.90197797582266</v>
          </cell>
          <cell r="AD88">
            <v>122.09608936721759</v>
          </cell>
          <cell r="AE88">
            <v>117.8</v>
          </cell>
          <cell r="AF88">
            <v>109.26602244768009</v>
          </cell>
          <cell r="AG88">
            <v>-7.530225938475894</v>
          </cell>
          <cell r="AH88">
            <v>-4.157913433087722</v>
          </cell>
          <cell r="AI88">
            <v>-1.532572140871069</v>
          </cell>
        </row>
        <row r="89">
          <cell r="AC89">
            <v>141.14951903644283</v>
          </cell>
          <cell r="AD89">
            <v>117.64857915481501</v>
          </cell>
          <cell r="AE89">
            <v>116.3</v>
          </cell>
          <cell r="AF89">
            <v>122.86603273041926</v>
          </cell>
          <cell r="AG89">
            <v>19.975540759147357</v>
          </cell>
          <cell r="AH89">
            <v>21.36674035807638</v>
          </cell>
          <cell r="AI89">
            <v>11.493677613810581</v>
          </cell>
        </row>
        <row r="90">
          <cell r="AC90">
            <v>153.36115096495936</v>
          </cell>
          <cell r="AD90">
            <v>130.26574321935348</v>
          </cell>
          <cell r="AE90">
            <v>128.7</v>
          </cell>
          <cell r="AF90">
            <v>142.1089647281043</v>
          </cell>
          <cell r="AG90">
            <v>17.729456090935358</v>
          </cell>
          <cell r="AH90">
            <v>19.1617334615069</v>
          </cell>
          <cell r="AI90">
            <v>10.133529884865126</v>
          </cell>
        </row>
        <row r="91">
          <cell r="AC91">
            <v>119.49279200893494</v>
          </cell>
          <cell r="AD91">
            <v>103.06377262694623</v>
          </cell>
          <cell r="AE91">
            <v>102.3</v>
          </cell>
          <cell r="AF91">
            <v>109.2521882119604</v>
          </cell>
          <cell r="AG91">
            <v>15.940634583071054</v>
          </cell>
          <cell r="AH91">
            <v>16.806248298079126</v>
          </cell>
          <cell r="AI91">
            <v>11.443918611316274</v>
          </cell>
        </row>
        <row r="92">
          <cell r="AC92">
            <v>150.74914669798144</v>
          </cell>
          <cell r="AD92">
            <v>123.41180404144522</v>
          </cell>
          <cell r="AE92">
            <v>132.3</v>
          </cell>
          <cell r="AF92">
            <v>134.88698357980888</v>
          </cell>
          <cell r="AG92">
            <v>22.151319210401912</v>
          </cell>
          <cell r="AH92">
            <v>13.944933256221791</v>
          </cell>
          <cell r="AI92">
            <v>2.523676397118486</v>
          </cell>
        </row>
        <row r="93">
          <cell r="AC93">
            <v>161.57858822966924</v>
          </cell>
          <cell r="AD93">
            <v>131.63782226237416</v>
          </cell>
          <cell r="AE93">
            <v>136</v>
          </cell>
          <cell r="AF93">
            <v>141.27213683068112</v>
          </cell>
          <cell r="AG93">
            <v>22.74480499048259</v>
          </cell>
          <cell r="AH93">
            <v>18.807785462992086</v>
          </cell>
          <cell r="AI93">
            <v>13.410867137287497</v>
          </cell>
        </row>
        <row r="94">
          <cell r="AC94">
            <v>99.08370754415652</v>
          </cell>
          <cell r="AD94">
            <v>77.85506154346406</v>
          </cell>
          <cell r="AE94">
            <v>88</v>
          </cell>
          <cell r="AF94">
            <v>82.7462563625402</v>
          </cell>
          <cell r="AG94">
            <v>27.266879737602125</v>
          </cell>
          <cell r="AH94">
            <v>12.595122209268778</v>
          </cell>
          <cell r="AI94">
            <v>11.920094268539481</v>
          </cell>
        </row>
        <row r="95">
          <cell r="AC95">
            <v>167.64649652429776</v>
          </cell>
          <cell r="AD95">
            <v>133.72419543253383</v>
          </cell>
          <cell r="AE95">
            <v>125.9</v>
          </cell>
          <cell r="AF95">
            <v>146.5235639856105</v>
          </cell>
          <cell r="AG95">
            <v>25.36736226532641</v>
          </cell>
          <cell r="AH95">
            <v>33.15845633383459</v>
          </cell>
          <cell r="AI95">
            <v>13.145609255297689</v>
          </cell>
        </row>
        <row r="96">
          <cell r="AC96">
            <v>141.83443603858703</v>
          </cell>
          <cell r="AD96">
            <v>121.07927298786517</v>
          </cell>
          <cell r="AE96">
            <v>124.5</v>
          </cell>
          <cell r="AF96">
            <v>129.60456967548407</v>
          </cell>
          <cell r="AG96">
            <v>17.141796889383365</v>
          </cell>
          <cell r="AH96">
            <v>13.92324179806187</v>
          </cell>
          <cell r="AI96">
            <v>15.6839360388135</v>
          </cell>
        </row>
        <row r="97">
          <cell r="AC97">
            <v>118.90819402955124</v>
          </cell>
          <cell r="AD97">
            <v>103.78352665400163</v>
          </cell>
          <cell r="AE97">
            <v>110.7</v>
          </cell>
          <cell r="AF97">
            <v>105.16390689451761</v>
          </cell>
          <cell r="AG97">
            <v>14.57328331689183</v>
          </cell>
          <cell r="AH97">
            <v>7.414809421455498</v>
          </cell>
          <cell r="AI97">
            <v>3.6437978592486417</v>
          </cell>
        </row>
        <row r="98">
          <cell r="AC98">
            <v>124.97134898885696</v>
          </cell>
          <cell r="AD98">
            <v>77.33818616819427</v>
          </cell>
          <cell r="AE98">
            <v>113.8</v>
          </cell>
          <cell r="AF98">
            <v>89.5698450523504</v>
          </cell>
          <cell r="AG98">
            <v>61.590742142659764</v>
          </cell>
          <cell r="AH98">
            <v>9.816651132563235</v>
          </cell>
          <cell r="AI98">
            <v>-3.13282798952731</v>
          </cell>
        </row>
        <row r="99">
          <cell r="AC99">
            <v>165.00005936758117</v>
          </cell>
          <cell r="AD99">
            <v>141.33916681382277</v>
          </cell>
          <cell r="AE99">
            <v>152</v>
          </cell>
          <cell r="AF99">
            <v>153.479742060468</v>
          </cell>
          <cell r="AG99">
            <v>16.740506603470653</v>
          </cell>
          <cell r="AH99">
            <v>8.55267063656656</v>
          </cell>
          <cell r="AI99">
            <v>11.784225826997828</v>
          </cell>
        </row>
        <row r="100">
          <cell r="AC100">
            <v>102.56148300781199</v>
          </cell>
          <cell r="AD100">
            <v>83.97677313079566</v>
          </cell>
          <cell r="AE100">
            <v>86.2</v>
          </cell>
          <cell r="AF100">
            <v>88.71275204620254</v>
          </cell>
          <cell r="AG100">
            <v>22.130774003509554</v>
          </cell>
          <cell r="AH100">
            <v>18.980838756162395</v>
          </cell>
          <cell r="AI100">
            <v>10.202176454909985</v>
          </cell>
        </row>
        <row r="101">
          <cell r="AC101">
            <v>120.48782501700872</v>
          </cell>
          <cell r="AD101">
            <v>97.89242013747926</v>
          </cell>
          <cell r="AE101">
            <v>133.2</v>
          </cell>
          <cell r="AF101">
            <v>102.693415051496</v>
          </cell>
          <cell r="AG101">
            <v>23.081873803708874</v>
          </cell>
          <cell r="AH101">
            <v>-9.543674912155609</v>
          </cell>
          <cell r="AI101">
            <v>-19.624251198933468</v>
          </cell>
        </row>
        <row r="102">
          <cell r="AC102">
            <v>151.454046728949</v>
          </cell>
          <cell r="AD102">
            <v>134.2943268735312</v>
          </cell>
          <cell r="AE102">
            <v>138.5</v>
          </cell>
          <cell r="AF102">
            <v>135.84945786749338</v>
          </cell>
          <cell r="AG102">
            <v>12.777695271951153</v>
          </cell>
          <cell r="AH102">
            <v>9.353102331371128</v>
          </cell>
          <cell r="AI102">
            <v>12.303216754610139</v>
          </cell>
        </row>
        <row r="103">
          <cell r="AC103">
            <v>114.51156037104107</v>
          </cell>
          <cell r="AD103">
            <v>151.8128887848186</v>
          </cell>
          <cell r="AE103">
            <v>308.8</v>
          </cell>
          <cell r="AF103">
            <v>118.30814971861987</v>
          </cell>
          <cell r="AG103">
            <v>-24.570593914887475</v>
          </cell>
          <cell r="AH103">
            <v>-62.9172408124867</v>
          </cell>
          <cell r="AI103">
            <v>-35.79514306153045</v>
          </cell>
        </row>
        <row r="104">
          <cell r="AC104">
            <v>106.5352762813349</v>
          </cell>
          <cell r="AD104">
            <v>91.48175959785152</v>
          </cell>
          <cell r="AE104">
            <v>99.8</v>
          </cell>
          <cell r="AF104">
            <v>93.6390119597288</v>
          </cell>
          <cell r="AG104">
            <v>16.455211125865706</v>
          </cell>
          <cell r="AH104">
            <v>6.74877382899289</v>
          </cell>
          <cell r="AI104">
            <v>-2.830496063927225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Veränd_VOL"/>
      <sheetName val="SQL"/>
    </sheetNames>
    <sheetDataSet>
      <sheetData sheetId="0">
        <row r="12">
          <cell r="AC12">
            <v>58.46885391333243</v>
          </cell>
          <cell r="AD12">
            <v>29.653445275272233</v>
          </cell>
          <cell r="AE12">
            <v>74.7</v>
          </cell>
          <cell r="AF12">
            <v>35.27409972953489</v>
          </cell>
          <cell r="AG12">
            <v>97.1738979082108</v>
          </cell>
          <cell r="AH12">
            <v>-21.72844188308912</v>
          </cell>
          <cell r="AI12">
            <v>-12.1744118893963</v>
          </cell>
        </row>
        <row r="13">
          <cell r="AC13">
            <v>124.69191545644267</v>
          </cell>
          <cell r="AD13">
            <v>110.50832448844523</v>
          </cell>
          <cell r="AE13">
            <v>111</v>
          </cell>
          <cell r="AF13">
            <v>112.60007998162929</v>
          </cell>
          <cell r="AG13">
            <v>12.834862019358992</v>
          </cell>
          <cell r="AH13">
            <v>12.335058969768172</v>
          </cell>
          <cell r="AI13">
            <v>5.208281601310563</v>
          </cell>
        </row>
        <row r="15">
          <cell r="AC15">
            <v>104.05832370310029</v>
          </cell>
          <cell r="AD15">
            <v>100.48779516255281</v>
          </cell>
          <cell r="AE15">
            <v>100.8</v>
          </cell>
          <cell r="AF15">
            <v>100.4153729552177</v>
          </cell>
          <cell r="AG15">
            <v>3.5531962212641353</v>
          </cell>
          <cell r="AH15">
            <v>3.232463991170921</v>
          </cell>
          <cell r="AI15">
            <v>-0.36519832662402985</v>
          </cell>
        </row>
        <row r="16">
          <cell r="AC16">
            <v>38.89913042053178</v>
          </cell>
          <cell r="AD16">
            <v>39.28205696733989</v>
          </cell>
          <cell r="AE16">
            <v>89.7</v>
          </cell>
          <cell r="AF16">
            <v>41.56039579595722</v>
          </cell>
          <cell r="AG16">
            <v>-0.9748128697193289</v>
          </cell>
          <cell r="AH16">
            <v>-56.634191281458435</v>
          </cell>
          <cell r="AI16">
            <v>-50.01860822234122</v>
          </cell>
        </row>
        <row r="18">
          <cell r="AC18">
            <v>118.98269830640966</v>
          </cell>
          <cell r="AD18">
            <v>101.07340809489556</v>
          </cell>
          <cell r="AE18">
            <v>97</v>
          </cell>
          <cell r="AF18">
            <v>106.35203546710174</v>
          </cell>
          <cell r="AG18">
            <v>17.71909204318061</v>
          </cell>
          <cell r="AH18">
            <v>22.662575573618206</v>
          </cell>
          <cell r="AI18">
            <v>18.488638241592486</v>
          </cell>
        </row>
        <row r="19">
          <cell r="AC19">
            <v>175.9381824740063</v>
          </cell>
          <cell r="AD19">
            <v>156.02854253703686</v>
          </cell>
          <cell r="AE19">
            <v>155.5</v>
          </cell>
          <cell r="AF19">
            <v>170.32224167034772</v>
          </cell>
          <cell r="AG19">
            <v>12.760255023367574</v>
          </cell>
          <cell r="AH19">
            <v>13.14352570675647</v>
          </cell>
          <cell r="AI19">
            <v>9.7003287909605</v>
          </cell>
        </row>
        <row r="20">
          <cell r="AC20">
            <v>119.64004011359157</v>
          </cell>
          <cell r="AD20">
            <v>103.13978547536429</v>
          </cell>
          <cell r="AE20">
            <v>103.5</v>
          </cell>
          <cell r="AF20">
            <v>108.82660852965195</v>
          </cell>
          <cell r="AG20">
            <v>15.997953226467088</v>
          </cell>
          <cell r="AH20">
            <v>15.594241655644026</v>
          </cell>
          <cell r="AI20">
            <v>12.859421524104016</v>
          </cell>
        </row>
        <row r="21">
          <cell r="AC21">
            <v>151.03529008230018</v>
          </cell>
          <cell r="AD21">
            <v>120.77337881264774</v>
          </cell>
          <cell r="AE21">
            <v>117.7</v>
          </cell>
          <cell r="AF21">
            <v>135.2028896316493</v>
          </cell>
          <cell r="AG21">
            <v>25.056772914001915</v>
          </cell>
          <cell r="AH21">
            <v>28.32225155675461</v>
          </cell>
          <cell r="AI21">
            <v>18.094025602211616</v>
          </cell>
        </row>
        <row r="22">
          <cell r="AC22">
            <v>144.51805271025395</v>
          </cell>
          <cell r="AD22">
            <v>114.46318790844079</v>
          </cell>
          <cell r="AE22">
            <v>117</v>
          </cell>
          <cell r="AF22">
            <v>125.02708020623159</v>
          </cell>
          <cell r="AG22">
            <v>26.257231998338263</v>
          </cell>
          <cell r="AH22">
            <v>23.519703171157225</v>
          </cell>
          <cell r="AI22">
            <v>14.356873046142784</v>
          </cell>
        </row>
        <row r="23">
          <cell r="AC23">
            <v>92.43758264433428</v>
          </cell>
          <cell r="AD23">
            <v>71.14781374001515</v>
          </cell>
          <cell r="AE23">
            <v>82</v>
          </cell>
          <cell r="AF23">
            <v>75.79513212811646</v>
          </cell>
          <cell r="AG23">
            <v>29.92329319087043</v>
          </cell>
          <cell r="AH23">
            <v>12.728759322358883</v>
          </cell>
          <cell r="AI23">
            <v>13.445432482791679</v>
          </cell>
        </row>
        <row r="24">
          <cell r="AC24">
            <v>152.61933149716626</v>
          </cell>
          <cell r="AD24">
            <v>127.29515272918425</v>
          </cell>
          <cell r="AE24">
            <v>124.1</v>
          </cell>
          <cell r="AF24">
            <v>139.40482807545018</v>
          </cell>
          <cell r="AG24">
            <v>19.89406369766354</v>
          </cell>
          <cell r="AH24">
            <v>22.98092787845791</v>
          </cell>
          <cell r="AI24">
            <v>8.397166251603524</v>
          </cell>
        </row>
        <row r="25">
          <cell r="AC25">
            <v>133.14084559925115</v>
          </cell>
          <cell r="AD25">
            <v>116.36204359232623</v>
          </cell>
          <cell r="AE25">
            <v>118.7</v>
          </cell>
          <cell r="AF25">
            <v>123.10096306385913</v>
          </cell>
          <cell r="AG25">
            <v>14.419480346795352</v>
          </cell>
          <cell r="AH25">
            <v>12.165834540228431</v>
          </cell>
          <cell r="AI25">
            <v>15.637231123526545</v>
          </cell>
        </row>
        <row r="26">
          <cell r="AC26">
            <v>115.50414009876758</v>
          </cell>
          <cell r="AD26">
            <v>102.24203123815319</v>
          </cell>
          <cell r="AE26">
            <v>102.9</v>
          </cell>
          <cell r="AF26">
            <v>102.71539044564027</v>
          </cell>
          <cell r="AG26">
            <v>12.9712885200049</v>
          </cell>
          <cell r="AH26">
            <v>12.24892137878287</v>
          </cell>
          <cell r="AI26">
            <v>5.367242585832769</v>
          </cell>
        </row>
        <row r="28">
          <cell r="AC28">
            <v>164.69244302214474</v>
          </cell>
          <cell r="AD28">
            <v>141.89099895294194</v>
          </cell>
          <cell r="AE28">
            <v>145.7</v>
          </cell>
          <cell r="AF28">
            <v>154.09448065836224</v>
          </cell>
          <cell r="AG28">
            <v>16.069690281597698</v>
          </cell>
          <cell r="AH28">
            <v>13.035307496324473</v>
          </cell>
          <cell r="AI28">
            <v>15.060280583199283</v>
          </cell>
        </row>
        <row r="29">
          <cell r="AC29">
            <v>109.84515728601758</v>
          </cell>
          <cell r="AD29">
            <v>83.6991620052045</v>
          </cell>
          <cell r="AE29">
            <v>92.8</v>
          </cell>
          <cell r="AF29">
            <v>91.91477309707403</v>
          </cell>
          <cell r="AG29">
            <v>31.23806099658118</v>
          </cell>
          <cell r="AH29">
            <v>18.36762638579481</v>
          </cell>
          <cell r="AI29">
            <v>4.889252617595651</v>
          </cell>
        </row>
        <row r="30">
          <cell r="AC30">
            <v>108.11380883863882</v>
          </cell>
          <cell r="AD30">
            <v>93.30546994299765</v>
          </cell>
          <cell r="AE30">
            <v>126.5</v>
          </cell>
          <cell r="AF30">
            <v>95.00642626054548</v>
          </cell>
          <cell r="AG30">
            <v>15.87081540309256</v>
          </cell>
          <cell r="AH30">
            <v>-14.534538467479196</v>
          </cell>
          <cell r="AI30">
            <v>-23.309070908260075</v>
          </cell>
        </row>
        <row r="32">
          <cell r="AC32">
            <v>105.52756987150993</v>
          </cell>
          <cell r="AD32">
            <v>150.14068340041806</v>
          </cell>
          <cell r="AE32">
            <v>305.1</v>
          </cell>
          <cell r="AF32">
            <v>111.35608442397599</v>
          </cell>
          <cell r="AG32">
            <v>-29.714207048017148</v>
          </cell>
          <cell r="AH32">
            <v>-65.412137046375</v>
          </cell>
          <cell r="AI32">
            <v>-38.023864921323984</v>
          </cell>
        </row>
        <row r="33">
          <cell r="AC33">
            <v>99.38007235394211</v>
          </cell>
          <cell r="AD33">
            <v>84.3120173518091</v>
          </cell>
          <cell r="AE33">
            <v>91.7</v>
          </cell>
          <cell r="AF33">
            <v>87.0973632352504</v>
          </cell>
          <cell r="AG33">
            <v>17.87177614225321</v>
          </cell>
          <cell r="AH33">
            <v>8.375215216948863</v>
          </cell>
          <cell r="AI33">
            <v>-1.8220738284898021</v>
          </cell>
        </row>
        <row r="47">
          <cell r="AC47" t="str">
            <v>              -</v>
          </cell>
          <cell r="AD47" t="str">
            <v>             -</v>
          </cell>
          <cell r="AE47" t="str">
            <v>               -</v>
          </cell>
          <cell r="AF47" t="str">
            <v>             -</v>
          </cell>
          <cell r="AG47" t="str">
            <v>           -</v>
          </cell>
          <cell r="AH47" t="str">
            <v>         -</v>
          </cell>
          <cell r="AI47" t="str">
            <v>           -</v>
          </cell>
        </row>
        <row r="48">
          <cell r="AC48">
            <v>165.4344530889441</v>
          </cell>
          <cell r="AD48">
            <v>145.46429018345296</v>
          </cell>
          <cell r="AE48">
            <v>147.5</v>
          </cell>
          <cell r="AF48">
            <v>149.1662477574657</v>
          </cell>
          <cell r="AG48">
            <v>13.728567252007823</v>
          </cell>
          <cell r="AH48">
            <v>12.15895124674177</v>
          </cell>
          <cell r="AI48">
            <v>8.896718780608412</v>
          </cell>
        </row>
        <row r="50">
          <cell r="AC50">
            <v>105.98075631586727</v>
          </cell>
          <cell r="AD50">
            <v>86.25848466923378</v>
          </cell>
          <cell r="AE50">
            <v>106.1</v>
          </cell>
          <cell r="AF50">
            <v>94.01308032836702</v>
          </cell>
          <cell r="AG50">
            <v>22.864152694381755</v>
          </cell>
          <cell r="AH50">
            <v>-0.11238801520520873</v>
          </cell>
          <cell r="AI50">
            <v>-9.127884853369695</v>
          </cell>
        </row>
        <row r="51">
          <cell r="AC51" t="str">
            <v>              -</v>
          </cell>
          <cell r="AD51">
            <v>5.964281121649832</v>
          </cell>
          <cell r="AE51">
            <v>164.7</v>
          </cell>
          <cell r="AF51">
            <v>11.421427040549943</v>
          </cell>
          <cell r="AG51">
            <v>-100</v>
          </cell>
          <cell r="AH51">
            <v>-100</v>
          </cell>
          <cell r="AI51">
            <v>-92.8005601577114</v>
          </cell>
        </row>
        <row r="53">
          <cell r="AC53">
            <v>240.8015872906784</v>
          </cell>
          <cell r="AD53">
            <v>194.05809446943118</v>
          </cell>
          <cell r="AE53">
            <v>191</v>
          </cell>
          <cell r="AF53">
            <v>199.81989392003652</v>
          </cell>
          <cell r="AG53">
            <v>24.08737082008731</v>
          </cell>
          <cell r="AH53">
            <v>26.07412947155938</v>
          </cell>
          <cell r="AI53">
            <v>7.132722840012035</v>
          </cell>
        </row>
        <row r="54">
          <cell r="AC54">
            <v>156.45046536090445</v>
          </cell>
          <cell r="AD54">
            <v>119.48534527590478</v>
          </cell>
          <cell r="AE54">
            <v>100.7</v>
          </cell>
          <cell r="AF54">
            <v>129.64527021226974</v>
          </cell>
          <cell r="AG54">
            <v>30.936948794551455</v>
          </cell>
          <cell r="AH54">
            <v>55.36292488669756</v>
          </cell>
          <cell r="AI54">
            <v>27.340365572029434</v>
          </cell>
        </row>
        <row r="55">
          <cell r="AC55">
            <v>126.80405695413401</v>
          </cell>
          <cell r="AD55">
            <v>103.30368052396955</v>
          </cell>
          <cell r="AE55">
            <v>115.5</v>
          </cell>
          <cell r="AF55">
            <v>117.96924582603452</v>
          </cell>
          <cell r="AG55">
            <v>22.748827835530676</v>
          </cell>
          <cell r="AH55">
            <v>9.787062297951525</v>
          </cell>
          <cell r="AI55">
            <v>-15.06780916258788</v>
          </cell>
        </row>
        <row r="56">
          <cell r="AC56">
            <v>151.0116424152272</v>
          </cell>
          <cell r="AD56">
            <v>129.633123265734</v>
          </cell>
          <cell r="AE56">
            <v>157.1</v>
          </cell>
          <cell r="AF56">
            <v>135.41492189365374</v>
          </cell>
          <cell r="AG56">
            <v>16.491556024357678</v>
          </cell>
          <cell r="AH56">
            <v>-3.8754663174874655</v>
          </cell>
          <cell r="AI56">
            <v>-17.33881756195948</v>
          </cell>
        </row>
        <row r="57">
          <cell r="AC57">
            <v>228.14339000578084</v>
          </cell>
          <cell r="AD57">
            <v>202.40169428934</v>
          </cell>
          <cell r="AE57">
            <v>206.3</v>
          </cell>
          <cell r="AF57">
            <v>206.54836143170692</v>
          </cell>
          <cell r="AG57">
            <v>12.718122645575393</v>
          </cell>
          <cell r="AH57">
            <v>10.58816771971926</v>
          </cell>
          <cell r="AI57">
            <v>14.74300195958464</v>
          </cell>
        </row>
        <row r="58">
          <cell r="AC58">
            <v>142.15025310743678</v>
          </cell>
          <cell r="AD58">
            <v>120.1057375680741</v>
          </cell>
          <cell r="AE58">
            <v>124.6</v>
          </cell>
          <cell r="AF58">
            <v>126.21866355850364</v>
          </cell>
          <cell r="AG58">
            <v>18.354256828794863</v>
          </cell>
          <cell r="AH58">
            <v>14.085275367124229</v>
          </cell>
          <cell r="AI58">
            <v>10.188282509391412</v>
          </cell>
        </row>
        <row r="59">
          <cell r="AC59">
            <v>157.75075196835223</v>
          </cell>
          <cell r="AD59">
            <v>125.8679671152988</v>
          </cell>
          <cell r="AE59">
            <v>124.4</v>
          </cell>
          <cell r="AF59">
            <v>135.972906361217</v>
          </cell>
          <cell r="AG59">
            <v>25.330340660740042</v>
          </cell>
          <cell r="AH59">
            <v>26.80928614819311</v>
          </cell>
          <cell r="AI59">
            <v>6.7620898118205774</v>
          </cell>
        </row>
        <row r="60">
          <cell r="AC60">
            <v>174.2960976604285</v>
          </cell>
          <cell r="AD60">
            <v>137.11063363378116</v>
          </cell>
          <cell r="AE60">
            <v>141.7</v>
          </cell>
          <cell r="AF60">
            <v>153.10224376473653</v>
          </cell>
          <cell r="AG60">
            <v>27.12077323336476</v>
          </cell>
          <cell r="AH60">
            <v>23.0035975020667</v>
          </cell>
          <cell r="AI60">
            <v>17.83408935882527</v>
          </cell>
        </row>
        <row r="61">
          <cell r="AC61">
            <v>110.68132724660214</v>
          </cell>
          <cell r="AD61">
            <v>92.79461930958061</v>
          </cell>
          <cell r="AE61">
            <v>119</v>
          </cell>
          <cell r="AF61">
            <v>96.55864885206093</v>
          </cell>
          <cell r="AG61">
            <v>19.275587388691196</v>
          </cell>
          <cell r="AH61">
            <v>-6.990481305376355</v>
          </cell>
          <cell r="AI61">
            <v>-3.9426405442189503</v>
          </cell>
        </row>
        <row r="63">
          <cell r="AC63">
            <v>169.6033920521762</v>
          </cell>
          <cell r="AD63">
            <v>141.00342786619225</v>
          </cell>
          <cell r="AE63">
            <v>205.3</v>
          </cell>
          <cell r="AF63">
            <v>150.53560663945618</v>
          </cell>
          <cell r="AG63">
            <v>20.283169436933395</v>
          </cell>
          <cell r="AH63">
            <v>-17.387534314575657</v>
          </cell>
          <cell r="AI63">
            <v>-9.915648292514888</v>
          </cell>
        </row>
        <row r="64">
          <cell r="AC64">
            <v>127.84357120386467</v>
          </cell>
          <cell r="AD64">
            <v>112.75683453163725</v>
          </cell>
          <cell r="AE64">
            <v>92.9</v>
          </cell>
          <cell r="AF64">
            <v>113.96680191183397</v>
          </cell>
          <cell r="AG64">
            <v>13.379886669303746</v>
          </cell>
          <cell r="AH64">
            <v>37.61417782977897</v>
          </cell>
          <cell r="AI64">
            <v>36.045297852572794</v>
          </cell>
        </row>
        <row r="65">
          <cell r="AC65">
            <v>131.80382082666048</v>
          </cell>
          <cell r="AD65">
            <v>98.98052924839098</v>
          </cell>
          <cell r="AE65">
            <v>133</v>
          </cell>
          <cell r="AF65">
            <v>107.92811669168383</v>
          </cell>
          <cell r="AG65">
            <v>33.16136196433106</v>
          </cell>
          <cell r="AH65">
            <v>-0.8993828370973804</v>
          </cell>
          <cell r="AI65">
            <v>-12.855395990831521</v>
          </cell>
        </row>
        <row r="67">
          <cell r="AC67">
            <v>345.9796999483031</v>
          </cell>
          <cell r="AD67">
            <v>192.8394263909361</v>
          </cell>
          <cell r="AE67">
            <v>337</v>
          </cell>
          <cell r="AF67">
            <v>294.2063754464131</v>
          </cell>
          <cell r="AG67">
            <v>79.41336293280168</v>
          </cell>
          <cell r="AH67">
            <v>2.6645993911878656</v>
          </cell>
          <cell r="AI67">
            <v>16.991721209113937</v>
          </cell>
        </row>
        <row r="68">
          <cell r="AC68">
            <v>122.93227158615971</v>
          </cell>
          <cell r="AD68">
            <v>115.23004530713563</v>
          </cell>
          <cell r="AE68">
            <v>119.6</v>
          </cell>
          <cell r="AF68">
            <v>111.68743896443179</v>
          </cell>
          <cell r="AG68">
            <v>6.6842170012989905</v>
          </cell>
          <cell r="AH68">
            <v>2.7861802559863884</v>
          </cell>
          <cell r="AI68">
            <v>-3.4077563150063264</v>
          </cell>
        </row>
        <row r="83">
          <cell r="AC83">
            <v>56.53238854243572</v>
          </cell>
          <cell r="AD83">
            <v>28.67133486844841</v>
          </cell>
          <cell r="AE83">
            <v>72.2</v>
          </cell>
          <cell r="AF83">
            <v>34.10124113696138</v>
          </cell>
          <cell r="AG83">
            <v>97.1738979082108</v>
          </cell>
          <cell r="AH83">
            <v>-21.700292877512858</v>
          </cell>
          <cell r="AI83">
            <v>-12.170290921846156</v>
          </cell>
        </row>
        <row r="84">
          <cell r="AC84">
            <v>127.17210379594583</v>
          </cell>
          <cell r="AD84">
            <v>112.63625719826437</v>
          </cell>
          <cell r="AE84">
            <v>113.2</v>
          </cell>
          <cell r="AF84">
            <v>114.8361203314034</v>
          </cell>
          <cell r="AG84">
            <v>12.905122168694932</v>
          </cell>
          <cell r="AH84">
            <v>12.342847876277233</v>
          </cell>
          <cell r="AI84">
            <v>5.508661670797816</v>
          </cell>
        </row>
        <row r="86">
          <cell r="AC86">
            <v>104.52271758419987</v>
          </cell>
          <cell r="AD86">
            <v>97.05048112805592</v>
          </cell>
          <cell r="AE86">
            <v>102.1</v>
          </cell>
          <cell r="AF86">
            <v>98.85773290408527</v>
          </cell>
          <cell r="AG86">
            <v>7.69932963679438</v>
          </cell>
          <cell r="AH86">
            <v>2.3728869580801892</v>
          </cell>
          <cell r="AI86">
            <v>-2.5213465350580604</v>
          </cell>
        </row>
        <row r="87">
          <cell r="AC87">
            <v>37.584160973618076</v>
          </cell>
          <cell r="AD87">
            <v>38.1557629650885</v>
          </cell>
          <cell r="AE87">
            <v>92.2</v>
          </cell>
          <cell r="AF87">
            <v>40.51330797956886</v>
          </cell>
          <cell r="AG87">
            <v>-1.4980751190676591</v>
          </cell>
          <cell r="AH87">
            <v>-59.236267924492324</v>
          </cell>
          <cell r="AI87">
            <v>-52.7160636177374</v>
          </cell>
        </row>
        <row r="88">
          <cell r="AC88">
            <v>110.9096885972178</v>
          </cell>
          <cell r="AD88">
            <v>119.94409728783066</v>
          </cell>
          <cell r="AE88">
            <v>115.2</v>
          </cell>
          <cell r="AF88">
            <v>107.01792862834948</v>
          </cell>
          <cell r="AG88">
            <v>-7.532182820912755</v>
          </cell>
          <cell r="AH88">
            <v>-3.724228648248445</v>
          </cell>
          <cell r="AI88">
            <v>-1.2589336748295878</v>
          </cell>
        </row>
        <row r="89">
          <cell r="AC89">
            <v>148.1489451270378</v>
          </cell>
          <cell r="AD89">
            <v>123.33608292313878</v>
          </cell>
          <cell r="AE89">
            <v>119.5</v>
          </cell>
          <cell r="AF89">
            <v>128.72834268339219</v>
          </cell>
          <cell r="AG89">
            <v>20.11808840999274</v>
          </cell>
          <cell r="AH89">
            <v>23.97401265860903</v>
          </cell>
          <cell r="AI89">
            <v>14.00838325437048</v>
          </cell>
        </row>
        <row r="90">
          <cell r="AC90">
            <v>169.87373744952848</v>
          </cell>
          <cell r="AD90">
            <v>144.65654805641654</v>
          </cell>
          <cell r="AE90">
            <v>138.5</v>
          </cell>
          <cell r="AF90">
            <v>157.676761835315</v>
          </cell>
          <cell r="AG90">
            <v>17.432456208810645</v>
          </cell>
          <cell r="AH90">
            <v>22.652518014099982</v>
          </cell>
          <cell r="AI90">
            <v>13.710270198221515</v>
          </cell>
        </row>
        <row r="91">
          <cell r="AC91">
            <v>120.17607284008702</v>
          </cell>
          <cell r="AD91">
            <v>103.15204859131883</v>
          </cell>
          <cell r="AE91">
            <v>104.4</v>
          </cell>
          <cell r="AF91">
            <v>109.50937381046862</v>
          </cell>
          <cell r="AG91">
            <v>16.503815950583952</v>
          </cell>
          <cell r="AH91">
            <v>15.111180881309396</v>
          </cell>
          <cell r="AI91">
            <v>9.934009055040633</v>
          </cell>
        </row>
        <row r="92">
          <cell r="AC92">
            <v>151.02771458654504</v>
          </cell>
          <cell r="AD92">
            <v>123.61159205100974</v>
          </cell>
          <cell r="AE92">
            <v>130.3</v>
          </cell>
          <cell r="AF92">
            <v>135.2797688791849</v>
          </cell>
          <cell r="AG92">
            <v>22.17924879102094</v>
          </cell>
          <cell r="AH92">
            <v>15.90768579166925</v>
          </cell>
          <cell r="AI92">
            <v>3.8454527426288982</v>
          </cell>
        </row>
        <row r="93">
          <cell r="AC93">
            <v>159.16969159970716</v>
          </cell>
          <cell r="AD93">
            <v>129.87051876949377</v>
          </cell>
          <cell r="AE93">
            <v>132.6</v>
          </cell>
          <cell r="AF93">
            <v>139.31340345640032</v>
          </cell>
          <cell r="AG93">
            <v>22.560295521893064</v>
          </cell>
          <cell r="AH93">
            <v>20.037474811242213</v>
          </cell>
          <cell r="AI93">
            <v>14.488901468901298</v>
          </cell>
        </row>
        <row r="94">
          <cell r="AC94">
            <v>99.41305214011376</v>
          </cell>
          <cell r="AD94">
            <v>78.0173804137044</v>
          </cell>
          <cell r="AE94">
            <v>88</v>
          </cell>
          <cell r="AF94">
            <v>82.87681085127272</v>
          </cell>
          <cell r="AG94">
            <v>27.424237539063835</v>
          </cell>
          <cell r="AH94">
            <v>12.969377431947459</v>
          </cell>
          <cell r="AI94">
            <v>12.772652157855305</v>
          </cell>
        </row>
        <row r="95">
          <cell r="AC95">
            <v>154.5019897609321</v>
          </cell>
          <cell r="AD95">
            <v>126.77153499418401</v>
          </cell>
          <cell r="AE95">
            <v>124.2</v>
          </cell>
          <cell r="AF95">
            <v>138.1578415850387</v>
          </cell>
          <cell r="AG95">
            <v>21.874354339892083</v>
          </cell>
          <cell r="AH95">
            <v>24.39773732764259</v>
          </cell>
          <cell r="AI95">
            <v>7.807806702754033</v>
          </cell>
        </row>
        <row r="96">
          <cell r="AC96">
            <v>139.7589226079171</v>
          </cell>
          <cell r="AD96">
            <v>119.69857441092424</v>
          </cell>
          <cell r="AE96">
            <v>122.4</v>
          </cell>
          <cell r="AF96">
            <v>127.9191656729471</v>
          </cell>
          <cell r="AG96">
            <v>16.759053560759924</v>
          </cell>
          <cell r="AH96">
            <v>14.182126313657754</v>
          </cell>
          <cell r="AI96">
            <v>16.052631276465686</v>
          </cell>
        </row>
        <row r="97">
          <cell r="AC97">
            <v>114.23851786680983</v>
          </cell>
          <cell r="AD97">
            <v>99.7628028589354</v>
          </cell>
          <cell r="AE97">
            <v>107.1</v>
          </cell>
          <cell r="AF97">
            <v>101.10044024191508</v>
          </cell>
          <cell r="AG97">
            <v>14.510132627631853</v>
          </cell>
          <cell r="AH97">
            <v>6.665282788804701</v>
          </cell>
          <cell r="AI97">
            <v>2.8605246516921303</v>
          </cell>
        </row>
        <row r="98">
          <cell r="AC98">
            <v>154.5557402151445</v>
          </cell>
          <cell r="AD98">
            <v>94.95379710804774</v>
          </cell>
          <cell r="AE98">
            <v>126</v>
          </cell>
          <cell r="AF98">
            <v>109.8698457743974</v>
          </cell>
          <cell r="AG98">
            <v>62.7694151496394</v>
          </cell>
          <cell r="AH98">
            <v>22.663285885035325</v>
          </cell>
          <cell r="AI98">
            <v>7.404105251054047</v>
          </cell>
        </row>
        <row r="99">
          <cell r="AC99">
            <v>165.23857050212666</v>
          </cell>
          <cell r="AD99">
            <v>141.79229562739394</v>
          </cell>
          <cell r="AE99">
            <v>152.3</v>
          </cell>
          <cell r="AF99">
            <v>153.7102887098402</v>
          </cell>
          <cell r="AG99">
            <v>16.535647984955084</v>
          </cell>
          <cell r="AH99">
            <v>8.49545009988618</v>
          </cell>
          <cell r="AI99">
            <v>11.713235234896738</v>
          </cell>
        </row>
        <row r="100">
          <cell r="AC100">
            <v>116.64973951789544</v>
          </cell>
          <cell r="AD100">
            <v>94.68487013342909</v>
          </cell>
          <cell r="AE100">
            <v>92.8</v>
          </cell>
          <cell r="AF100">
            <v>100.24486988377485</v>
          </cell>
          <cell r="AG100">
            <v>23.197866093615225</v>
          </cell>
          <cell r="AH100">
            <v>25.700150342559745</v>
          </cell>
          <cell r="AI100">
            <v>16.342516277436246</v>
          </cell>
        </row>
        <row r="101">
          <cell r="AC101">
            <v>117.61101090549543</v>
          </cell>
          <cell r="AD101">
            <v>95.58057157475788</v>
          </cell>
          <cell r="AE101">
            <v>129.1</v>
          </cell>
          <cell r="AF101">
            <v>100.19719416008445</v>
          </cell>
          <cell r="AG101">
            <v>23.049076781787758</v>
          </cell>
          <cell r="AH101">
            <v>-8.899294418671232</v>
          </cell>
          <cell r="AI101">
            <v>-19.10787862745727</v>
          </cell>
        </row>
        <row r="102">
          <cell r="AC102">
            <v>149.86364499021343</v>
          </cell>
          <cell r="AD102">
            <v>132.90309585160136</v>
          </cell>
          <cell r="AE102">
            <v>136.8</v>
          </cell>
          <cell r="AF102">
            <v>134.45558028060495</v>
          </cell>
          <cell r="AG102">
            <v>12.761590713846195</v>
          </cell>
          <cell r="AH102">
            <v>9.54944809226127</v>
          </cell>
          <cell r="AI102">
            <v>12.477866753353169</v>
          </cell>
        </row>
        <row r="103">
          <cell r="AC103">
            <v>113.92317510951165</v>
          </cell>
          <cell r="AD103">
            <v>151.6315489071987</v>
          </cell>
          <cell r="AE103">
            <v>306.2</v>
          </cell>
          <cell r="AF103">
            <v>117.75157467223677</v>
          </cell>
          <cell r="AG103">
            <v>-24.868422217836255</v>
          </cell>
          <cell r="AH103">
            <v>-62.79452151877477</v>
          </cell>
          <cell r="AI103">
            <v>-35.36414748005685</v>
          </cell>
        </row>
        <row r="104">
          <cell r="AC104">
            <v>101.99731971087145</v>
          </cell>
          <cell r="AD104">
            <v>87.74779530327588</v>
          </cell>
          <cell r="AE104">
            <v>94.8</v>
          </cell>
          <cell r="AF104">
            <v>89.84837167138244</v>
          </cell>
          <cell r="AG104">
            <v>16.239182259048274</v>
          </cell>
          <cell r="AH104">
            <v>7.592109399653433</v>
          </cell>
          <cell r="AI104">
            <v>-2.008018738532232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row r="72">
          <cell r="D72">
            <v>79.1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5">
          <cell r="AC15">
            <v>116.96958593636315</v>
          </cell>
          <cell r="AD15">
            <v>103.76457432581414</v>
          </cell>
          <cell r="AE15">
            <v>116.4</v>
          </cell>
          <cell r="AF15">
            <v>105.49111564368006</v>
          </cell>
          <cell r="AG15">
            <v>12.725934353169624</v>
          </cell>
          <cell r="AH15">
            <v>0.4893349968755497</v>
          </cell>
          <cell r="AI15">
            <v>-8.570806932200808</v>
          </cell>
        </row>
        <row r="16">
          <cell r="AC16">
            <v>62.39227438699913</v>
          </cell>
          <cell r="AD16">
            <v>57.23288152616334</v>
          </cell>
          <cell r="AE16">
            <v>124.5</v>
          </cell>
          <cell r="AF16">
            <v>64.82655417154378</v>
          </cell>
          <cell r="AG16">
            <v>9.014735451468107</v>
          </cell>
          <cell r="AH16">
            <v>-49.885723383936444</v>
          </cell>
          <cell r="AI16">
            <v>-43.624818357491726</v>
          </cell>
        </row>
        <row r="18">
          <cell r="AC18">
            <v>127.9781915793738</v>
          </cell>
          <cell r="AD18">
            <v>104.67606246914146</v>
          </cell>
          <cell r="AE18">
            <v>105.1</v>
          </cell>
          <cell r="AF18">
            <v>113.32486086280089</v>
          </cell>
          <cell r="AG18">
            <v>22.26118231864312</v>
          </cell>
          <cell r="AH18">
            <v>21.768022435179645</v>
          </cell>
          <cell r="AI18">
            <v>17.32044492377424</v>
          </cell>
        </row>
        <row r="19">
          <cell r="AC19">
            <v>167.72836383685913</v>
          </cell>
          <cell r="AD19">
            <v>161.763223178384</v>
          </cell>
          <cell r="AE19">
            <v>155.7</v>
          </cell>
          <cell r="AF19">
            <v>171.78636993784323</v>
          </cell>
          <cell r="AG19">
            <v>3.6875752975675296</v>
          </cell>
          <cell r="AH19">
            <v>7.725346073769521</v>
          </cell>
          <cell r="AI19">
            <v>10.862777278529768</v>
          </cell>
        </row>
        <row r="20">
          <cell r="AC20">
            <v>172.09171923141696</v>
          </cell>
          <cell r="AD20">
            <v>152.4478051476696</v>
          </cell>
          <cell r="AE20">
            <v>163.5</v>
          </cell>
          <cell r="AF20">
            <v>160.39229542054417</v>
          </cell>
          <cell r="AG20">
            <v>12.885665401820075</v>
          </cell>
          <cell r="AH20">
            <v>5.254874147655633</v>
          </cell>
          <cell r="AI20">
            <v>2.4559303586429735</v>
          </cell>
        </row>
        <row r="21">
          <cell r="AC21">
            <v>182.55087175816215</v>
          </cell>
          <cell r="AD21">
            <v>116.88336917076857</v>
          </cell>
          <cell r="AE21">
            <v>117.6</v>
          </cell>
          <cell r="AF21">
            <v>147.6625475342174</v>
          </cell>
          <cell r="AG21">
            <v>56.18207539128363</v>
          </cell>
          <cell r="AH21">
            <v>55.2303331276889</v>
          </cell>
          <cell r="AI21">
            <v>26.218031124064005</v>
          </cell>
        </row>
        <row r="22">
          <cell r="AC22">
            <v>158.11584771661563</v>
          </cell>
          <cell r="AD22">
            <v>128.1239545874965</v>
          </cell>
          <cell r="AE22">
            <v>135.8</v>
          </cell>
          <cell r="AF22">
            <v>138.60115408832579</v>
          </cell>
          <cell r="AG22">
            <v>23.408497829839852</v>
          </cell>
          <cell r="AH22">
            <v>16.432877552736098</v>
          </cell>
          <cell r="AI22">
            <v>12.79852980678686</v>
          </cell>
        </row>
        <row r="23">
          <cell r="AC23">
            <v>107.34456250072859</v>
          </cell>
          <cell r="AD23">
            <v>89.79315981846955</v>
          </cell>
          <cell r="AE23">
            <v>88.1</v>
          </cell>
          <cell r="AF23">
            <v>95.77475744424942</v>
          </cell>
          <cell r="AG23">
            <v>19.546480731652448</v>
          </cell>
          <cell r="AH23">
            <v>21.843998298216338</v>
          </cell>
          <cell r="AI23">
            <v>21.0500685122612</v>
          </cell>
        </row>
        <row r="24">
          <cell r="AC24">
            <v>221.90909464488448</v>
          </cell>
          <cell r="AD24">
            <v>120.41673866495717</v>
          </cell>
          <cell r="AE24">
            <v>113.5</v>
          </cell>
          <cell r="AF24">
            <v>157.457334620318</v>
          </cell>
          <cell r="AG24">
            <v>84.28425906992521</v>
          </cell>
          <cell r="AH24">
            <v>95.51462083249734</v>
          </cell>
          <cell r="AI24">
            <v>48.30590631277558</v>
          </cell>
        </row>
        <row r="25">
          <cell r="AC25">
            <v>136.53503933249468</v>
          </cell>
          <cell r="AD25">
            <v>118.9286732302139</v>
          </cell>
          <cell r="AE25">
            <v>120.1</v>
          </cell>
          <cell r="AF25">
            <v>124.15434361122986</v>
          </cell>
          <cell r="AG25">
            <v>14.804139005401655</v>
          </cell>
          <cell r="AH25">
            <v>13.684462391752442</v>
          </cell>
          <cell r="AI25">
            <v>9.891525994864903</v>
          </cell>
        </row>
        <row r="26">
          <cell r="AC26">
            <v>116.71796149495108</v>
          </cell>
          <cell r="AD26">
            <v>91.54436353567625</v>
          </cell>
          <cell r="AE26">
            <v>100.6</v>
          </cell>
          <cell r="AF26">
            <v>98.02166144373575</v>
          </cell>
          <cell r="AG26">
            <v>27.498796197828486</v>
          </cell>
          <cell r="AH26">
            <v>16.021830511879813</v>
          </cell>
          <cell r="AI26">
            <v>-3.1491463809214517</v>
          </cell>
        </row>
        <row r="28">
          <cell r="AC28">
            <v>190.42127123323894</v>
          </cell>
          <cell r="AD28">
            <v>157.19720677049045</v>
          </cell>
          <cell r="AE28">
            <v>196</v>
          </cell>
          <cell r="AF28">
            <v>176.52661755243307</v>
          </cell>
          <cell r="AG28">
            <v>21.135276602755393</v>
          </cell>
          <cell r="AH28">
            <v>-2.8462901871229898</v>
          </cell>
          <cell r="AI28">
            <v>-2.8504048259165287</v>
          </cell>
        </row>
        <row r="29">
          <cell r="AC29">
            <v>87.07264044125498</v>
          </cell>
          <cell r="AD29">
            <v>79.03842771283908</v>
          </cell>
          <cell r="AE29">
            <v>66.4</v>
          </cell>
          <cell r="AF29">
            <v>75.28579154076273</v>
          </cell>
          <cell r="AG29">
            <v>10.164945028519096</v>
          </cell>
          <cell r="AH29">
            <v>31.13349464044423</v>
          </cell>
          <cell r="AI29">
            <v>0.626383083928646</v>
          </cell>
        </row>
        <row r="30">
          <cell r="AC30">
            <v>110.35650787345021</v>
          </cell>
          <cell r="AD30">
            <v>98.60966419805379</v>
          </cell>
          <cell r="AE30">
            <v>111.7</v>
          </cell>
          <cell r="AF30">
            <v>102.03668618596701</v>
          </cell>
          <cell r="AG30">
            <v>11.91246696855526</v>
          </cell>
          <cell r="AH30">
            <v>-1.2027682422110926</v>
          </cell>
          <cell r="AI30">
            <v>-14.325359433388162</v>
          </cell>
        </row>
        <row r="32">
          <cell r="AC32">
            <v>108.71171837551256</v>
          </cell>
          <cell r="AD32">
            <v>186.25972525726874</v>
          </cell>
          <cell r="AE32">
            <v>177.7</v>
          </cell>
          <cell r="AF32">
            <v>147.01750848855806</v>
          </cell>
          <cell r="AG32">
            <v>-41.634339777235276</v>
          </cell>
          <cell r="AH32">
            <v>-38.82289342964965</v>
          </cell>
          <cell r="AI32">
            <v>8.858514453148642</v>
          </cell>
        </row>
        <row r="33">
          <cell r="AC33">
            <v>80.84243320388335</v>
          </cell>
          <cell r="AD33">
            <v>68.59116480304192</v>
          </cell>
          <cell r="AE33">
            <v>77.6</v>
          </cell>
          <cell r="AF33">
            <v>71.4456429538058</v>
          </cell>
          <cell r="AG33">
            <v>17.861292246633635</v>
          </cell>
          <cell r="AH33">
            <v>4.178393303973391</v>
          </cell>
          <cell r="AI33">
            <v>-4.958124566950995</v>
          </cell>
        </row>
        <row r="50">
          <cell r="AC50">
            <v>106.48206002916636</v>
          </cell>
          <cell r="AD50">
            <v>117.83945979532496</v>
          </cell>
          <cell r="AE50">
            <v>108.5</v>
          </cell>
          <cell r="AF50">
            <v>105.29239849331901</v>
          </cell>
          <cell r="AG50">
            <v>-9.638027691136086</v>
          </cell>
          <cell r="AH50">
            <v>-1.859852507680772</v>
          </cell>
          <cell r="AI50">
            <v>-9.692358681677337</v>
          </cell>
        </row>
        <row r="51">
          <cell r="AC51" t="str">
            <v>             -</v>
          </cell>
          <cell r="AD51" t="str">
            <v>                -</v>
          </cell>
          <cell r="AE51">
            <v>1298.9</v>
          </cell>
          <cell r="AF51">
            <v>95.43011318401447</v>
          </cell>
          <cell r="AG51" t="str">
            <v>           -</v>
          </cell>
          <cell r="AH51">
            <v>-100</v>
          </cell>
          <cell r="AI51">
            <v>-91.7161753403007</v>
          </cell>
        </row>
        <row r="53">
          <cell r="AC53">
            <v>232.17129472044365</v>
          </cell>
          <cell r="AD53">
            <v>216.96367182415588</v>
          </cell>
          <cell r="AE53">
            <v>169</v>
          </cell>
          <cell r="AF53">
            <v>201.41320478138474</v>
          </cell>
          <cell r="AG53">
            <v>7.009294583018122</v>
          </cell>
          <cell r="AH53">
            <v>37.37946433162347</v>
          </cell>
          <cell r="AI53">
            <v>9.082458839760816</v>
          </cell>
        </row>
        <row r="54">
          <cell r="AC54">
            <v>118.59597138749653</v>
          </cell>
          <cell r="AD54">
            <v>122.96092599606325</v>
          </cell>
          <cell r="AE54">
            <v>91.2</v>
          </cell>
          <cell r="AF54">
            <v>117.79494307445509</v>
          </cell>
          <cell r="AG54">
            <v>-3.5498712889544026</v>
          </cell>
          <cell r="AH54">
            <v>30.039442310851456</v>
          </cell>
          <cell r="AI54">
            <v>10.568018130325088</v>
          </cell>
        </row>
        <row r="55">
          <cell r="AC55">
            <v>354.10500404506496</v>
          </cell>
          <cell r="AD55">
            <v>253.3147932449014</v>
          </cell>
          <cell r="AE55">
            <v>402.6</v>
          </cell>
          <cell r="AF55">
            <v>297.1958279444929</v>
          </cell>
          <cell r="AG55">
            <v>39.78852143179846</v>
          </cell>
          <cell r="AH55">
            <v>-12.045453540719091</v>
          </cell>
          <cell r="AI55">
            <v>-25.707142694276698</v>
          </cell>
        </row>
        <row r="56">
          <cell r="AC56">
            <v>152.65238685950519</v>
          </cell>
          <cell r="AD56">
            <v>122.86342865815325</v>
          </cell>
          <cell r="AE56">
            <v>147.2</v>
          </cell>
          <cell r="AF56">
            <v>135.4307218238564</v>
          </cell>
          <cell r="AG56">
            <v>24.245585954006444</v>
          </cell>
          <cell r="AH56">
            <v>3.7040671599899437</v>
          </cell>
          <cell r="AI56">
            <v>-13.87061608737804</v>
          </cell>
        </row>
        <row r="57">
          <cell r="AC57">
            <v>301.2203797735155</v>
          </cell>
          <cell r="AD57">
            <v>226.2920529816961</v>
          </cell>
          <cell r="AE57">
            <v>232</v>
          </cell>
          <cell r="AF57">
            <v>242.61753279109598</v>
          </cell>
          <cell r="AG57">
            <v>33.11133811574023</v>
          </cell>
          <cell r="AH57">
            <v>29.836370592032544</v>
          </cell>
          <cell r="AI57">
            <v>12.66995577108618</v>
          </cell>
        </row>
        <row r="58">
          <cell r="AC58">
            <v>135.3666160062295</v>
          </cell>
          <cell r="AD58">
            <v>127.03705061039541</v>
          </cell>
          <cell r="AE58">
            <v>119.2</v>
          </cell>
          <cell r="AF58">
            <v>124.96108550325341</v>
          </cell>
          <cell r="AG58">
            <v>6.556800048341547</v>
          </cell>
          <cell r="AH58">
            <v>13.562597320662324</v>
          </cell>
          <cell r="AI58">
            <v>16.10990312594213</v>
          </cell>
        </row>
        <row r="59">
          <cell r="AC59">
            <v>165.6241558616247</v>
          </cell>
          <cell r="AD59">
            <v>121.11753069831086</v>
          </cell>
          <cell r="AE59">
            <v>115.2</v>
          </cell>
          <cell r="AF59">
            <v>149.03621469373869</v>
          </cell>
          <cell r="AG59">
            <v>36.74664180049581</v>
          </cell>
          <cell r="AH59">
            <v>43.770968629882546</v>
          </cell>
          <cell r="AI59">
            <v>26.77873332281295</v>
          </cell>
        </row>
        <row r="60">
          <cell r="AC60">
            <v>195.42197385179213</v>
          </cell>
          <cell r="AD60">
            <v>138.7152116491527</v>
          </cell>
          <cell r="AE60">
            <v>140.2</v>
          </cell>
          <cell r="AF60">
            <v>164.3161551521693</v>
          </cell>
          <cell r="AG60">
            <v>40.8799882352238</v>
          </cell>
          <cell r="AH60">
            <v>39.38799846775474</v>
          </cell>
          <cell r="AI60">
            <v>19.84791786381846</v>
          </cell>
        </row>
        <row r="61">
          <cell r="AC61">
            <v>135.38496238835813</v>
          </cell>
          <cell r="AD61">
            <v>88.63187201277508</v>
          </cell>
          <cell r="AE61">
            <v>91.4</v>
          </cell>
          <cell r="AF61">
            <v>105.92317417760682</v>
          </cell>
          <cell r="AG61">
            <v>52.74974940035594</v>
          </cell>
          <cell r="AH61">
            <v>48.12359123452749</v>
          </cell>
          <cell r="AI61">
            <v>20.794599926977643</v>
          </cell>
        </row>
        <row r="63">
          <cell r="AC63">
            <v>161.80852959066195</v>
          </cell>
          <cell r="AD63">
            <v>217.92684029096975</v>
          </cell>
          <cell r="AE63">
            <v>189.8</v>
          </cell>
          <cell r="AF63">
            <v>195.08245261806655</v>
          </cell>
          <cell r="AG63">
            <v>-25.750986260058752</v>
          </cell>
          <cell r="AH63">
            <v>-14.74787692799687</v>
          </cell>
          <cell r="AI63">
            <v>-3.8473382156034366</v>
          </cell>
        </row>
        <row r="64">
          <cell r="AC64">
            <v>200.30076955455377</v>
          </cell>
          <cell r="AD64">
            <v>145.39636935983845</v>
          </cell>
          <cell r="AE64">
            <v>123.5</v>
          </cell>
          <cell r="AF64">
            <v>168.98118937610738</v>
          </cell>
          <cell r="AG64">
            <v>37.76187839933855</v>
          </cell>
          <cell r="AH64">
            <v>62.18685793890994</v>
          </cell>
          <cell r="AI64">
            <v>24.62898474050377</v>
          </cell>
        </row>
        <row r="65">
          <cell r="AC65">
            <v>104.09918253788855</v>
          </cell>
          <cell r="AD65">
            <v>97.74303577578264</v>
          </cell>
          <cell r="AE65">
            <v>112.5</v>
          </cell>
          <cell r="AF65">
            <v>97.7910213207698</v>
          </cell>
          <cell r="AG65">
            <v>6.502915232433104</v>
          </cell>
          <cell r="AH65">
            <v>-7.46739329965462</v>
          </cell>
          <cell r="AI65">
            <v>-3.194821755305</v>
          </cell>
        </row>
        <row r="67">
          <cell r="AC67">
            <v>112.4876541520324</v>
          </cell>
          <cell r="AD67">
            <v>467.0057236988064</v>
          </cell>
          <cell r="AE67">
            <v>198.7</v>
          </cell>
          <cell r="AF67">
            <v>303.0088815194275</v>
          </cell>
          <cell r="AG67">
            <v>-75.913003108163</v>
          </cell>
          <cell r="AH67">
            <v>-43.388196199279115</v>
          </cell>
          <cell r="AI67">
            <v>-22.48073548381122</v>
          </cell>
        </row>
        <row r="68">
          <cell r="AC68">
            <v>54.4255121663266</v>
          </cell>
          <cell r="AD68">
            <v>44.63567751974355</v>
          </cell>
          <cell r="AE68">
            <v>62.4</v>
          </cell>
          <cell r="AF68">
            <v>47.045221102430084</v>
          </cell>
          <cell r="AG68">
            <v>21.93275691234381</v>
          </cell>
          <cell r="AH68">
            <v>-12.779627938579168</v>
          </cell>
          <cell r="AI68">
            <v>-19.287841428123333</v>
          </cell>
        </row>
        <row r="86">
          <cell r="AC86">
            <v>114.26182730251475</v>
          </cell>
          <cell r="AD86">
            <v>107.39854793248841</v>
          </cell>
          <cell r="AE86">
            <v>114.4</v>
          </cell>
          <cell r="AF86">
            <v>105.43980914823749</v>
          </cell>
          <cell r="AG86">
            <v>6.39047687529318</v>
          </cell>
          <cell r="AH86">
            <v>-0.12078032996963263</v>
          </cell>
          <cell r="AI86">
            <v>-8.86940977074818</v>
          </cell>
        </row>
        <row r="87">
          <cell r="AC87">
            <v>62.06863813756072</v>
          </cell>
          <cell r="AD87">
            <v>56.93600766952541</v>
          </cell>
          <cell r="AE87">
            <v>130.6</v>
          </cell>
          <cell r="AF87">
            <v>64.98529851742184</v>
          </cell>
          <cell r="AG87">
            <v>9.014735451468109</v>
          </cell>
          <cell r="AH87">
            <v>-52.47424338624753</v>
          </cell>
          <cell r="AI87">
            <v>-46.00778577606349</v>
          </cell>
        </row>
        <row r="88">
          <cell r="AC88">
            <v>116.20401809038047</v>
          </cell>
          <cell r="AD88">
            <v>114.68947590696001</v>
          </cell>
          <cell r="AE88">
            <v>113.9</v>
          </cell>
          <cell r="AF88">
            <v>110.94766635565401</v>
          </cell>
          <cell r="AG88">
            <v>1.3205589889076725</v>
          </cell>
          <cell r="AH88">
            <v>2.0228429239512438</v>
          </cell>
          <cell r="AI88">
            <v>1.8846741906742988</v>
          </cell>
        </row>
        <row r="89">
          <cell r="AC89">
            <v>153.8880632401086</v>
          </cell>
          <cell r="AD89">
            <v>132.5988084092712</v>
          </cell>
          <cell r="AE89">
            <v>121</v>
          </cell>
          <cell r="AF89">
            <v>135.2299353532842</v>
          </cell>
          <cell r="AG89">
            <v>16.055389249899847</v>
          </cell>
          <cell r="AH89">
            <v>27.180217553808767</v>
          </cell>
          <cell r="AI89">
            <v>14.147554318075763</v>
          </cell>
        </row>
        <row r="90">
          <cell r="AC90">
            <v>150.43505080403713</v>
          </cell>
          <cell r="AD90">
            <v>148.10583265203718</v>
          </cell>
          <cell r="AE90">
            <v>133</v>
          </cell>
          <cell r="AF90">
            <v>152.78280427661238</v>
          </cell>
          <cell r="AG90">
            <v>1.5726714541163715</v>
          </cell>
          <cell r="AH90">
            <v>13.109060754915138</v>
          </cell>
          <cell r="AI90">
            <v>10.789061354108302</v>
          </cell>
        </row>
        <row r="91">
          <cell r="AC91">
            <v>178.8478779421573</v>
          </cell>
          <cell r="AD91">
            <v>156.19189106592148</v>
          </cell>
          <cell r="AE91">
            <v>172.4</v>
          </cell>
          <cell r="AF91">
            <v>165.47031143943386</v>
          </cell>
          <cell r="AG91">
            <v>14.50522605342794</v>
          </cell>
          <cell r="AH91">
            <v>3.7400684119241907</v>
          </cell>
          <cell r="AI91">
            <v>-0.0703502342311623</v>
          </cell>
        </row>
        <row r="92">
          <cell r="AC92">
            <v>173.0348336348175</v>
          </cell>
          <cell r="AD92">
            <v>118.78669216768539</v>
          </cell>
          <cell r="AE92">
            <v>127</v>
          </cell>
          <cell r="AF92">
            <v>143.76942317495073</v>
          </cell>
          <cell r="AG92">
            <v>45.668534477374486</v>
          </cell>
          <cell r="AH92">
            <v>36.247900499856286</v>
          </cell>
          <cell r="AI92">
            <v>10.758936559369191</v>
          </cell>
        </row>
        <row r="93">
          <cell r="AC93">
            <v>183.42579901478106</v>
          </cell>
          <cell r="AD93">
            <v>145.4862963223279</v>
          </cell>
          <cell r="AE93">
            <v>152.8</v>
          </cell>
          <cell r="AF93">
            <v>156.99784244836317</v>
          </cell>
          <cell r="AG93">
            <v>26.077715669108397</v>
          </cell>
          <cell r="AH93">
            <v>20.04306218244833</v>
          </cell>
          <cell r="AI93">
            <v>12.782681081268954</v>
          </cell>
        </row>
        <row r="94">
          <cell r="AC94">
            <v>113.63237874390994</v>
          </cell>
          <cell r="AD94">
            <v>98.15024689778227</v>
          </cell>
          <cell r="AE94">
            <v>95.1</v>
          </cell>
          <cell r="AF94">
            <v>102.32382307762116</v>
          </cell>
          <cell r="AG94">
            <v>15.773910240135622</v>
          </cell>
          <cell r="AH94">
            <v>19.487254199695002</v>
          </cell>
          <cell r="AI94">
            <v>19.62672423069154</v>
          </cell>
        </row>
        <row r="95">
          <cell r="AC95">
            <v>202.52802135895087</v>
          </cell>
          <cell r="AD95">
            <v>120.65804834426051</v>
          </cell>
          <cell r="AE95">
            <v>114.1</v>
          </cell>
          <cell r="AF95">
            <v>154.55761851126925</v>
          </cell>
          <cell r="AG95">
            <v>67.85289016203846</v>
          </cell>
          <cell r="AH95">
            <v>77.50045693159585</v>
          </cell>
          <cell r="AI95">
            <v>40.3815935840743</v>
          </cell>
        </row>
        <row r="96">
          <cell r="AC96">
            <v>146.44325679265077</v>
          </cell>
          <cell r="AD96">
            <v>122.25792320499056</v>
          </cell>
          <cell r="AE96">
            <v>123.5</v>
          </cell>
          <cell r="AF96">
            <v>130.91190308541945</v>
          </cell>
          <cell r="AG96">
            <v>19.78222184185848</v>
          </cell>
          <cell r="AH96">
            <v>18.577535864494553</v>
          </cell>
          <cell r="AI96">
            <v>11.853044212095778</v>
          </cell>
        </row>
        <row r="97">
          <cell r="AC97">
            <v>121.82537542605169</v>
          </cell>
          <cell r="AD97">
            <v>90.74748673798584</v>
          </cell>
          <cell r="AE97">
            <v>98.1</v>
          </cell>
          <cell r="AF97">
            <v>100.18356717207098</v>
          </cell>
          <cell r="AG97">
            <v>34.2465558057786</v>
          </cell>
          <cell r="AH97">
            <v>24.184888303824362</v>
          </cell>
          <cell r="AI97">
            <v>2.7382199182405476</v>
          </cell>
        </row>
        <row r="98">
          <cell r="AC98">
            <v>154.3210905799008</v>
          </cell>
          <cell r="AD98">
            <v>94.07001242047421</v>
          </cell>
          <cell r="AE98">
            <v>126.9</v>
          </cell>
          <cell r="AF98">
            <v>109.74148575954366</v>
          </cell>
          <cell r="AG98">
            <v>64.04918699289236</v>
          </cell>
          <cell r="AH98">
            <v>21.608424412845395</v>
          </cell>
          <cell r="AI98">
            <v>0.2713951270302871</v>
          </cell>
        </row>
        <row r="99">
          <cell r="AC99">
            <v>187.09429963528507</v>
          </cell>
          <cell r="AD99">
            <v>164.25859809539716</v>
          </cell>
          <cell r="AE99">
            <v>195.3</v>
          </cell>
          <cell r="AF99">
            <v>178.6842135239009</v>
          </cell>
          <cell r="AG99">
            <v>13.902286884626593</v>
          </cell>
          <cell r="AH99">
            <v>-4.2015874883333035</v>
          </cell>
          <cell r="AI99">
            <v>-2.9920144726418028</v>
          </cell>
        </row>
        <row r="100">
          <cell r="AC100">
            <v>124.40945668203487</v>
          </cell>
          <cell r="AD100">
            <v>100.91986559221328</v>
          </cell>
          <cell r="AE100">
            <v>85.2</v>
          </cell>
          <cell r="AF100">
            <v>106.18171712904616</v>
          </cell>
          <cell r="AG100">
            <v>23.275487885344532</v>
          </cell>
          <cell r="AH100">
            <v>46.02048906342121</v>
          </cell>
          <cell r="AI100">
            <v>11.947723866298078</v>
          </cell>
        </row>
        <row r="101">
          <cell r="AC101">
            <v>107.49101881976868</v>
          </cell>
          <cell r="AD101">
            <v>98.2127990784604</v>
          </cell>
          <cell r="AE101">
            <v>112</v>
          </cell>
          <cell r="AF101">
            <v>100.09241998354516</v>
          </cell>
          <cell r="AG101">
            <v>9.447057642554386</v>
          </cell>
          <cell r="AH101">
            <v>-4.025876053777961</v>
          </cell>
          <cell r="AI101">
            <v>-9.650005853923794</v>
          </cell>
        </row>
        <row r="102">
          <cell r="AC102">
            <v>153.14236313354098</v>
          </cell>
          <cell r="AD102">
            <v>133.96695078561567</v>
          </cell>
          <cell r="AE102">
            <v>140.7</v>
          </cell>
          <cell r="AF102">
            <v>138.55893189417097</v>
          </cell>
          <cell r="AG102">
            <v>14.313539447957805</v>
          </cell>
          <cell r="AH102">
            <v>8.843186306710017</v>
          </cell>
          <cell r="AI102">
            <v>12.119861354293768</v>
          </cell>
        </row>
        <row r="103">
          <cell r="AC103">
            <v>108.85801845924541</v>
          </cell>
          <cell r="AD103">
            <v>197.13733716991874</v>
          </cell>
          <cell r="AE103">
            <v>178.5</v>
          </cell>
          <cell r="AF103">
            <v>153.06145435635253</v>
          </cell>
          <cell r="AG103">
            <v>-44.780618414553636</v>
          </cell>
          <cell r="AH103">
            <v>-39.01511570910621</v>
          </cell>
          <cell r="AI103">
            <v>5.585337011587601</v>
          </cell>
        </row>
        <row r="104">
          <cell r="AC104">
            <v>78.42805290880582</v>
          </cell>
          <cell r="AD104">
            <v>66.40174778602062</v>
          </cell>
          <cell r="AE104">
            <v>76.2</v>
          </cell>
          <cell r="AF104">
            <v>69.21556104431383</v>
          </cell>
          <cell r="AG104">
            <v>18.111428574952463</v>
          </cell>
          <cell r="AH104">
            <v>2.9239539485640704</v>
          </cell>
          <cell r="AI104">
            <v>-5.9777053870756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69" customWidth="1"/>
  </cols>
  <sheetData>
    <row r="1" ht="12.75">
      <c r="A1" s="468" t="s">
        <v>258</v>
      </c>
    </row>
    <row r="4" ht="12.75">
      <c r="A4" s="469" t="s">
        <v>259</v>
      </c>
    </row>
    <row r="5" ht="12.75">
      <c r="A5" s="469" t="s">
        <v>271</v>
      </c>
    </row>
    <row r="7" ht="12.75">
      <c r="A7" s="469" t="s">
        <v>260</v>
      </c>
    </row>
    <row r="11" ht="12.75">
      <c r="A11" s="469" t="s">
        <v>272</v>
      </c>
    </row>
    <row r="12" ht="12.75">
      <c r="A12" s="469" t="s">
        <v>273</v>
      </c>
    </row>
    <row r="14" ht="12.75">
      <c r="A14" s="469" t="s">
        <v>261</v>
      </c>
    </row>
    <row r="17" ht="12.75">
      <c r="A17" s="469" t="s">
        <v>262</v>
      </c>
    </row>
    <row r="18" ht="12.75">
      <c r="A18" s="469" t="s">
        <v>85</v>
      </c>
    </row>
    <row r="19" ht="12.75">
      <c r="A19" s="469" t="s">
        <v>263</v>
      </c>
    </row>
    <row r="20" ht="12.75">
      <c r="A20" s="469" t="s">
        <v>264</v>
      </c>
    </row>
    <row r="22" ht="12.75">
      <c r="A22" s="469" t="s">
        <v>265</v>
      </c>
    </row>
    <row r="25" ht="12.75">
      <c r="A25" s="469" t="s">
        <v>266</v>
      </c>
    </row>
    <row r="26" ht="51">
      <c r="A26" s="470" t="s">
        <v>267</v>
      </c>
    </row>
    <row r="29" ht="12.75">
      <c r="A29" s="469" t="s">
        <v>268</v>
      </c>
    </row>
    <row r="30" ht="51">
      <c r="A30" s="470" t="s">
        <v>269</v>
      </c>
    </row>
    <row r="31" ht="12.75">
      <c r="A31" s="469" t="s">
        <v>50</v>
      </c>
    </row>
    <row r="32" ht="12.75">
      <c r="A32" s="469" t="s">
        <v>270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54"/>
  <sheetViews>
    <sheetView workbookViewId="0" topLeftCell="A1">
      <selection activeCell="B2" sqref="B2"/>
    </sheetView>
  </sheetViews>
  <sheetFormatPr defaultColWidth="11.421875" defaultRowHeight="12.75"/>
  <cols>
    <col min="1" max="1" width="1.1484375" style="132" customWidth="1"/>
    <col min="2" max="2" width="11.140625" style="132" customWidth="1"/>
    <col min="3" max="3" width="25.140625" style="132" customWidth="1"/>
    <col min="4" max="4" width="8.421875" style="132" customWidth="1"/>
    <col min="5" max="6" width="8.8515625" style="132" customWidth="1"/>
    <col min="7" max="7" width="7.8515625" style="132" customWidth="1"/>
    <col min="8" max="8" width="6.7109375" style="132" customWidth="1"/>
    <col min="9" max="9" width="6.57421875" style="132" customWidth="1"/>
    <col min="10" max="11" width="7.140625" style="132" customWidth="1"/>
    <col min="12" max="12" width="8.00390625" style="132" customWidth="1"/>
    <col min="13" max="13" width="6.140625" style="132" customWidth="1"/>
    <col min="14" max="14" width="5.7109375" style="132" customWidth="1"/>
    <col min="15" max="15" width="6.8515625" style="132" customWidth="1"/>
    <col min="16" max="16384" width="11.421875" style="132" customWidth="1"/>
  </cols>
  <sheetData>
    <row r="1" spans="1:10" s="121" customFormat="1" ht="12.75" customHeight="1">
      <c r="A1" s="118" t="s">
        <v>156</v>
      </c>
      <c r="B1" s="119"/>
      <c r="C1" s="119"/>
      <c r="D1" s="119"/>
      <c r="E1" s="119"/>
      <c r="F1" s="119"/>
      <c r="G1" s="120"/>
      <c r="H1" s="119"/>
      <c r="I1" s="119"/>
      <c r="J1" s="119"/>
    </row>
    <row r="2" spans="1:10" s="121" customFormat="1" ht="12.75" customHeight="1">
      <c r="A2" s="122"/>
      <c r="B2" s="119"/>
      <c r="C2" s="119"/>
      <c r="D2" s="123"/>
      <c r="E2" s="123"/>
      <c r="F2" s="123"/>
      <c r="G2" s="124"/>
      <c r="H2" s="119"/>
      <c r="I2" s="119"/>
      <c r="J2" s="119"/>
    </row>
    <row r="3" spans="1:10" s="121" customFormat="1" ht="15.75" customHeight="1">
      <c r="A3" s="125"/>
      <c r="B3" s="126" t="s">
        <v>157</v>
      </c>
      <c r="C3" s="127"/>
      <c r="D3" s="119"/>
      <c r="E3" s="119"/>
      <c r="F3" s="119"/>
      <c r="G3" s="120"/>
      <c r="H3" s="119"/>
      <c r="I3" s="119"/>
      <c r="J3" s="119"/>
    </row>
    <row r="4" spans="1:10" s="121" customFormat="1" ht="13.5" customHeight="1">
      <c r="A4" s="128" t="s">
        <v>158</v>
      </c>
      <c r="B4" s="127"/>
      <c r="C4" s="127"/>
      <c r="D4" s="119"/>
      <c r="E4" s="119"/>
      <c r="F4" s="119"/>
      <c r="G4" s="120"/>
      <c r="H4" s="119"/>
      <c r="I4" s="119"/>
      <c r="J4" s="119"/>
    </row>
    <row r="5" spans="1:10" s="121" customFormat="1" ht="13.5" customHeight="1">
      <c r="A5" s="128" t="s">
        <v>103</v>
      </c>
      <c r="B5" s="127"/>
      <c r="C5" s="127"/>
      <c r="D5" s="119"/>
      <c r="E5" s="119"/>
      <c r="F5" s="119"/>
      <c r="G5" s="120"/>
      <c r="H5" s="119"/>
      <c r="I5" s="119"/>
      <c r="J5" s="119"/>
    </row>
    <row r="6" spans="4:10" s="121" customFormat="1" ht="12.75" customHeight="1">
      <c r="D6" s="123"/>
      <c r="E6" s="123"/>
      <c r="F6" s="123"/>
      <c r="G6" s="124"/>
      <c r="H6" s="119"/>
      <c r="I6" s="119"/>
      <c r="J6" s="119"/>
    </row>
    <row r="7" spans="4:10" s="121" customFormat="1" ht="12.75" customHeight="1">
      <c r="D7" s="123"/>
      <c r="E7" s="123"/>
      <c r="F7" s="123"/>
      <c r="G7" s="124"/>
      <c r="H7" s="119"/>
      <c r="I7" s="119"/>
      <c r="J7" s="119"/>
    </row>
    <row r="8" spans="1:10" ht="11.25" customHeight="1">
      <c r="A8" s="129"/>
      <c r="B8" s="129"/>
      <c r="C8" s="130"/>
      <c r="D8" s="495" t="s">
        <v>159</v>
      </c>
      <c r="E8" s="498" t="s">
        <v>160</v>
      </c>
      <c r="F8" s="499"/>
      <c r="G8" s="492" t="s">
        <v>161</v>
      </c>
      <c r="H8" s="131" t="s">
        <v>104</v>
      </c>
      <c r="I8" s="131"/>
      <c r="J8" s="131"/>
    </row>
    <row r="9" spans="3:10" ht="11.25" customHeight="1">
      <c r="C9" s="133"/>
      <c r="D9" s="496"/>
      <c r="E9" s="500"/>
      <c r="F9" s="501"/>
      <c r="G9" s="493"/>
      <c r="H9" s="134" t="s">
        <v>105</v>
      </c>
      <c r="I9" s="135"/>
      <c r="J9" s="136" t="s">
        <v>106</v>
      </c>
    </row>
    <row r="10" spans="1:10" ht="11.25" customHeight="1">
      <c r="A10" s="137" t="s">
        <v>162</v>
      </c>
      <c r="B10" s="137"/>
      <c r="C10" s="138"/>
      <c r="D10" s="496"/>
      <c r="E10" s="502" t="s">
        <v>163</v>
      </c>
      <c r="F10" s="502" t="s">
        <v>164</v>
      </c>
      <c r="G10" s="493"/>
      <c r="H10" s="139" t="s">
        <v>120</v>
      </c>
      <c r="I10" s="139"/>
      <c r="J10" s="139"/>
    </row>
    <row r="11" spans="3:10" ht="11.25" customHeight="1">
      <c r="C11" s="133"/>
      <c r="D11" s="496"/>
      <c r="E11" s="503"/>
      <c r="F11" s="503" t="s">
        <v>50</v>
      </c>
      <c r="G11" s="493"/>
      <c r="H11" s="140" t="s">
        <v>121</v>
      </c>
      <c r="I11" s="141" t="s">
        <v>122</v>
      </c>
      <c r="J11" s="142" t="s">
        <v>122</v>
      </c>
    </row>
    <row r="12" spans="1:10" ht="10.5" customHeight="1">
      <c r="A12" s="143"/>
      <c r="B12" s="143"/>
      <c r="C12" s="144"/>
      <c r="D12" s="497"/>
      <c r="E12" s="504"/>
      <c r="F12" s="504" t="s">
        <v>50</v>
      </c>
      <c r="G12" s="494"/>
      <c r="H12" s="145" t="s">
        <v>123</v>
      </c>
      <c r="I12" s="146" t="s">
        <v>124</v>
      </c>
      <c r="J12" s="147" t="s">
        <v>125</v>
      </c>
    </row>
    <row r="13" spans="1:10" ht="10.5" customHeight="1">
      <c r="A13" s="148"/>
      <c r="B13" s="148"/>
      <c r="C13" s="149"/>
      <c r="D13" s="150"/>
      <c r="E13" s="150"/>
      <c r="F13" s="150"/>
      <c r="G13" s="150"/>
      <c r="H13" s="150"/>
      <c r="I13" s="150"/>
      <c r="J13" s="150"/>
    </row>
    <row r="14" spans="1:10" ht="10.5" customHeight="1">
      <c r="A14" s="148"/>
      <c r="B14" s="148"/>
      <c r="C14" s="149"/>
      <c r="D14" s="150"/>
      <c r="E14" s="150"/>
      <c r="F14" s="150"/>
      <c r="G14" s="150"/>
      <c r="H14" s="151"/>
      <c r="I14" s="151"/>
      <c r="J14" s="150"/>
    </row>
    <row r="15" spans="1:10" ht="10.5" customHeight="1">
      <c r="A15" s="148" t="s">
        <v>165</v>
      </c>
      <c r="B15" s="148"/>
      <c r="C15" s="149"/>
      <c r="D15" s="152">
        <f>'[9]Veränd_VOL'!AC86</f>
        <v>114.26182730251475</v>
      </c>
      <c r="E15" s="153">
        <f>'[9]Veränd_VOL'!AD86</f>
        <v>107.39854793248841</v>
      </c>
      <c r="F15" s="154">
        <f>'[9]Veränd_VOL'!AE86</f>
        <v>114.4</v>
      </c>
      <c r="G15" s="152">
        <f>'[9]Veränd_VOL'!AF86</f>
        <v>105.43980914823749</v>
      </c>
      <c r="H15" s="155">
        <f>'[9]Veränd_VOL'!AG86</f>
        <v>6.39047687529318</v>
      </c>
      <c r="I15" s="155">
        <f>'[9]Veränd_VOL'!AH86</f>
        <v>-0.12078032996963263</v>
      </c>
      <c r="J15" s="155">
        <f>'[9]Veränd_VOL'!AI86</f>
        <v>-8.86940977074818</v>
      </c>
    </row>
    <row r="16" spans="1:10" ht="10.5" customHeight="1">
      <c r="A16" s="148"/>
      <c r="B16" s="148"/>
      <c r="C16" s="149"/>
      <c r="D16" s="152"/>
      <c r="E16" s="153"/>
      <c r="F16" s="156"/>
      <c r="G16" s="152"/>
      <c r="H16" s="155"/>
      <c r="I16" s="155"/>
      <c r="J16" s="155"/>
    </row>
    <row r="17" spans="1:10" ht="10.5" customHeight="1">
      <c r="A17" s="148"/>
      <c r="B17" s="148" t="s">
        <v>127</v>
      </c>
      <c r="C17" s="149"/>
      <c r="D17" s="152">
        <f>'[9]Veränd_VOL'!AC15</f>
        <v>116.96958593636315</v>
      </c>
      <c r="E17" s="153">
        <f>'[9]Veränd_VOL'!AD15</f>
        <v>103.76457432581414</v>
      </c>
      <c r="F17" s="154">
        <f>'[9]Veränd_VOL'!AE15</f>
        <v>116.4</v>
      </c>
      <c r="G17" s="152">
        <f>'[9]Veränd_VOL'!AF15</f>
        <v>105.49111564368006</v>
      </c>
      <c r="H17" s="155">
        <f>'[9]Veränd_VOL'!AG15</f>
        <v>12.725934353169624</v>
      </c>
      <c r="I17" s="155">
        <f>'[9]Veränd_VOL'!AH15</f>
        <v>0.4893349968755497</v>
      </c>
      <c r="J17" s="155">
        <f>'[9]Veränd_VOL'!AI15</f>
        <v>-8.570806932200808</v>
      </c>
    </row>
    <row r="18" spans="1:10" ht="10.5" customHeight="1">
      <c r="A18" s="148"/>
      <c r="B18" s="148" t="s">
        <v>128</v>
      </c>
      <c r="C18" s="149"/>
      <c r="D18" s="152">
        <f>'[9]Veränd_VOL'!AC50</f>
        <v>106.48206002916636</v>
      </c>
      <c r="E18" s="153">
        <f>'[9]Veränd_VOL'!AD50</f>
        <v>117.83945979532496</v>
      </c>
      <c r="F18" s="156">
        <f>'[9]Veränd_VOL'!AE50</f>
        <v>108.5</v>
      </c>
      <c r="G18" s="152">
        <f>'[9]Veränd_VOL'!AF50</f>
        <v>105.29239849331901</v>
      </c>
      <c r="H18" s="155">
        <f>'[9]Veränd_VOL'!AG50</f>
        <v>-9.638027691136086</v>
      </c>
      <c r="I18" s="155">
        <f>'[9]Veränd_VOL'!AH50</f>
        <v>-1.859852507680772</v>
      </c>
      <c r="J18" s="155">
        <f>'[9]Veränd_VOL'!AI50</f>
        <v>-9.692358681677337</v>
      </c>
    </row>
    <row r="19" spans="1:10" ht="10.5" customHeight="1">
      <c r="A19" s="148"/>
      <c r="B19" s="148"/>
      <c r="C19" s="149"/>
      <c r="D19" s="152"/>
      <c r="E19" s="153"/>
      <c r="F19" s="156"/>
      <c r="G19" s="152"/>
      <c r="H19" s="155"/>
      <c r="I19" s="155"/>
      <c r="J19" s="155"/>
    </row>
    <row r="20" spans="1:10" ht="10.5" customHeight="1">
      <c r="A20" s="148"/>
      <c r="B20" s="148"/>
      <c r="C20" s="149"/>
      <c r="D20" s="152"/>
      <c r="E20" s="153"/>
      <c r="F20" s="156"/>
      <c r="G20" s="152"/>
      <c r="H20" s="155"/>
      <c r="I20" s="155"/>
      <c r="J20" s="155"/>
    </row>
    <row r="21" spans="1:10" ht="10.5" customHeight="1">
      <c r="A21" s="148" t="s">
        <v>166</v>
      </c>
      <c r="B21" s="148"/>
      <c r="C21" s="149"/>
      <c r="D21" s="152">
        <f>'[9]Veränd_VOL'!AC87</f>
        <v>62.06863813756072</v>
      </c>
      <c r="E21" s="153">
        <f>'[9]Veränd_VOL'!AD87</f>
        <v>56.93600766952541</v>
      </c>
      <c r="F21" s="156">
        <f>'[9]Veränd_VOL'!AE87</f>
        <v>130.6</v>
      </c>
      <c r="G21" s="152">
        <f>'[9]Veränd_VOL'!AF87</f>
        <v>64.98529851742184</v>
      </c>
      <c r="H21" s="155">
        <f>'[9]Veränd_VOL'!AG87</f>
        <v>9.014735451468109</v>
      </c>
      <c r="I21" s="155">
        <f>'[9]Veränd_VOL'!AH87</f>
        <v>-52.47424338624753</v>
      </c>
      <c r="J21" s="155">
        <f>'[9]Veränd_VOL'!AI87</f>
        <v>-46.00778577606349</v>
      </c>
    </row>
    <row r="22" spans="1:10" ht="10.5" customHeight="1">
      <c r="A22" s="148" t="s">
        <v>50</v>
      </c>
      <c r="B22" s="148" t="s">
        <v>50</v>
      </c>
      <c r="C22" s="149"/>
      <c r="D22" s="152"/>
      <c r="E22" s="153"/>
      <c r="F22" s="156"/>
      <c r="G22" s="152"/>
      <c r="H22" s="155"/>
      <c r="I22" s="155"/>
      <c r="J22" s="155"/>
    </row>
    <row r="23" spans="1:10" ht="10.5" customHeight="1">
      <c r="A23" s="148"/>
      <c r="B23" s="148" t="s">
        <v>127</v>
      </c>
      <c r="C23" s="149"/>
      <c r="D23" s="152">
        <f>'[9]Veränd_VOL'!AC16</f>
        <v>62.39227438699913</v>
      </c>
      <c r="E23" s="153">
        <f>'[9]Veränd_VOL'!AD16</f>
        <v>57.23288152616334</v>
      </c>
      <c r="F23" s="156">
        <f>'[9]Veränd_VOL'!AE16</f>
        <v>124.5</v>
      </c>
      <c r="G23" s="152">
        <f>'[9]Veränd_VOL'!AF16</f>
        <v>64.82655417154378</v>
      </c>
      <c r="H23" s="155">
        <f>'[9]Veränd_VOL'!AG16</f>
        <v>9.014735451468107</v>
      </c>
      <c r="I23" s="155">
        <f>'[9]Veränd_VOL'!AH16</f>
        <v>-49.885723383936444</v>
      </c>
      <c r="J23" s="155">
        <f>'[9]Veränd_VOL'!AI16</f>
        <v>-43.624818357491726</v>
      </c>
    </row>
    <row r="24" spans="1:10" ht="10.5" customHeight="1">
      <c r="A24" s="148"/>
      <c r="B24" s="148" t="s">
        <v>128</v>
      </c>
      <c r="C24" s="149"/>
      <c r="D24" s="152" t="str">
        <f>'[9]Veränd_VOL'!AC51</f>
        <v>             -</v>
      </c>
      <c r="E24" s="157" t="str">
        <f>'[9]Veränd_VOL'!AD51</f>
        <v>                -</v>
      </c>
      <c r="F24" s="156">
        <f>'[9]Veränd_VOL'!AE51</f>
        <v>1298.9</v>
      </c>
      <c r="G24" s="152">
        <f>'[9]Veränd_VOL'!AF51</f>
        <v>95.43011318401447</v>
      </c>
      <c r="H24" s="155" t="str">
        <f>'[9]Veränd_VOL'!AG51</f>
        <v>           -</v>
      </c>
      <c r="I24" s="155">
        <f>'[9]Veränd_VOL'!AH51</f>
        <v>-100</v>
      </c>
      <c r="J24" s="155">
        <f>'[9]Veränd_VOL'!AI51</f>
        <v>-91.7161753403007</v>
      </c>
    </row>
    <row r="25" spans="1:10" ht="10.5" customHeight="1">
      <c r="A25" s="148"/>
      <c r="B25" s="148"/>
      <c r="C25" s="149"/>
      <c r="D25" s="152"/>
      <c r="E25" s="153"/>
      <c r="F25" s="156"/>
      <c r="G25" s="152"/>
      <c r="H25" s="155"/>
      <c r="I25" s="155"/>
      <c r="J25" s="155"/>
    </row>
    <row r="26" spans="1:10" ht="10.5" customHeight="1">
      <c r="A26" s="148"/>
      <c r="B26" s="148"/>
      <c r="C26" s="149"/>
      <c r="D26" s="152"/>
      <c r="E26" s="153"/>
      <c r="F26" s="156"/>
      <c r="G26" s="152"/>
      <c r="H26" s="155"/>
      <c r="I26" s="155"/>
      <c r="J26" s="155"/>
    </row>
    <row r="27" spans="1:10" ht="10.5" customHeight="1">
      <c r="A27" s="148" t="s">
        <v>167</v>
      </c>
      <c r="B27" s="148"/>
      <c r="C27" s="149"/>
      <c r="D27" s="152">
        <f>'[9]Veränd_VOL'!AC88</f>
        <v>116.20401809038047</v>
      </c>
      <c r="E27" s="153">
        <f>'[9]Veränd_VOL'!AD88</f>
        <v>114.68947590696001</v>
      </c>
      <c r="F27" s="154">
        <f>'[9]Veränd_VOL'!AE88</f>
        <v>113.9</v>
      </c>
      <c r="G27" s="152">
        <f>'[9]Veränd_VOL'!AF88</f>
        <v>110.94766635565401</v>
      </c>
      <c r="H27" s="155">
        <f>'[9]Veränd_VOL'!AG88</f>
        <v>1.3205589889076725</v>
      </c>
      <c r="I27" s="155">
        <f>'[9]Veränd_VOL'!AH88</f>
        <v>2.0228429239512438</v>
      </c>
      <c r="J27" s="155">
        <f>'[9]Veränd_VOL'!AI88</f>
        <v>1.8846741906742988</v>
      </c>
    </row>
    <row r="28" spans="1:10" ht="10.5" customHeight="1">
      <c r="A28" s="148"/>
      <c r="B28" s="148"/>
      <c r="C28" s="149"/>
      <c r="D28" s="152"/>
      <c r="E28" s="153"/>
      <c r="F28" s="156"/>
      <c r="G28" s="152"/>
      <c r="H28" s="155"/>
      <c r="I28" s="155"/>
      <c r="J28" s="155"/>
    </row>
    <row r="29" spans="1:10" ht="10.5" customHeight="1">
      <c r="A29" s="148"/>
      <c r="B29" s="148"/>
      <c r="C29" s="149"/>
      <c r="D29" s="152"/>
      <c r="E29" s="153"/>
      <c r="F29" s="156"/>
      <c r="G29" s="152"/>
      <c r="H29" s="155"/>
      <c r="I29" s="155"/>
      <c r="J29" s="155"/>
    </row>
    <row r="30" spans="1:10" ht="10.5" customHeight="1">
      <c r="A30" s="148" t="s">
        <v>168</v>
      </c>
      <c r="B30" s="148"/>
      <c r="C30" s="149"/>
      <c r="D30" s="152">
        <f>'[9]Veränd_VOL'!AC89</f>
        <v>153.8880632401086</v>
      </c>
      <c r="E30" s="153">
        <f>'[9]Veränd_VOL'!AD89</f>
        <v>132.5988084092712</v>
      </c>
      <c r="F30" s="156">
        <f>'[9]Veränd_VOL'!AE89</f>
        <v>121</v>
      </c>
      <c r="G30" s="152">
        <f>'[9]Veränd_VOL'!AF89</f>
        <v>135.2299353532842</v>
      </c>
      <c r="H30" s="155">
        <f>'[9]Veränd_VOL'!AG89</f>
        <v>16.055389249899847</v>
      </c>
      <c r="I30" s="155">
        <f>'[9]Veränd_VOL'!AH89</f>
        <v>27.180217553808767</v>
      </c>
      <c r="J30" s="155">
        <f>'[9]Veränd_VOL'!AI89</f>
        <v>14.147554318075763</v>
      </c>
    </row>
    <row r="31" spans="1:10" ht="10.5" customHeight="1">
      <c r="A31" s="148"/>
      <c r="B31" s="148"/>
      <c r="C31" s="149"/>
      <c r="D31" s="152"/>
      <c r="E31" s="153"/>
      <c r="F31" s="156"/>
      <c r="G31" s="152"/>
      <c r="H31" s="155"/>
      <c r="I31" s="155"/>
      <c r="J31" s="155"/>
    </row>
    <row r="32" spans="1:10" ht="10.5" customHeight="1">
      <c r="A32" s="148"/>
      <c r="B32" s="148" t="s">
        <v>127</v>
      </c>
      <c r="C32" s="149"/>
      <c r="D32" s="152">
        <f>'[9]Veränd_VOL'!AC18</f>
        <v>127.9781915793738</v>
      </c>
      <c r="E32" s="153">
        <f>'[9]Veränd_VOL'!AD18</f>
        <v>104.67606246914146</v>
      </c>
      <c r="F32" s="156">
        <f>'[9]Veränd_VOL'!AE18</f>
        <v>105.1</v>
      </c>
      <c r="G32" s="152">
        <f>'[9]Veränd_VOL'!AF18</f>
        <v>113.32486086280089</v>
      </c>
      <c r="H32" s="155">
        <f>'[9]Veränd_VOL'!AG18</f>
        <v>22.26118231864312</v>
      </c>
      <c r="I32" s="155">
        <f>'[9]Veränd_VOL'!AH18</f>
        <v>21.768022435179645</v>
      </c>
      <c r="J32" s="155">
        <f>'[9]Veränd_VOL'!AI18</f>
        <v>17.32044492377424</v>
      </c>
    </row>
    <row r="33" spans="1:10" ht="10.5" customHeight="1">
      <c r="A33" s="148"/>
      <c r="B33" s="148" t="s">
        <v>128</v>
      </c>
      <c r="C33" s="149"/>
      <c r="D33" s="152">
        <f>'[9]Veränd_VOL'!AC53</f>
        <v>232.17129472044365</v>
      </c>
      <c r="E33" s="153">
        <f>'[9]Veränd_VOL'!AD53</f>
        <v>216.96367182415588</v>
      </c>
      <c r="F33" s="156">
        <f>'[9]Veränd_VOL'!AE53</f>
        <v>169</v>
      </c>
      <c r="G33" s="152">
        <f>'[9]Veränd_VOL'!AF53</f>
        <v>201.41320478138474</v>
      </c>
      <c r="H33" s="155">
        <f>'[9]Veränd_VOL'!AG53</f>
        <v>7.009294583018122</v>
      </c>
      <c r="I33" s="155">
        <f>'[9]Veränd_VOL'!AH53</f>
        <v>37.37946433162347</v>
      </c>
      <c r="J33" s="155">
        <f>'[9]Veränd_VOL'!AI53</f>
        <v>9.082458839760816</v>
      </c>
    </row>
    <row r="34" spans="1:10" ht="10.5" customHeight="1">
      <c r="A34" s="148"/>
      <c r="B34" s="148"/>
      <c r="C34" s="149"/>
      <c r="D34" s="152"/>
      <c r="E34" s="153"/>
      <c r="F34" s="156"/>
      <c r="G34" s="152"/>
      <c r="H34" s="155"/>
      <c r="I34" s="155"/>
      <c r="J34" s="155"/>
    </row>
    <row r="35" spans="1:10" ht="10.5" customHeight="1">
      <c r="A35" s="148"/>
      <c r="B35" s="148"/>
      <c r="C35" s="149"/>
      <c r="D35" s="152"/>
      <c r="E35" s="153"/>
      <c r="F35" s="156"/>
      <c r="G35" s="152"/>
      <c r="H35" s="155"/>
      <c r="I35" s="155"/>
      <c r="J35" s="155"/>
    </row>
    <row r="36" spans="1:10" ht="10.5" customHeight="1">
      <c r="A36" s="148" t="s">
        <v>169</v>
      </c>
      <c r="B36" s="148"/>
      <c r="C36" s="149"/>
      <c r="D36" s="152">
        <f>'[9]Veränd_VOL'!AC90</f>
        <v>150.43505080403713</v>
      </c>
      <c r="E36" s="153">
        <f>'[9]Veränd_VOL'!AD90</f>
        <v>148.10583265203718</v>
      </c>
      <c r="F36" s="154">
        <f>'[9]Veränd_VOL'!AE90</f>
        <v>133</v>
      </c>
      <c r="G36" s="152">
        <f>'[9]Veränd_VOL'!AF90</f>
        <v>152.78280427661238</v>
      </c>
      <c r="H36" s="155">
        <f>'[9]Veränd_VOL'!AG90</f>
        <v>1.5726714541163715</v>
      </c>
      <c r="I36" s="155">
        <f>'[9]Veränd_VOL'!AH90</f>
        <v>13.109060754915138</v>
      </c>
      <c r="J36" s="155">
        <f>'[9]Veränd_VOL'!AI90</f>
        <v>10.789061354108302</v>
      </c>
    </row>
    <row r="37" spans="1:10" ht="10.5" customHeight="1">
      <c r="A37" s="148"/>
      <c r="B37" s="148"/>
      <c r="C37" s="149"/>
      <c r="D37" s="152"/>
      <c r="E37" s="153"/>
      <c r="F37" s="156"/>
      <c r="G37" s="152"/>
      <c r="H37" s="155"/>
      <c r="I37" s="155"/>
      <c r="J37" s="155"/>
    </row>
    <row r="38" spans="1:10" ht="10.5" customHeight="1">
      <c r="A38" s="148"/>
      <c r="B38" s="148" t="s">
        <v>127</v>
      </c>
      <c r="C38" s="149"/>
      <c r="D38" s="152">
        <f>'[9]Veränd_VOL'!AC19</f>
        <v>167.72836383685913</v>
      </c>
      <c r="E38" s="153">
        <f>'[9]Veränd_VOL'!AD19</f>
        <v>161.763223178384</v>
      </c>
      <c r="F38" s="154">
        <f>'[9]Veränd_VOL'!AE19</f>
        <v>155.7</v>
      </c>
      <c r="G38" s="152">
        <f>'[9]Veränd_VOL'!AF19</f>
        <v>171.78636993784323</v>
      </c>
      <c r="H38" s="155">
        <f>'[9]Veränd_VOL'!AG19</f>
        <v>3.6875752975675296</v>
      </c>
      <c r="I38" s="155">
        <f>'[9]Veränd_VOL'!AH19</f>
        <v>7.725346073769521</v>
      </c>
      <c r="J38" s="155">
        <f>'[9]Veränd_VOL'!AI19</f>
        <v>10.862777278529768</v>
      </c>
    </row>
    <row r="39" spans="1:10" ht="10.5" customHeight="1">
      <c r="A39" s="148"/>
      <c r="B39" s="148" t="s">
        <v>128</v>
      </c>
      <c r="C39" s="149"/>
      <c r="D39" s="152">
        <f>'[9]Veränd_VOL'!AC54</f>
        <v>118.59597138749653</v>
      </c>
      <c r="E39" s="153">
        <f>'[9]Veränd_VOL'!AD54</f>
        <v>122.96092599606325</v>
      </c>
      <c r="F39" s="156">
        <f>'[9]Veränd_VOL'!AE54</f>
        <v>91.2</v>
      </c>
      <c r="G39" s="152">
        <f>'[9]Veränd_VOL'!AF54</f>
        <v>117.79494307445509</v>
      </c>
      <c r="H39" s="155">
        <f>'[9]Veränd_VOL'!AG54</f>
        <v>-3.5498712889544026</v>
      </c>
      <c r="I39" s="155">
        <f>'[9]Veränd_VOL'!AH54</f>
        <v>30.039442310851456</v>
      </c>
      <c r="J39" s="155">
        <f>'[9]Veränd_VOL'!AI54</f>
        <v>10.568018130325088</v>
      </c>
    </row>
    <row r="40" spans="1:10" ht="10.5" customHeight="1">
      <c r="A40" s="148"/>
      <c r="B40" s="148"/>
      <c r="C40" s="149"/>
      <c r="D40" s="152"/>
      <c r="E40" s="153"/>
      <c r="F40" s="156"/>
      <c r="G40" s="152"/>
      <c r="H40" s="155"/>
      <c r="I40" s="155"/>
      <c r="J40" s="155"/>
    </row>
    <row r="41" spans="1:10" ht="10.5" customHeight="1">
      <c r="A41" s="148"/>
      <c r="B41" s="148"/>
      <c r="C41" s="149"/>
      <c r="D41" s="152"/>
      <c r="E41" s="153"/>
      <c r="F41" s="156"/>
      <c r="G41" s="152"/>
      <c r="H41" s="155"/>
      <c r="I41" s="155"/>
      <c r="J41" s="155"/>
    </row>
    <row r="42" spans="1:10" ht="10.5" customHeight="1">
      <c r="A42" s="148" t="s">
        <v>170</v>
      </c>
      <c r="B42" s="148"/>
      <c r="C42" s="149"/>
      <c r="D42" s="152"/>
      <c r="E42" s="153"/>
      <c r="F42" s="156"/>
      <c r="G42" s="152"/>
      <c r="H42" s="155"/>
      <c r="I42" s="155"/>
      <c r="J42" s="155"/>
    </row>
    <row r="43" spans="1:10" ht="10.5" customHeight="1">
      <c r="A43" s="148" t="s">
        <v>50</v>
      </c>
      <c r="B43" s="148" t="s">
        <v>171</v>
      </c>
      <c r="C43" s="149"/>
      <c r="D43" s="152">
        <f>'[9]Veränd_VOL'!AC91</f>
        <v>178.8478779421573</v>
      </c>
      <c r="E43" s="153">
        <f>'[9]Veränd_VOL'!AD91</f>
        <v>156.19189106592148</v>
      </c>
      <c r="F43" s="154">
        <f>'[9]Veränd_VOL'!AE91</f>
        <v>172.4</v>
      </c>
      <c r="G43" s="152">
        <f>'[9]Veränd_VOL'!AF91</f>
        <v>165.47031143943386</v>
      </c>
      <c r="H43" s="155">
        <f>'[9]Veränd_VOL'!AG91</f>
        <v>14.50522605342794</v>
      </c>
      <c r="I43" s="155">
        <f>'[9]Veränd_VOL'!AH91</f>
        <v>3.7400684119241907</v>
      </c>
      <c r="J43" s="155">
        <f>'[9]Veränd_VOL'!AI91</f>
        <v>-0.0703502342311623</v>
      </c>
    </row>
    <row r="44" spans="1:10" ht="10.5" customHeight="1">
      <c r="A44" s="148"/>
      <c r="B44" s="148"/>
      <c r="C44" s="149"/>
      <c r="D44" s="152"/>
      <c r="E44" s="153"/>
      <c r="F44" s="156"/>
      <c r="G44" s="152"/>
      <c r="H44" s="155"/>
      <c r="I44" s="155"/>
      <c r="J44" s="155"/>
    </row>
    <row r="45" spans="1:10" ht="10.5" customHeight="1">
      <c r="A45" s="148"/>
      <c r="B45" s="148" t="s">
        <v>127</v>
      </c>
      <c r="C45" s="149"/>
      <c r="D45" s="152">
        <f>'[9]Veränd_VOL'!AC20</f>
        <v>172.09171923141696</v>
      </c>
      <c r="E45" s="153">
        <f>'[9]Veränd_VOL'!AD20</f>
        <v>152.4478051476696</v>
      </c>
      <c r="F45" s="156">
        <f>'[9]Veränd_VOL'!AE20</f>
        <v>163.5</v>
      </c>
      <c r="G45" s="152">
        <f>'[9]Veränd_VOL'!AF20</f>
        <v>160.39229542054417</v>
      </c>
      <c r="H45" s="155">
        <f>'[9]Veränd_VOL'!AG20</f>
        <v>12.885665401820075</v>
      </c>
      <c r="I45" s="155">
        <f>'[9]Veränd_VOL'!AH20</f>
        <v>5.254874147655633</v>
      </c>
      <c r="J45" s="155">
        <f>'[9]Veränd_VOL'!AI20</f>
        <v>2.4559303586429735</v>
      </c>
    </row>
    <row r="46" spans="1:10" ht="10.5" customHeight="1">
      <c r="A46" s="148"/>
      <c r="B46" s="148" t="s">
        <v>128</v>
      </c>
      <c r="C46" s="149"/>
      <c r="D46" s="152">
        <f>'[9]Veränd_VOL'!AC55</f>
        <v>354.10500404506496</v>
      </c>
      <c r="E46" s="153">
        <f>'[9]Veränd_VOL'!AD55</f>
        <v>253.3147932449014</v>
      </c>
      <c r="F46" s="156">
        <f>'[9]Veränd_VOL'!AE55</f>
        <v>402.6</v>
      </c>
      <c r="G46" s="152">
        <f>'[9]Veränd_VOL'!AF55</f>
        <v>297.1958279444929</v>
      </c>
      <c r="H46" s="155">
        <f>'[9]Veränd_VOL'!AG55</f>
        <v>39.78852143179846</v>
      </c>
      <c r="I46" s="155">
        <f>'[9]Veränd_VOL'!AH55</f>
        <v>-12.045453540719091</v>
      </c>
      <c r="J46" s="155">
        <f>'[9]Veränd_VOL'!AI55</f>
        <v>-25.707142694276698</v>
      </c>
    </row>
    <row r="47" spans="1:10" ht="10.5" customHeight="1">
      <c r="A47" s="148"/>
      <c r="B47" s="148"/>
      <c r="C47" s="149"/>
      <c r="D47" s="152"/>
      <c r="E47" s="153"/>
      <c r="F47" s="156"/>
      <c r="G47" s="152"/>
      <c r="H47" s="155"/>
      <c r="I47" s="155"/>
      <c r="J47" s="155"/>
    </row>
    <row r="48" spans="1:10" ht="10.5" customHeight="1">
      <c r="A48" s="148"/>
      <c r="B48" s="148"/>
      <c r="C48" s="149" t="s">
        <v>50</v>
      </c>
      <c r="D48" s="152"/>
      <c r="E48" s="153"/>
      <c r="F48" s="156"/>
      <c r="G48" s="152"/>
      <c r="H48" s="155"/>
      <c r="I48" s="155"/>
      <c r="J48" s="155"/>
    </row>
    <row r="49" spans="1:10" ht="10.5" customHeight="1">
      <c r="A49" s="148" t="s">
        <v>172</v>
      </c>
      <c r="B49" s="148"/>
      <c r="C49" s="149"/>
      <c r="D49" s="152">
        <f>'[9]Veränd_VOL'!AC92</f>
        <v>173.0348336348175</v>
      </c>
      <c r="E49" s="153">
        <f>'[9]Veränd_VOL'!AD92</f>
        <v>118.78669216768539</v>
      </c>
      <c r="F49" s="154">
        <f>'[9]Veränd_VOL'!AE92</f>
        <v>127</v>
      </c>
      <c r="G49" s="152">
        <f>'[9]Veränd_VOL'!AF92</f>
        <v>143.76942317495073</v>
      </c>
      <c r="H49" s="155">
        <f>'[9]Veränd_VOL'!AG92</f>
        <v>45.668534477374486</v>
      </c>
      <c r="I49" s="155">
        <f>'[9]Veränd_VOL'!AH92</f>
        <v>36.247900499856286</v>
      </c>
      <c r="J49" s="155">
        <f>'[9]Veränd_VOL'!AI92</f>
        <v>10.758936559369191</v>
      </c>
    </row>
    <row r="50" spans="1:10" ht="10.5" customHeight="1">
      <c r="A50" s="148"/>
      <c r="B50" s="148"/>
      <c r="C50" s="149"/>
      <c r="D50" s="152"/>
      <c r="E50" s="153"/>
      <c r="F50" s="156"/>
      <c r="G50" s="152"/>
      <c r="H50" s="155"/>
      <c r="I50" s="155"/>
      <c r="J50" s="155"/>
    </row>
    <row r="51" spans="1:10" ht="10.5" customHeight="1">
      <c r="A51" s="148"/>
      <c r="B51" s="148" t="s">
        <v>127</v>
      </c>
      <c r="C51" s="149"/>
      <c r="D51" s="152">
        <f>'[9]Veränd_VOL'!AC21</f>
        <v>182.55087175816215</v>
      </c>
      <c r="E51" s="153">
        <f>'[9]Veränd_VOL'!AD21</f>
        <v>116.88336917076857</v>
      </c>
      <c r="F51" s="154">
        <f>'[9]Veränd_VOL'!AE21</f>
        <v>117.6</v>
      </c>
      <c r="G51" s="152">
        <f>'[9]Veränd_VOL'!AF21</f>
        <v>147.6625475342174</v>
      </c>
      <c r="H51" s="155">
        <f>'[9]Veränd_VOL'!AG21</f>
        <v>56.18207539128363</v>
      </c>
      <c r="I51" s="155">
        <f>'[9]Veränd_VOL'!AH21</f>
        <v>55.2303331276889</v>
      </c>
      <c r="J51" s="155">
        <f>'[9]Veränd_VOL'!AI21</f>
        <v>26.218031124064005</v>
      </c>
    </row>
    <row r="52" spans="1:10" ht="10.5" customHeight="1">
      <c r="A52" s="148"/>
      <c r="B52" s="148" t="s">
        <v>128</v>
      </c>
      <c r="C52" s="149"/>
      <c r="D52" s="152">
        <f>'[9]Veränd_VOL'!AC56</f>
        <v>152.65238685950519</v>
      </c>
      <c r="E52" s="153">
        <f>'[9]Veränd_VOL'!AD56</f>
        <v>122.86342865815325</v>
      </c>
      <c r="F52" s="156">
        <f>'[9]Veränd_VOL'!AE56</f>
        <v>147.2</v>
      </c>
      <c r="G52" s="152">
        <f>'[9]Veränd_VOL'!AF56</f>
        <v>135.4307218238564</v>
      </c>
      <c r="H52" s="155">
        <f>'[9]Veränd_VOL'!AG56</f>
        <v>24.245585954006444</v>
      </c>
      <c r="I52" s="155">
        <f>'[9]Veränd_VOL'!AH56</f>
        <v>3.7040671599899437</v>
      </c>
      <c r="J52" s="155">
        <f>'[9]Veränd_VOL'!AI56</f>
        <v>-13.87061608737804</v>
      </c>
    </row>
    <row r="53" spans="1:10" ht="10.5" customHeight="1">
      <c r="A53" s="148"/>
      <c r="B53" s="148"/>
      <c r="C53" s="149"/>
      <c r="D53" s="152"/>
      <c r="E53" s="153"/>
      <c r="F53" s="156"/>
      <c r="G53" s="152"/>
      <c r="H53" s="155"/>
      <c r="I53" s="155"/>
      <c r="J53" s="155"/>
    </row>
    <row r="54" spans="1:10" ht="10.5" customHeight="1">
      <c r="A54" s="148"/>
      <c r="B54" s="148"/>
      <c r="C54" s="149"/>
      <c r="D54" s="152"/>
      <c r="E54" s="153"/>
      <c r="F54" s="156"/>
      <c r="G54" s="152"/>
      <c r="H54" s="155"/>
      <c r="I54" s="155"/>
      <c r="J54" s="155"/>
    </row>
    <row r="55" spans="1:10" ht="10.5" customHeight="1">
      <c r="A55" s="148" t="s">
        <v>173</v>
      </c>
      <c r="B55" s="148"/>
      <c r="C55" s="149"/>
      <c r="D55" s="152">
        <f>'[9]Veränd_VOL'!AC93</f>
        <v>183.42579901478106</v>
      </c>
      <c r="E55" s="153">
        <f>'[9]Veränd_VOL'!AD93</f>
        <v>145.4862963223279</v>
      </c>
      <c r="F55" s="154">
        <f>'[9]Veränd_VOL'!AE93</f>
        <v>152.8</v>
      </c>
      <c r="G55" s="152">
        <f>'[9]Veränd_VOL'!AF93</f>
        <v>156.99784244836317</v>
      </c>
      <c r="H55" s="155">
        <f>'[9]Veränd_VOL'!AG93</f>
        <v>26.077715669108397</v>
      </c>
      <c r="I55" s="155">
        <f>'[9]Veränd_VOL'!AH93</f>
        <v>20.04306218244833</v>
      </c>
      <c r="J55" s="155">
        <f>'[9]Veränd_VOL'!AI93</f>
        <v>12.782681081268954</v>
      </c>
    </row>
    <row r="56" spans="1:10" ht="10.5" customHeight="1">
      <c r="A56" s="148"/>
      <c r="B56" s="148"/>
      <c r="C56" s="149"/>
      <c r="D56" s="152"/>
      <c r="E56" s="153"/>
      <c r="F56" s="156"/>
      <c r="G56" s="152"/>
      <c r="H56" s="155"/>
      <c r="I56" s="155"/>
      <c r="J56" s="155"/>
    </row>
    <row r="57" spans="1:10" ht="10.5" customHeight="1">
      <c r="A57" s="148"/>
      <c r="B57" s="148" t="s">
        <v>127</v>
      </c>
      <c r="C57" s="149"/>
      <c r="D57" s="152">
        <f>'[9]Veränd_VOL'!AC22</f>
        <v>158.11584771661563</v>
      </c>
      <c r="E57" s="153">
        <f>'[9]Veränd_VOL'!AD22</f>
        <v>128.1239545874965</v>
      </c>
      <c r="F57" s="154">
        <f>'[9]Veränd_VOL'!AE22</f>
        <v>135.8</v>
      </c>
      <c r="G57" s="152">
        <f>'[9]Veränd_VOL'!AF22</f>
        <v>138.60115408832579</v>
      </c>
      <c r="H57" s="155">
        <f>'[9]Veränd_VOL'!AG22</f>
        <v>23.408497829839852</v>
      </c>
      <c r="I57" s="155">
        <f>'[9]Veränd_VOL'!AH22</f>
        <v>16.432877552736098</v>
      </c>
      <c r="J57" s="155">
        <f>'[9]Veränd_VOL'!AI22</f>
        <v>12.79852980678686</v>
      </c>
    </row>
    <row r="58" spans="1:10" ht="10.5" customHeight="1">
      <c r="A58" s="148"/>
      <c r="B58" s="148" t="s">
        <v>128</v>
      </c>
      <c r="C58" s="149"/>
      <c r="D58" s="152">
        <f>'[9]Veränd_VOL'!AC57</f>
        <v>301.2203797735155</v>
      </c>
      <c r="E58" s="153">
        <f>'[9]Veränd_VOL'!AD57</f>
        <v>226.2920529816961</v>
      </c>
      <c r="F58" s="154">
        <f>'[9]Veränd_VOL'!AE57</f>
        <v>232</v>
      </c>
      <c r="G58" s="152">
        <f>'[9]Veränd_VOL'!AF57</f>
        <v>242.61753279109598</v>
      </c>
      <c r="H58" s="155">
        <f>'[9]Veränd_VOL'!AG57</f>
        <v>33.11133811574023</v>
      </c>
      <c r="I58" s="155">
        <f>'[9]Veränd_VOL'!AH57</f>
        <v>29.836370592032544</v>
      </c>
      <c r="J58" s="155">
        <f>'[9]Veränd_VOL'!AI57</f>
        <v>12.66995577108618</v>
      </c>
    </row>
    <row r="59" spans="1:10" ht="10.5" customHeight="1">
      <c r="A59" s="148"/>
      <c r="B59" s="148"/>
      <c r="C59" s="149"/>
      <c r="D59" s="152"/>
      <c r="E59" s="153"/>
      <c r="F59" s="156"/>
      <c r="G59" s="152"/>
      <c r="H59" s="155"/>
      <c r="I59" s="155"/>
      <c r="J59" s="155"/>
    </row>
    <row r="60" spans="1:10" ht="10.5" customHeight="1">
      <c r="A60" s="148"/>
      <c r="B60" s="148"/>
      <c r="C60" s="149"/>
      <c r="D60" s="152"/>
      <c r="E60" s="153"/>
      <c r="F60" s="156"/>
      <c r="G60" s="152"/>
      <c r="H60" s="155"/>
      <c r="I60" s="155"/>
      <c r="J60" s="155"/>
    </row>
    <row r="61" spans="1:10" ht="10.5" customHeight="1">
      <c r="A61" s="148" t="s">
        <v>174</v>
      </c>
      <c r="B61" s="148"/>
      <c r="C61" s="149"/>
      <c r="D61" s="152"/>
      <c r="E61" s="153"/>
      <c r="F61" s="156"/>
      <c r="G61" s="152"/>
      <c r="H61" s="155"/>
      <c r="I61" s="155"/>
      <c r="J61" s="155"/>
    </row>
    <row r="62" spans="1:10" ht="10.5" customHeight="1">
      <c r="A62" s="148"/>
      <c r="B62" s="148" t="s">
        <v>175</v>
      </c>
      <c r="C62" s="149"/>
      <c r="D62" s="152">
        <f>'[9]Veränd_VOL'!AC94</f>
        <v>113.63237874390994</v>
      </c>
      <c r="E62" s="153">
        <f>'[9]Veränd_VOL'!AD94</f>
        <v>98.15024689778227</v>
      </c>
      <c r="F62" s="154">
        <f>'[9]Veränd_VOL'!AE94</f>
        <v>95.1</v>
      </c>
      <c r="G62" s="152">
        <f>'[9]Veränd_VOL'!AF94</f>
        <v>102.32382307762116</v>
      </c>
      <c r="H62" s="155">
        <f>'[9]Veränd_VOL'!AG94</f>
        <v>15.773910240135622</v>
      </c>
      <c r="I62" s="155">
        <f>'[9]Veränd_VOL'!AH94</f>
        <v>19.487254199695002</v>
      </c>
      <c r="J62" s="155">
        <f>'[9]Veränd_VOL'!AI94</f>
        <v>19.62672423069154</v>
      </c>
    </row>
    <row r="63" spans="1:10" ht="10.5" customHeight="1">
      <c r="A63" s="148"/>
      <c r="B63" s="148"/>
      <c r="C63" s="149"/>
      <c r="D63" s="152"/>
      <c r="E63" s="153"/>
      <c r="F63" s="156"/>
      <c r="G63" s="152"/>
      <c r="H63" s="155"/>
      <c r="I63" s="155"/>
      <c r="J63" s="155"/>
    </row>
    <row r="64" spans="1:10" ht="10.5" customHeight="1">
      <c r="A64" s="148"/>
      <c r="B64" s="148" t="s">
        <v>127</v>
      </c>
      <c r="C64" s="149"/>
      <c r="D64" s="152">
        <f>'[9]Veränd_VOL'!AC23</f>
        <v>107.34456250072859</v>
      </c>
      <c r="E64" s="153">
        <f>'[9]Veränd_VOL'!AD23</f>
        <v>89.79315981846955</v>
      </c>
      <c r="F64" s="154">
        <f>'[9]Veränd_VOL'!AE23</f>
        <v>88.1</v>
      </c>
      <c r="G64" s="152">
        <f>'[9]Veränd_VOL'!AF23</f>
        <v>95.77475744424942</v>
      </c>
      <c r="H64" s="155">
        <f>'[9]Veränd_VOL'!AG23</f>
        <v>19.546480731652448</v>
      </c>
      <c r="I64" s="155">
        <f>'[9]Veränd_VOL'!AH23</f>
        <v>21.843998298216338</v>
      </c>
      <c r="J64" s="155">
        <f>'[9]Veränd_VOL'!AI23</f>
        <v>21.0500685122612</v>
      </c>
    </row>
    <row r="65" spans="1:10" ht="10.5" customHeight="1">
      <c r="A65" s="148"/>
      <c r="B65" s="148" t="s">
        <v>128</v>
      </c>
      <c r="C65" s="149"/>
      <c r="D65" s="152">
        <f>'[9]Veränd_VOL'!AC58</f>
        <v>135.3666160062295</v>
      </c>
      <c r="E65" s="153">
        <f>'[9]Veränd_VOL'!AD58</f>
        <v>127.03705061039541</v>
      </c>
      <c r="F65" s="154">
        <f>'[9]Veränd_VOL'!AE58</f>
        <v>119.2</v>
      </c>
      <c r="G65" s="152">
        <f>'[9]Veränd_VOL'!AF58</f>
        <v>124.96108550325341</v>
      </c>
      <c r="H65" s="155">
        <f>'[9]Veränd_VOL'!AG58</f>
        <v>6.556800048341547</v>
      </c>
      <c r="I65" s="155">
        <f>'[9]Veränd_VOL'!AH58</f>
        <v>13.562597320662324</v>
      </c>
      <c r="J65" s="155">
        <f>'[9]Veränd_VOL'!AI58</f>
        <v>16.10990312594213</v>
      </c>
    </row>
    <row r="66" spans="1:10" ht="10.5" customHeight="1">
      <c r="A66" s="148"/>
      <c r="B66" s="148"/>
      <c r="C66" s="158"/>
      <c r="D66" s="152"/>
      <c r="E66" s="153"/>
      <c r="F66" s="156"/>
      <c r="G66" s="152"/>
      <c r="H66" s="155"/>
      <c r="I66" s="155"/>
      <c r="J66" s="155"/>
    </row>
    <row r="67" spans="1:10" ht="10.5" customHeight="1">
      <c r="A67" s="148"/>
      <c r="B67" s="148"/>
      <c r="C67" s="158"/>
      <c r="D67" s="153"/>
      <c r="E67" s="153"/>
      <c r="F67" s="156"/>
      <c r="G67" s="159"/>
      <c r="H67" s="160"/>
      <c r="I67" s="160"/>
      <c r="J67" s="160"/>
    </row>
    <row r="68" spans="1:10" ht="10.5" customHeight="1">
      <c r="A68" s="148"/>
      <c r="B68" s="148"/>
      <c r="C68" s="158"/>
      <c r="D68" s="150"/>
      <c r="E68" s="150"/>
      <c r="F68" s="156"/>
      <c r="G68" s="150"/>
      <c r="H68" s="150"/>
      <c r="I68" s="150"/>
      <c r="J68" s="150"/>
    </row>
    <row r="69" spans="1:10" ht="10.5" customHeight="1">
      <c r="A69" s="148"/>
      <c r="B69" s="148"/>
      <c r="C69" s="158"/>
      <c r="D69" s="150"/>
      <c r="E69" s="150"/>
      <c r="F69" s="150"/>
      <c r="G69" s="150"/>
      <c r="H69" s="150"/>
      <c r="I69" s="150"/>
      <c r="J69" s="150"/>
    </row>
    <row r="70" spans="1:10" ht="10.5" customHeight="1">
      <c r="A70" s="148"/>
      <c r="B70" s="148"/>
      <c r="C70" s="158"/>
      <c r="D70" s="150"/>
      <c r="E70" s="150"/>
      <c r="F70" s="150"/>
      <c r="G70" s="150"/>
      <c r="H70" s="150"/>
      <c r="I70" s="150"/>
      <c r="J70" s="150"/>
    </row>
    <row r="71" spans="1:10" ht="10.5" customHeight="1">
      <c r="A71" s="148"/>
      <c r="B71" s="148"/>
      <c r="C71" s="158"/>
      <c r="D71" s="150"/>
      <c r="E71" s="150"/>
      <c r="F71" s="150"/>
      <c r="G71" s="150"/>
      <c r="H71" s="150"/>
      <c r="I71" s="150"/>
      <c r="J71" s="150"/>
    </row>
    <row r="72" spans="1:10" ht="10.5" customHeight="1">
      <c r="A72" s="148"/>
      <c r="B72" s="148"/>
      <c r="C72" s="158"/>
      <c r="D72" s="150"/>
      <c r="E72" s="150"/>
      <c r="F72" s="150"/>
      <c r="G72" s="150"/>
      <c r="H72" s="150"/>
      <c r="I72" s="150"/>
      <c r="J72" s="150"/>
    </row>
    <row r="73" spans="1:10" ht="10.5" customHeight="1">
      <c r="A73" s="148"/>
      <c r="B73" s="148"/>
      <c r="C73" s="158"/>
      <c r="D73" s="150"/>
      <c r="E73" s="150"/>
      <c r="F73" s="150"/>
      <c r="G73" s="150"/>
      <c r="H73" s="150"/>
      <c r="I73" s="150"/>
      <c r="J73" s="150"/>
    </row>
    <row r="74" spans="1:10" ht="9.75" customHeight="1">
      <c r="A74" s="148"/>
      <c r="B74" s="148"/>
      <c r="C74" s="158"/>
      <c r="D74" s="150"/>
      <c r="E74" s="150"/>
      <c r="F74" s="150"/>
      <c r="G74" s="150"/>
      <c r="H74" s="150"/>
      <c r="I74" s="150"/>
      <c r="J74" s="150"/>
    </row>
    <row r="75" spans="1:10" s="121" customFormat="1" ht="12.75" customHeight="1">
      <c r="A75" s="118" t="s">
        <v>176</v>
      </c>
      <c r="B75" s="119"/>
      <c r="C75" s="119"/>
      <c r="D75" s="119"/>
      <c r="E75" s="119"/>
      <c r="F75" s="119"/>
      <c r="G75" s="120"/>
      <c r="H75" s="119"/>
      <c r="I75" s="119"/>
      <c r="J75" s="119"/>
    </row>
    <row r="76" spans="1:10" s="121" customFormat="1" ht="12.75" customHeight="1">
      <c r="A76" s="122"/>
      <c r="B76" s="119"/>
      <c r="C76" s="119"/>
      <c r="D76" s="123"/>
      <c r="E76" s="123"/>
      <c r="F76" s="123"/>
      <c r="G76" s="124"/>
      <c r="H76" s="119"/>
      <c r="I76" s="119"/>
      <c r="J76" s="119"/>
    </row>
    <row r="77" spans="1:10" s="161" customFormat="1" ht="13.5" customHeight="1">
      <c r="A77" s="125"/>
      <c r="B77" s="128" t="s">
        <v>177</v>
      </c>
      <c r="C77" s="127"/>
      <c r="D77" s="119"/>
      <c r="E77" s="119"/>
      <c r="F77" s="119"/>
      <c r="G77" s="120"/>
      <c r="H77" s="119"/>
      <c r="I77" s="119"/>
      <c r="J77" s="119"/>
    </row>
    <row r="78" spans="1:10" s="121" customFormat="1" ht="13.5" customHeight="1">
      <c r="A78" s="128" t="s">
        <v>178</v>
      </c>
      <c r="B78" s="127"/>
      <c r="C78" s="127"/>
      <c r="D78" s="119"/>
      <c r="E78" s="119"/>
      <c r="F78" s="119"/>
      <c r="G78" s="120"/>
      <c r="H78" s="119"/>
      <c r="I78" s="119"/>
      <c r="J78" s="119"/>
    </row>
    <row r="79" spans="1:10" s="121" customFormat="1" ht="13.5" customHeight="1">
      <c r="A79" s="128" t="s">
        <v>103</v>
      </c>
      <c r="B79" s="127"/>
      <c r="C79" s="127"/>
      <c r="D79" s="119"/>
      <c r="E79" s="119"/>
      <c r="F79" s="119"/>
      <c r="G79" s="120"/>
      <c r="H79" s="119"/>
      <c r="I79" s="119"/>
      <c r="J79" s="119"/>
    </row>
    <row r="80" spans="1:10" s="121" customFormat="1" ht="12" customHeight="1">
      <c r="A80" s="128"/>
      <c r="B80" s="127"/>
      <c r="C80" s="127"/>
      <c r="D80" s="119"/>
      <c r="E80" s="119"/>
      <c r="F80" s="119"/>
      <c r="G80" s="120"/>
      <c r="H80" s="119"/>
      <c r="I80" s="119"/>
      <c r="J80" s="162"/>
    </row>
    <row r="81" spans="4:10" s="121" customFormat="1" ht="12.75" customHeight="1">
      <c r="D81" s="123"/>
      <c r="E81" s="123"/>
      <c r="F81" s="123"/>
      <c r="G81" s="124"/>
      <c r="H81" s="119"/>
      <c r="I81" s="119"/>
      <c r="J81" s="119"/>
    </row>
    <row r="82" spans="1:10" ht="11.25" customHeight="1">
      <c r="A82" s="129"/>
      <c r="B82" s="129"/>
      <c r="C82" s="130"/>
      <c r="D82" s="495" t="s">
        <v>159</v>
      </c>
      <c r="E82" s="498" t="s">
        <v>160</v>
      </c>
      <c r="F82" s="499"/>
      <c r="G82" s="492" t="s">
        <v>161</v>
      </c>
      <c r="H82" s="131" t="s">
        <v>104</v>
      </c>
      <c r="I82" s="131"/>
      <c r="J82" s="131"/>
    </row>
    <row r="83" spans="3:10" ht="11.25" customHeight="1">
      <c r="C83" s="133"/>
      <c r="D83" s="496"/>
      <c r="E83" s="500"/>
      <c r="F83" s="501"/>
      <c r="G83" s="493"/>
      <c r="H83" s="134" t="s">
        <v>105</v>
      </c>
      <c r="I83" s="135"/>
      <c r="J83" s="136" t="s">
        <v>106</v>
      </c>
    </row>
    <row r="84" spans="1:10" ht="11.25" customHeight="1">
      <c r="A84" s="137" t="s">
        <v>162</v>
      </c>
      <c r="B84" s="137"/>
      <c r="C84" s="138"/>
      <c r="D84" s="496"/>
      <c r="E84" s="502" t="s">
        <v>163</v>
      </c>
      <c r="F84" s="502" t="s">
        <v>164</v>
      </c>
      <c r="G84" s="493"/>
      <c r="H84" s="139" t="s">
        <v>120</v>
      </c>
      <c r="I84" s="139"/>
      <c r="J84" s="139"/>
    </row>
    <row r="85" spans="3:10" ht="11.25" customHeight="1">
      <c r="C85" s="133"/>
      <c r="D85" s="496"/>
      <c r="E85" s="503"/>
      <c r="F85" s="503" t="s">
        <v>50</v>
      </c>
      <c r="G85" s="493"/>
      <c r="H85" s="140" t="s">
        <v>121</v>
      </c>
      <c r="I85" s="141" t="s">
        <v>122</v>
      </c>
      <c r="J85" s="142" t="s">
        <v>122</v>
      </c>
    </row>
    <row r="86" spans="1:10" ht="11.25" customHeight="1">
      <c r="A86" s="143"/>
      <c r="B86" s="143"/>
      <c r="C86" s="144"/>
      <c r="D86" s="497"/>
      <c r="E86" s="504"/>
      <c r="F86" s="504" t="s">
        <v>50</v>
      </c>
      <c r="G86" s="494"/>
      <c r="H86" s="145" t="s">
        <v>123</v>
      </c>
      <c r="I86" s="146" t="s">
        <v>124</v>
      </c>
      <c r="J86" s="147" t="s">
        <v>125</v>
      </c>
    </row>
    <row r="87" spans="1:10" ht="10.5" customHeight="1">
      <c r="A87" s="163"/>
      <c r="B87" s="163"/>
      <c r="C87" s="133"/>
      <c r="D87" s="164"/>
      <c r="E87" s="164"/>
      <c r="F87" s="164"/>
      <c r="G87" s="165"/>
      <c r="H87" s="166"/>
      <c r="I87" s="166"/>
      <c r="J87" s="166"/>
    </row>
    <row r="88" spans="3:10" ht="10.5" customHeight="1">
      <c r="C88" s="149"/>
      <c r="D88" s="167"/>
      <c r="E88" s="167"/>
      <c r="F88" s="167"/>
      <c r="G88" s="168"/>
      <c r="H88" s="169"/>
      <c r="I88" s="169"/>
      <c r="J88" s="169"/>
    </row>
    <row r="89" spans="1:10" ht="10.5" customHeight="1">
      <c r="A89" s="148" t="s">
        <v>179</v>
      </c>
      <c r="B89" s="148"/>
      <c r="C89" s="149"/>
      <c r="D89" s="152">
        <f>'[9]Veränd_VOL'!AC95</f>
        <v>202.52802135895087</v>
      </c>
      <c r="E89" s="153">
        <f>'[9]Veränd_VOL'!AD95</f>
        <v>120.65804834426051</v>
      </c>
      <c r="F89" s="154">
        <f>'[9]Veränd_VOL'!AE95</f>
        <v>114.1</v>
      </c>
      <c r="G89" s="152">
        <f>'[9]Veränd_VOL'!AF95</f>
        <v>154.55761851126925</v>
      </c>
      <c r="H89" s="155">
        <f>'[9]Veränd_VOL'!AG95</f>
        <v>67.85289016203846</v>
      </c>
      <c r="I89" s="155">
        <f>'[9]Veränd_VOL'!AH95</f>
        <v>77.50045693159585</v>
      </c>
      <c r="J89" s="155">
        <f>'[9]Veränd_VOL'!AI95</f>
        <v>40.3815935840743</v>
      </c>
    </row>
    <row r="90" spans="1:10" ht="10.5" customHeight="1">
      <c r="A90" s="148"/>
      <c r="B90" s="148"/>
      <c r="C90" s="149"/>
      <c r="D90" s="152"/>
      <c r="E90" s="153"/>
      <c r="F90" s="156"/>
      <c r="G90" s="152"/>
      <c r="H90" s="155"/>
      <c r="I90" s="155"/>
      <c r="J90" s="155"/>
    </row>
    <row r="91" spans="1:10" ht="10.5" customHeight="1">
      <c r="A91" s="148"/>
      <c r="B91" s="148" t="s">
        <v>127</v>
      </c>
      <c r="C91" s="149"/>
      <c r="D91" s="152">
        <f>'[9]Veränd_VOL'!AC24</f>
        <v>221.90909464488448</v>
      </c>
      <c r="E91" s="153">
        <f>'[9]Veränd_VOL'!AD24</f>
        <v>120.41673866495717</v>
      </c>
      <c r="F91" s="156">
        <f>'[9]Veränd_VOL'!AE24</f>
        <v>113.5</v>
      </c>
      <c r="G91" s="152">
        <f>'[9]Veränd_VOL'!AF24</f>
        <v>157.457334620318</v>
      </c>
      <c r="H91" s="155">
        <f>'[9]Veränd_VOL'!AG24</f>
        <v>84.28425906992521</v>
      </c>
      <c r="I91" s="155">
        <f>'[9]Veränd_VOL'!AH24</f>
        <v>95.51462083249734</v>
      </c>
      <c r="J91" s="155">
        <f>'[9]Veränd_VOL'!AI24</f>
        <v>48.30590631277558</v>
      </c>
    </row>
    <row r="92" spans="1:10" ht="10.5" customHeight="1">
      <c r="A92" s="148"/>
      <c r="B92" s="148" t="s">
        <v>128</v>
      </c>
      <c r="C92" s="149"/>
      <c r="D92" s="152">
        <f>'[9]Veränd_VOL'!AC59</f>
        <v>165.6241558616247</v>
      </c>
      <c r="E92" s="153">
        <f>'[9]Veränd_VOL'!AD59</f>
        <v>121.11753069831086</v>
      </c>
      <c r="F92" s="156">
        <f>'[9]Veränd_VOL'!AE59</f>
        <v>115.2</v>
      </c>
      <c r="G92" s="152">
        <f>'[9]Veränd_VOL'!AF59</f>
        <v>149.03621469373869</v>
      </c>
      <c r="H92" s="155">
        <f>'[9]Veränd_VOL'!AG59</f>
        <v>36.74664180049581</v>
      </c>
      <c r="I92" s="155">
        <f>'[9]Veränd_VOL'!AH59</f>
        <v>43.770968629882546</v>
      </c>
      <c r="J92" s="155">
        <f>'[9]Veränd_VOL'!AI59</f>
        <v>26.77873332281295</v>
      </c>
    </row>
    <row r="93" spans="1:10" ht="10.5" customHeight="1">
      <c r="A93" s="148"/>
      <c r="B93" s="148"/>
      <c r="C93" s="149"/>
      <c r="D93" s="152"/>
      <c r="E93" s="153"/>
      <c r="F93" s="156"/>
      <c r="G93" s="152"/>
      <c r="H93" s="155"/>
      <c r="I93" s="155"/>
      <c r="J93" s="155"/>
    </row>
    <row r="94" spans="1:10" ht="10.5" customHeight="1">
      <c r="A94" s="148"/>
      <c r="B94" s="148"/>
      <c r="C94" s="149"/>
      <c r="D94" s="152"/>
      <c r="E94" s="153"/>
      <c r="F94" s="156"/>
      <c r="G94" s="152"/>
      <c r="H94" s="155"/>
      <c r="I94" s="155"/>
      <c r="J94" s="155"/>
    </row>
    <row r="95" spans="1:10" ht="10.5" customHeight="1">
      <c r="A95" s="148" t="s">
        <v>180</v>
      </c>
      <c r="B95" s="148"/>
      <c r="C95" s="149"/>
      <c r="D95" s="152">
        <f>'[9]Veränd_VOL'!AC96</f>
        <v>146.44325679265077</v>
      </c>
      <c r="E95" s="153">
        <f>'[9]Veränd_VOL'!AD96</f>
        <v>122.25792320499056</v>
      </c>
      <c r="F95" s="154">
        <f>'[9]Veränd_VOL'!AE96</f>
        <v>123.5</v>
      </c>
      <c r="G95" s="152">
        <f>'[9]Veränd_VOL'!AF96</f>
        <v>130.91190308541945</v>
      </c>
      <c r="H95" s="155">
        <f>'[9]Veränd_VOL'!AG96</f>
        <v>19.78222184185848</v>
      </c>
      <c r="I95" s="155">
        <f>'[9]Veränd_VOL'!AH96</f>
        <v>18.577535864494553</v>
      </c>
      <c r="J95" s="155">
        <f>'[9]Veränd_VOL'!AI96</f>
        <v>11.853044212095778</v>
      </c>
    </row>
    <row r="96" spans="1:10" ht="10.5" customHeight="1">
      <c r="A96" s="148"/>
      <c r="B96" s="148"/>
      <c r="C96" s="149"/>
      <c r="D96" s="152"/>
      <c r="E96" s="153"/>
      <c r="F96" s="156"/>
      <c r="G96" s="152"/>
      <c r="H96" s="155"/>
      <c r="I96" s="155"/>
      <c r="J96" s="155"/>
    </row>
    <row r="97" spans="1:10" ht="10.5" customHeight="1">
      <c r="A97" s="148"/>
      <c r="B97" s="148" t="s">
        <v>127</v>
      </c>
      <c r="C97" s="149"/>
      <c r="D97" s="152">
        <f>'[9]Veränd_VOL'!AC25</f>
        <v>136.53503933249468</v>
      </c>
      <c r="E97" s="153">
        <f>'[9]Veränd_VOL'!AD25</f>
        <v>118.9286732302139</v>
      </c>
      <c r="F97" s="154">
        <f>'[9]Veränd_VOL'!AE25</f>
        <v>120.1</v>
      </c>
      <c r="G97" s="152">
        <f>'[9]Veränd_VOL'!AF25</f>
        <v>124.15434361122986</v>
      </c>
      <c r="H97" s="155">
        <f>'[9]Veränd_VOL'!AG25</f>
        <v>14.804139005401655</v>
      </c>
      <c r="I97" s="155">
        <f>'[9]Veränd_VOL'!AH25</f>
        <v>13.684462391752442</v>
      </c>
      <c r="J97" s="155">
        <f>'[9]Veränd_VOL'!AI25</f>
        <v>9.891525994864903</v>
      </c>
    </row>
    <row r="98" spans="1:10" ht="10.5" customHeight="1">
      <c r="A98" s="148"/>
      <c r="B98" s="148" t="s">
        <v>128</v>
      </c>
      <c r="C98" s="149"/>
      <c r="D98" s="152">
        <f>'[9]Veränd_VOL'!AC60</f>
        <v>195.42197385179213</v>
      </c>
      <c r="E98" s="153">
        <f>'[9]Veränd_VOL'!AD60</f>
        <v>138.7152116491527</v>
      </c>
      <c r="F98" s="154">
        <f>'[9]Veränd_VOL'!AE60</f>
        <v>140.2</v>
      </c>
      <c r="G98" s="152">
        <f>'[9]Veränd_VOL'!AF60</f>
        <v>164.3161551521693</v>
      </c>
      <c r="H98" s="155">
        <f>'[9]Veränd_VOL'!AG60</f>
        <v>40.8799882352238</v>
      </c>
      <c r="I98" s="155">
        <f>'[9]Veränd_VOL'!AH60</f>
        <v>39.38799846775474</v>
      </c>
      <c r="J98" s="155">
        <f>'[9]Veränd_VOL'!AI60</f>
        <v>19.84791786381846</v>
      </c>
    </row>
    <row r="99" spans="1:10" ht="10.5" customHeight="1">
      <c r="A99" s="148"/>
      <c r="B99" s="148"/>
      <c r="C99" s="149"/>
      <c r="D99" s="152"/>
      <c r="E99" s="153"/>
      <c r="F99" s="156"/>
      <c r="G99" s="152"/>
      <c r="H99" s="155"/>
      <c r="I99" s="155"/>
      <c r="J99" s="155"/>
    </row>
    <row r="100" spans="1:10" ht="10.5" customHeight="1">
      <c r="A100" s="148"/>
      <c r="B100" s="148"/>
      <c r="C100" s="149"/>
      <c r="D100" s="152"/>
      <c r="E100" s="153"/>
      <c r="F100" s="156"/>
      <c r="G100" s="152"/>
      <c r="H100" s="155"/>
      <c r="I100" s="155"/>
      <c r="J100" s="155"/>
    </row>
    <row r="101" spans="1:10" ht="10.5" customHeight="1">
      <c r="A101" s="148" t="s">
        <v>181</v>
      </c>
      <c r="B101" s="148"/>
      <c r="C101" s="149"/>
      <c r="D101" s="152">
        <f>'[9]Veränd_VOL'!AC97</f>
        <v>121.82537542605169</v>
      </c>
      <c r="E101" s="153">
        <f>'[9]Veränd_VOL'!AD97</f>
        <v>90.74748673798584</v>
      </c>
      <c r="F101" s="156">
        <f>'[9]Veränd_VOL'!AE97</f>
        <v>98.1</v>
      </c>
      <c r="G101" s="152">
        <f>'[9]Veränd_VOL'!AF97</f>
        <v>100.18356717207098</v>
      </c>
      <c r="H101" s="155">
        <f>'[9]Veränd_VOL'!AG97</f>
        <v>34.2465558057786</v>
      </c>
      <c r="I101" s="155">
        <f>'[9]Veränd_VOL'!AH97</f>
        <v>24.184888303824362</v>
      </c>
      <c r="J101" s="155">
        <f>'[9]Veränd_VOL'!AI97</f>
        <v>2.7382199182405476</v>
      </c>
    </row>
    <row r="102" spans="1:10" ht="10.5" customHeight="1">
      <c r="A102" s="148"/>
      <c r="B102" s="148"/>
      <c r="C102" s="149"/>
      <c r="D102" s="152"/>
      <c r="E102" s="153"/>
      <c r="F102" s="156"/>
      <c r="G102" s="152"/>
      <c r="H102" s="155"/>
      <c r="I102" s="155"/>
      <c r="J102" s="155"/>
    </row>
    <row r="103" spans="1:10" ht="10.5" customHeight="1">
      <c r="A103" s="148"/>
      <c r="B103" s="148" t="s">
        <v>127</v>
      </c>
      <c r="C103" s="149"/>
      <c r="D103" s="152">
        <f>'[9]Veränd_VOL'!AC26</f>
        <v>116.71796149495108</v>
      </c>
      <c r="E103" s="153">
        <f>'[9]Veränd_VOL'!AD26</f>
        <v>91.54436353567625</v>
      </c>
      <c r="F103" s="156">
        <f>'[9]Veränd_VOL'!AE26</f>
        <v>100.6</v>
      </c>
      <c r="G103" s="152">
        <f>'[9]Veränd_VOL'!AF26</f>
        <v>98.02166144373575</v>
      </c>
      <c r="H103" s="155">
        <f>'[9]Veränd_VOL'!AG26</f>
        <v>27.498796197828486</v>
      </c>
      <c r="I103" s="155">
        <f>'[9]Veränd_VOL'!AH26</f>
        <v>16.021830511879813</v>
      </c>
      <c r="J103" s="155">
        <f>'[9]Veränd_VOL'!AI26</f>
        <v>-3.1491463809214517</v>
      </c>
    </row>
    <row r="104" spans="1:10" ht="10.5" customHeight="1">
      <c r="A104" s="148"/>
      <c r="B104" s="148" t="s">
        <v>128</v>
      </c>
      <c r="C104" s="149"/>
      <c r="D104" s="152">
        <f>'[9]Veränd_VOL'!AC61</f>
        <v>135.38496238835813</v>
      </c>
      <c r="E104" s="153">
        <f>'[9]Veränd_VOL'!AD61</f>
        <v>88.63187201277508</v>
      </c>
      <c r="F104" s="154">
        <f>'[9]Veränd_VOL'!AE61</f>
        <v>91.4</v>
      </c>
      <c r="G104" s="152">
        <f>'[9]Veränd_VOL'!AF61</f>
        <v>105.92317417760682</v>
      </c>
      <c r="H104" s="155">
        <f>'[9]Veränd_VOL'!AG61</f>
        <v>52.74974940035594</v>
      </c>
      <c r="I104" s="155">
        <f>'[9]Veränd_VOL'!AH61</f>
        <v>48.12359123452749</v>
      </c>
      <c r="J104" s="155">
        <f>'[9]Veränd_VOL'!AI61</f>
        <v>20.794599926977643</v>
      </c>
    </row>
    <row r="105" spans="1:10" ht="10.5" customHeight="1">
      <c r="A105" s="148"/>
      <c r="B105" s="148"/>
      <c r="C105" s="149"/>
      <c r="D105" s="152"/>
      <c r="E105" s="153"/>
      <c r="F105" s="156"/>
      <c r="G105" s="152"/>
      <c r="H105" s="155"/>
      <c r="I105" s="155"/>
      <c r="J105" s="155"/>
    </row>
    <row r="106" spans="1:10" ht="10.5" customHeight="1">
      <c r="A106" s="148"/>
      <c r="B106" s="148"/>
      <c r="C106" s="149"/>
      <c r="D106" s="152"/>
      <c r="E106" s="153"/>
      <c r="F106" s="156"/>
      <c r="G106" s="152"/>
      <c r="H106" s="155"/>
      <c r="I106" s="155"/>
      <c r="J106" s="155"/>
    </row>
    <row r="107" spans="1:10" ht="10.5" customHeight="1">
      <c r="A107" s="148" t="s">
        <v>182</v>
      </c>
      <c r="B107" s="148"/>
      <c r="C107" s="149"/>
      <c r="D107" s="152"/>
      <c r="E107" s="153"/>
      <c r="F107" s="156"/>
      <c r="G107" s="152"/>
      <c r="H107" s="155"/>
      <c r="I107" s="155"/>
      <c r="J107" s="155"/>
    </row>
    <row r="108" spans="1:10" ht="10.5" customHeight="1">
      <c r="A108" s="148"/>
      <c r="B108" s="148" t="s">
        <v>183</v>
      </c>
      <c r="C108" s="149"/>
      <c r="D108" s="152">
        <f>'[9]Veränd_VOL'!AC98</f>
        <v>154.3210905799008</v>
      </c>
      <c r="E108" s="153">
        <f>'[9]Veränd_VOL'!AD98</f>
        <v>94.07001242047421</v>
      </c>
      <c r="F108" s="156">
        <f>'[9]Veränd_VOL'!AE98</f>
        <v>126.9</v>
      </c>
      <c r="G108" s="152">
        <f>'[9]Veränd_VOL'!AF98</f>
        <v>109.74148575954366</v>
      </c>
      <c r="H108" s="155">
        <f>'[9]Veränd_VOL'!AG98</f>
        <v>64.04918699289236</v>
      </c>
      <c r="I108" s="155">
        <f>'[9]Veränd_VOL'!AH98</f>
        <v>21.608424412845395</v>
      </c>
      <c r="J108" s="155">
        <f>'[9]Veränd_VOL'!AI98</f>
        <v>0.2713951270302871</v>
      </c>
    </row>
    <row r="109" spans="1:10" ht="10.5" customHeight="1">
      <c r="A109" s="148"/>
      <c r="B109" s="148"/>
      <c r="C109" s="149"/>
      <c r="D109" s="152"/>
      <c r="E109" s="153"/>
      <c r="F109" s="156"/>
      <c r="G109" s="152"/>
      <c r="H109" s="155"/>
      <c r="I109" s="155"/>
      <c r="J109" s="155"/>
    </row>
    <row r="110" spans="1:10" ht="10.5" customHeight="1">
      <c r="A110" s="148"/>
      <c r="B110" s="148"/>
      <c r="C110" s="149"/>
      <c r="D110" s="152"/>
      <c r="E110" s="153"/>
      <c r="F110" s="156"/>
      <c r="G110" s="152"/>
      <c r="H110" s="155"/>
      <c r="I110" s="155"/>
      <c r="J110" s="155"/>
    </row>
    <row r="111" spans="1:10" ht="10.5" customHeight="1">
      <c r="A111" s="148" t="s">
        <v>184</v>
      </c>
      <c r="B111" s="148"/>
      <c r="C111" s="149"/>
      <c r="D111" s="152"/>
      <c r="E111" s="153"/>
      <c r="F111" s="156"/>
      <c r="G111" s="152"/>
      <c r="H111" s="155"/>
      <c r="I111" s="155"/>
      <c r="J111" s="155"/>
    </row>
    <row r="112" spans="1:10" ht="10.5" customHeight="1">
      <c r="A112" s="148"/>
      <c r="B112" s="148" t="s">
        <v>185</v>
      </c>
      <c r="C112" s="149"/>
      <c r="D112" s="152">
        <f>'[9]Veränd_VOL'!AC99</f>
        <v>187.09429963528507</v>
      </c>
      <c r="E112" s="153">
        <f>'[9]Veränd_VOL'!AD99</f>
        <v>164.25859809539716</v>
      </c>
      <c r="F112" s="156">
        <f>'[9]Veränd_VOL'!AE99</f>
        <v>195.3</v>
      </c>
      <c r="G112" s="152">
        <f>'[9]Veränd_VOL'!AF99</f>
        <v>178.6842135239009</v>
      </c>
      <c r="H112" s="155">
        <f>'[9]Veränd_VOL'!AG99</f>
        <v>13.902286884626593</v>
      </c>
      <c r="I112" s="155">
        <f>'[9]Veränd_VOL'!AH99</f>
        <v>-4.2015874883333035</v>
      </c>
      <c r="J112" s="155">
        <f>'[9]Veränd_VOL'!AI99</f>
        <v>-2.9920144726418028</v>
      </c>
    </row>
    <row r="113" spans="1:10" ht="10.5" customHeight="1">
      <c r="A113" s="148"/>
      <c r="B113" s="148"/>
      <c r="C113" s="149"/>
      <c r="D113" s="152"/>
      <c r="E113" s="153"/>
      <c r="F113" s="156"/>
      <c r="G113" s="152"/>
      <c r="H113" s="155"/>
      <c r="I113" s="155"/>
      <c r="J113" s="155"/>
    </row>
    <row r="114" spans="1:10" ht="10.5" customHeight="1">
      <c r="A114" s="148"/>
      <c r="B114" s="148" t="s">
        <v>127</v>
      </c>
      <c r="C114" s="149"/>
      <c r="D114" s="152">
        <f>'[9]Veränd_VOL'!AC28</f>
        <v>190.42127123323894</v>
      </c>
      <c r="E114" s="153">
        <f>'[9]Veränd_VOL'!AD28</f>
        <v>157.19720677049045</v>
      </c>
      <c r="F114" s="156">
        <f>'[9]Veränd_VOL'!AE28</f>
        <v>196</v>
      </c>
      <c r="G114" s="152">
        <f>'[9]Veränd_VOL'!AF28</f>
        <v>176.52661755243307</v>
      </c>
      <c r="H114" s="155">
        <f>'[9]Veränd_VOL'!AG28</f>
        <v>21.135276602755393</v>
      </c>
      <c r="I114" s="155">
        <f>'[9]Veränd_VOL'!AH28</f>
        <v>-2.8462901871229898</v>
      </c>
      <c r="J114" s="155">
        <f>'[9]Veränd_VOL'!AI28</f>
        <v>-2.8504048259165287</v>
      </c>
    </row>
    <row r="115" spans="1:10" ht="10.5" customHeight="1">
      <c r="A115" s="148"/>
      <c r="B115" s="148" t="s">
        <v>128</v>
      </c>
      <c r="C115" s="149"/>
      <c r="D115" s="152">
        <f>'[9]Veränd_VOL'!AC63</f>
        <v>161.80852959066195</v>
      </c>
      <c r="E115" s="153">
        <f>'[9]Veränd_VOL'!AD63</f>
        <v>217.92684029096975</v>
      </c>
      <c r="F115" s="156">
        <f>'[9]Veränd_VOL'!AE63</f>
        <v>189.8</v>
      </c>
      <c r="G115" s="152">
        <f>'[9]Veränd_VOL'!AF63</f>
        <v>195.08245261806655</v>
      </c>
      <c r="H115" s="155">
        <f>'[9]Veränd_VOL'!AG63</f>
        <v>-25.750986260058752</v>
      </c>
      <c r="I115" s="155">
        <f>'[9]Veränd_VOL'!AH63</f>
        <v>-14.74787692799687</v>
      </c>
      <c r="J115" s="155">
        <f>'[9]Veränd_VOL'!AI63</f>
        <v>-3.8473382156034366</v>
      </c>
    </row>
    <row r="116" spans="1:10" ht="10.5" customHeight="1">
      <c r="A116" s="148"/>
      <c r="B116" s="148"/>
      <c r="C116" s="149"/>
      <c r="D116" s="152"/>
      <c r="E116" s="153"/>
      <c r="F116" s="156"/>
      <c r="G116" s="152"/>
      <c r="H116" s="155"/>
      <c r="I116" s="155"/>
      <c r="J116" s="155"/>
    </row>
    <row r="117" spans="1:10" ht="10.5" customHeight="1">
      <c r="A117" s="148"/>
      <c r="B117" s="148"/>
      <c r="C117" s="149"/>
      <c r="D117" s="152"/>
      <c r="E117" s="153"/>
      <c r="F117" s="156"/>
      <c r="G117" s="152"/>
      <c r="H117" s="155"/>
      <c r="I117" s="155"/>
      <c r="J117" s="155"/>
    </row>
    <row r="118" spans="1:10" ht="10.5" customHeight="1">
      <c r="A118" s="148" t="s">
        <v>186</v>
      </c>
      <c r="B118" s="148"/>
      <c r="C118" s="149"/>
      <c r="D118" s="152">
        <f>'[9]Veränd_VOL'!AC100</f>
        <v>124.40945668203487</v>
      </c>
      <c r="E118" s="153">
        <f>'[9]Veränd_VOL'!AD100</f>
        <v>100.91986559221328</v>
      </c>
      <c r="F118" s="154">
        <f>'[9]Veränd_VOL'!AE100</f>
        <v>85.2</v>
      </c>
      <c r="G118" s="152">
        <f>'[9]Veränd_VOL'!AF100</f>
        <v>106.18171712904616</v>
      </c>
      <c r="H118" s="155">
        <f>'[9]Veränd_VOL'!AG100</f>
        <v>23.275487885344532</v>
      </c>
      <c r="I118" s="155">
        <f>'[9]Veränd_VOL'!AH100</f>
        <v>46.02048906342121</v>
      </c>
      <c r="J118" s="155">
        <f>'[9]Veränd_VOL'!AI100</f>
        <v>11.947723866298078</v>
      </c>
    </row>
    <row r="119" spans="1:10" ht="10.5" customHeight="1">
      <c r="A119" s="148"/>
      <c r="B119" s="148"/>
      <c r="C119" s="149"/>
      <c r="D119" s="152"/>
      <c r="E119" s="153"/>
      <c r="F119" s="156"/>
      <c r="G119" s="152"/>
      <c r="H119" s="155"/>
      <c r="I119" s="155"/>
      <c r="J119" s="155"/>
    </row>
    <row r="120" spans="1:10" ht="10.5" customHeight="1">
      <c r="A120" s="148"/>
      <c r="B120" s="148" t="s">
        <v>127</v>
      </c>
      <c r="C120" s="149"/>
      <c r="D120" s="152">
        <f>'[9]Veränd_VOL'!AC29</f>
        <v>87.07264044125498</v>
      </c>
      <c r="E120" s="153">
        <f>'[9]Veränd_VOL'!AD29</f>
        <v>79.03842771283908</v>
      </c>
      <c r="F120" s="154">
        <f>'[9]Veränd_VOL'!AE29</f>
        <v>66.4</v>
      </c>
      <c r="G120" s="152">
        <f>'[9]Veränd_VOL'!AF29</f>
        <v>75.28579154076273</v>
      </c>
      <c r="H120" s="155">
        <f>'[9]Veränd_VOL'!AG29</f>
        <v>10.164945028519096</v>
      </c>
      <c r="I120" s="155">
        <f>'[9]Veränd_VOL'!AH29</f>
        <v>31.13349464044423</v>
      </c>
      <c r="J120" s="155">
        <f>'[9]Veränd_VOL'!AI29</f>
        <v>0.626383083928646</v>
      </c>
    </row>
    <row r="121" spans="1:10" ht="10.5" customHeight="1">
      <c r="A121" s="148"/>
      <c r="B121" s="148" t="s">
        <v>128</v>
      </c>
      <c r="C121" s="149"/>
      <c r="D121" s="152">
        <f>'[9]Veränd_VOL'!AC64</f>
        <v>200.30076955455377</v>
      </c>
      <c r="E121" s="153">
        <f>'[9]Veränd_VOL'!AD64</f>
        <v>145.39636935983845</v>
      </c>
      <c r="F121" s="154">
        <f>'[9]Veränd_VOL'!AE64</f>
        <v>123.5</v>
      </c>
      <c r="G121" s="152">
        <f>'[9]Veränd_VOL'!AF64</f>
        <v>168.98118937610738</v>
      </c>
      <c r="H121" s="155">
        <f>'[9]Veränd_VOL'!AG64</f>
        <v>37.76187839933855</v>
      </c>
      <c r="I121" s="155">
        <f>'[9]Veränd_VOL'!AH64</f>
        <v>62.18685793890994</v>
      </c>
      <c r="J121" s="155">
        <f>'[9]Veränd_VOL'!AI64</f>
        <v>24.62898474050377</v>
      </c>
    </row>
    <row r="122" spans="1:10" ht="10.5" customHeight="1">
      <c r="A122" s="170"/>
      <c r="B122" s="170"/>
      <c r="C122" s="171"/>
      <c r="D122" s="152"/>
      <c r="E122" s="153"/>
      <c r="F122" s="156"/>
      <c r="G122" s="152"/>
      <c r="H122" s="155"/>
      <c r="I122" s="155"/>
      <c r="J122" s="155"/>
    </row>
    <row r="123" spans="1:10" ht="10.5" customHeight="1">
      <c r="A123" s="170"/>
      <c r="B123" s="170"/>
      <c r="C123" s="171"/>
      <c r="D123" s="152"/>
      <c r="E123" s="153"/>
      <c r="F123" s="156"/>
      <c r="G123" s="152"/>
      <c r="H123" s="155"/>
      <c r="I123" s="155"/>
      <c r="J123" s="155"/>
    </row>
    <row r="124" spans="1:10" ht="10.5" customHeight="1">
      <c r="A124" s="148" t="s">
        <v>187</v>
      </c>
      <c r="B124" s="148"/>
      <c r="C124" s="171"/>
      <c r="D124" s="152">
        <f>'[9]Veränd_VOL'!AC101</f>
        <v>107.49101881976868</v>
      </c>
      <c r="E124" s="153">
        <f>'[9]Veränd_VOL'!AD101</f>
        <v>98.2127990784604</v>
      </c>
      <c r="F124" s="154">
        <f>'[9]Veränd_VOL'!AE101</f>
        <v>112</v>
      </c>
      <c r="G124" s="152">
        <f>'[9]Veränd_VOL'!AF101</f>
        <v>100.09241998354516</v>
      </c>
      <c r="H124" s="155">
        <f>'[9]Veränd_VOL'!AG101</f>
        <v>9.447057642554386</v>
      </c>
      <c r="I124" s="155">
        <f>'[9]Veränd_VOL'!AH101</f>
        <v>-4.025876053777961</v>
      </c>
      <c r="J124" s="155">
        <f>'[9]Veränd_VOL'!AI101</f>
        <v>-9.650005853923794</v>
      </c>
    </row>
    <row r="125" spans="1:10" ht="10.5" customHeight="1">
      <c r="A125" s="148"/>
      <c r="B125" s="148"/>
      <c r="C125" s="171"/>
      <c r="D125" s="152"/>
      <c r="E125" s="153"/>
      <c r="F125" s="156"/>
      <c r="G125" s="152"/>
      <c r="H125" s="155"/>
      <c r="I125" s="155"/>
      <c r="J125" s="155"/>
    </row>
    <row r="126" spans="1:10" ht="10.5" customHeight="1">
      <c r="A126" s="148"/>
      <c r="B126" s="148" t="s">
        <v>127</v>
      </c>
      <c r="C126" s="171"/>
      <c r="D126" s="152">
        <f>'[9]Veränd_VOL'!AC30</f>
        <v>110.35650787345021</v>
      </c>
      <c r="E126" s="153">
        <f>'[9]Veränd_VOL'!AD30</f>
        <v>98.60966419805379</v>
      </c>
      <c r="F126" s="154">
        <f>'[9]Veränd_VOL'!AE30</f>
        <v>111.7</v>
      </c>
      <c r="G126" s="152">
        <f>'[9]Veränd_VOL'!AF30</f>
        <v>102.03668618596701</v>
      </c>
      <c r="H126" s="155">
        <f>'[9]Veränd_VOL'!AG30</f>
        <v>11.91246696855526</v>
      </c>
      <c r="I126" s="155">
        <f>'[9]Veränd_VOL'!AH30</f>
        <v>-1.2027682422110926</v>
      </c>
      <c r="J126" s="155">
        <f>'[9]Veränd_VOL'!AI30</f>
        <v>-14.325359433388162</v>
      </c>
    </row>
    <row r="127" spans="1:10" ht="10.5" customHeight="1">
      <c r="A127" s="148"/>
      <c r="B127" s="148" t="s">
        <v>128</v>
      </c>
      <c r="C127" s="171"/>
      <c r="D127" s="152">
        <f>'[9]Veränd_VOL'!AC65</f>
        <v>104.09918253788855</v>
      </c>
      <c r="E127" s="153">
        <f>'[9]Veränd_VOL'!AD65</f>
        <v>97.74303577578264</v>
      </c>
      <c r="F127" s="154">
        <f>'[9]Veränd_VOL'!AE65</f>
        <v>112.5</v>
      </c>
      <c r="G127" s="152">
        <f>'[9]Veränd_VOL'!AF65</f>
        <v>97.7910213207698</v>
      </c>
      <c r="H127" s="155">
        <f>'[9]Veränd_VOL'!AG65</f>
        <v>6.502915232433104</v>
      </c>
      <c r="I127" s="155">
        <f>'[9]Veränd_VOL'!AH65</f>
        <v>-7.46739329965462</v>
      </c>
      <c r="J127" s="155">
        <f>'[9]Veränd_VOL'!AI65</f>
        <v>-3.194821755305</v>
      </c>
    </row>
    <row r="128" spans="1:10" ht="10.5" customHeight="1">
      <c r="A128" s="148"/>
      <c r="B128" s="148"/>
      <c r="C128" s="171"/>
      <c r="D128" s="152"/>
      <c r="E128" s="153"/>
      <c r="F128" s="156"/>
      <c r="G128" s="152"/>
      <c r="H128" s="155"/>
      <c r="I128" s="155"/>
      <c r="J128" s="155"/>
    </row>
    <row r="129" spans="1:10" ht="10.5" customHeight="1">
      <c r="A129" s="148"/>
      <c r="B129" s="148"/>
      <c r="C129" s="171"/>
      <c r="D129" s="152"/>
      <c r="E129" s="153"/>
      <c r="F129" s="156"/>
      <c r="G129" s="152"/>
      <c r="H129" s="155"/>
      <c r="I129" s="155"/>
      <c r="J129" s="155"/>
    </row>
    <row r="130" spans="1:10" ht="10.5" customHeight="1">
      <c r="A130" s="148" t="s">
        <v>188</v>
      </c>
      <c r="B130" s="148"/>
      <c r="C130" s="171"/>
      <c r="D130" s="152">
        <f>'[9]Veränd_VOL'!AC102</f>
        <v>153.14236313354098</v>
      </c>
      <c r="E130" s="153">
        <f>'[9]Veränd_VOL'!AD102</f>
        <v>133.96695078561567</v>
      </c>
      <c r="F130" s="156">
        <f>'[9]Veränd_VOL'!AE102</f>
        <v>140.7</v>
      </c>
      <c r="G130" s="152">
        <f>'[9]Veränd_VOL'!AF102</f>
        <v>138.55893189417097</v>
      </c>
      <c r="H130" s="155">
        <f>'[9]Veränd_VOL'!AG102</f>
        <v>14.313539447957805</v>
      </c>
      <c r="I130" s="155">
        <f>'[9]Veränd_VOL'!AH102</f>
        <v>8.843186306710017</v>
      </c>
      <c r="J130" s="155">
        <f>'[9]Veränd_VOL'!AI102</f>
        <v>12.119861354293768</v>
      </c>
    </row>
    <row r="131" spans="1:10" ht="10.5" customHeight="1">
      <c r="A131" s="148"/>
      <c r="B131" s="148"/>
      <c r="C131" s="171"/>
      <c r="D131" s="152"/>
      <c r="E131" s="153"/>
      <c r="F131" s="156"/>
      <c r="G131" s="152"/>
      <c r="H131" s="155"/>
      <c r="I131" s="155"/>
      <c r="J131" s="155"/>
    </row>
    <row r="132" spans="1:10" ht="10.5" customHeight="1">
      <c r="A132" s="148"/>
      <c r="B132" s="148"/>
      <c r="C132" s="171"/>
      <c r="D132" s="152"/>
      <c r="E132" s="153"/>
      <c r="F132" s="156"/>
      <c r="G132" s="152"/>
      <c r="H132" s="155"/>
      <c r="I132" s="155"/>
      <c r="J132" s="155"/>
    </row>
    <row r="133" spans="1:10" ht="10.5" customHeight="1">
      <c r="A133" s="148" t="s">
        <v>189</v>
      </c>
      <c r="B133" s="148"/>
      <c r="C133" s="171"/>
      <c r="D133" s="152">
        <f>'[9]Veränd_VOL'!AC103</f>
        <v>108.85801845924541</v>
      </c>
      <c r="E133" s="153">
        <f>'[9]Veränd_VOL'!AD103</f>
        <v>197.13733716991874</v>
      </c>
      <c r="F133" s="156">
        <f>'[9]Veränd_VOL'!AE103</f>
        <v>178.5</v>
      </c>
      <c r="G133" s="152">
        <f>'[9]Veränd_VOL'!AF103</f>
        <v>153.06145435635253</v>
      </c>
      <c r="H133" s="155">
        <f>'[9]Veränd_VOL'!AG103</f>
        <v>-44.780618414553636</v>
      </c>
      <c r="I133" s="155">
        <f>'[9]Veränd_VOL'!AH103</f>
        <v>-39.01511570910621</v>
      </c>
      <c r="J133" s="155">
        <f>'[9]Veränd_VOL'!AI103</f>
        <v>5.585337011587601</v>
      </c>
    </row>
    <row r="134" spans="1:10" ht="10.5" customHeight="1">
      <c r="A134" s="148"/>
      <c r="B134" s="148"/>
      <c r="C134" s="171"/>
      <c r="D134" s="152"/>
      <c r="E134" s="153"/>
      <c r="F134" s="156"/>
      <c r="G134" s="152"/>
      <c r="H134" s="155"/>
      <c r="I134" s="155"/>
      <c r="J134" s="155"/>
    </row>
    <row r="135" spans="1:10" ht="10.5" customHeight="1">
      <c r="A135" s="148"/>
      <c r="B135" s="148" t="s">
        <v>127</v>
      </c>
      <c r="C135" s="171"/>
      <c r="D135" s="152">
        <f>'[9]Veränd_VOL'!AC32</f>
        <v>108.71171837551256</v>
      </c>
      <c r="E135" s="153">
        <f>'[9]Veränd_VOL'!AD32</f>
        <v>186.25972525726874</v>
      </c>
      <c r="F135" s="156">
        <f>'[9]Veränd_VOL'!AE32</f>
        <v>177.7</v>
      </c>
      <c r="G135" s="152">
        <f>'[9]Veränd_VOL'!AF32</f>
        <v>147.01750848855806</v>
      </c>
      <c r="H135" s="155">
        <f>'[9]Veränd_VOL'!AG32</f>
        <v>-41.634339777235276</v>
      </c>
      <c r="I135" s="155">
        <f>'[9]Veränd_VOL'!AH32</f>
        <v>-38.82289342964965</v>
      </c>
      <c r="J135" s="155">
        <f>'[9]Veränd_VOL'!AI32</f>
        <v>8.858514453148642</v>
      </c>
    </row>
    <row r="136" spans="1:10" ht="10.5" customHeight="1">
      <c r="A136" s="148"/>
      <c r="B136" s="148" t="s">
        <v>128</v>
      </c>
      <c r="C136" s="171"/>
      <c r="D136" s="152">
        <f>'[9]Veränd_VOL'!AC67</f>
        <v>112.4876541520324</v>
      </c>
      <c r="E136" s="153">
        <f>'[9]Veränd_VOL'!AD67</f>
        <v>467.0057236988064</v>
      </c>
      <c r="F136" s="156">
        <f>'[9]Veränd_VOL'!AE67</f>
        <v>198.7</v>
      </c>
      <c r="G136" s="152">
        <f>'[9]Veränd_VOL'!AF67</f>
        <v>303.0088815194275</v>
      </c>
      <c r="H136" s="155">
        <f>'[9]Veränd_VOL'!AG67</f>
        <v>-75.913003108163</v>
      </c>
      <c r="I136" s="155">
        <f>'[9]Veränd_VOL'!AH67</f>
        <v>-43.388196199279115</v>
      </c>
      <c r="J136" s="155">
        <f>'[9]Veränd_VOL'!AI67</f>
        <v>-22.48073548381122</v>
      </c>
    </row>
    <row r="137" spans="1:10" ht="10.5" customHeight="1">
      <c r="A137" s="148"/>
      <c r="B137" s="148"/>
      <c r="C137" s="171"/>
      <c r="D137" s="152"/>
      <c r="E137" s="153"/>
      <c r="F137" s="156"/>
      <c r="G137" s="152"/>
      <c r="H137" s="155"/>
      <c r="I137" s="155"/>
      <c r="J137" s="155"/>
    </row>
    <row r="138" spans="1:10" ht="10.5" customHeight="1">
      <c r="A138" s="170"/>
      <c r="B138" s="170"/>
      <c r="C138" s="171"/>
      <c r="D138" s="152"/>
      <c r="E138" s="153"/>
      <c r="F138" s="156"/>
      <c r="G138" s="152"/>
      <c r="H138" s="155"/>
      <c r="I138" s="155"/>
      <c r="J138" s="155"/>
    </row>
    <row r="139" spans="1:10" ht="10.5" customHeight="1">
      <c r="A139" s="148" t="s">
        <v>190</v>
      </c>
      <c r="B139" s="148"/>
      <c r="C139" s="149"/>
      <c r="D139" s="152"/>
      <c r="E139" s="153"/>
      <c r="F139" s="156"/>
      <c r="G139" s="152"/>
      <c r="H139" s="155"/>
      <c r="I139" s="155"/>
      <c r="J139" s="155"/>
    </row>
    <row r="140" spans="1:10" ht="10.5" customHeight="1">
      <c r="A140" s="148"/>
      <c r="B140" s="148" t="s">
        <v>191</v>
      </c>
      <c r="C140" s="149"/>
      <c r="D140" s="152">
        <f>'[9]Veränd_VOL'!AC104</f>
        <v>78.42805290880582</v>
      </c>
      <c r="E140" s="153">
        <f>'[9]Veränd_VOL'!AD104</f>
        <v>66.40174778602062</v>
      </c>
      <c r="F140" s="156">
        <f>'[9]Veränd_VOL'!AE104</f>
        <v>76.2</v>
      </c>
      <c r="G140" s="152">
        <f>'[9]Veränd_VOL'!AF104</f>
        <v>69.21556104431383</v>
      </c>
      <c r="H140" s="155">
        <f>'[9]Veränd_VOL'!AG104</f>
        <v>18.111428574952463</v>
      </c>
      <c r="I140" s="155">
        <f>'[9]Veränd_VOL'!AH104</f>
        <v>2.9239539485640704</v>
      </c>
      <c r="J140" s="155">
        <f>'[9]Veränd_VOL'!AI104</f>
        <v>-5.9777053870756</v>
      </c>
    </row>
    <row r="141" spans="1:10" ht="10.5" customHeight="1">
      <c r="A141" s="148"/>
      <c r="B141" s="148"/>
      <c r="C141" s="149"/>
      <c r="D141" s="152"/>
      <c r="E141" s="153"/>
      <c r="F141" s="156"/>
      <c r="G141" s="152"/>
      <c r="H141" s="155"/>
      <c r="I141" s="155"/>
      <c r="J141" s="155"/>
    </row>
    <row r="142" spans="1:10" ht="10.5" customHeight="1">
      <c r="A142" s="148"/>
      <c r="B142" s="148" t="s">
        <v>127</v>
      </c>
      <c r="C142" s="149"/>
      <c r="D142" s="152">
        <f>'[9]Veränd_VOL'!AC33</f>
        <v>80.84243320388335</v>
      </c>
      <c r="E142" s="153">
        <f>'[9]Veränd_VOL'!AD33</f>
        <v>68.59116480304192</v>
      </c>
      <c r="F142" s="156">
        <f>'[9]Veränd_VOL'!AE33</f>
        <v>77.6</v>
      </c>
      <c r="G142" s="152">
        <f>'[9]Veränd_VOL'!AF33</f>
        <v>71.4456429538058</v>
      </c>
      <c r="H142" s="155">
        <f>'[9]Veränd_VOL'!AG33</f>
        <v>17.861292246633635</v>
      </c>
      <c r="I142" s="155">
        <f>'[9]Veränd_VOL'!AH33</f>
        <v>4.178393303973391</v>
      </c>
      <c r="J142" s="155">
        <f>'[9]Veränd_VOL'!AI33</f>
        <v>-4.958124566950995</v>
      </c>
    </row>
    <row r="143" spans="1:10" ht="10.5" customHeight="1">
      <c r="A143" s="148"/>
      <c r="B143" s="148" t="s">
        <v>128</v>
      </c>
      <c r="C143" s="149"/>
      <c r="D143" s="152">
        <f>'[9]Veränd_VOL'!AC68</f>
        <v>54.4255121663266</v>
      </c>
      <c r="E143" s="153">
        <f>'[9]Veränd_VOL'!AD68</f>
        <v>44.63567751974355</v>
      </c>
      <c r="F143" s="156">
        <f>'[9]Veränd_VOL'!AE68</f>
        <v>62.4</v>
      </c>
      <c r="G143" s="152">
        <f>'[9]Veränd_VOL'!AF68</f>
        <v>47.045221102430084</v>
      </c>
      <c r="H143" s="155">
        <f>'[9]Veränd_VOL'!AG68</f>
        <v>21.93275691234381</v>
      </c>
      <c r="I143" s="155">
        <f>'[9]Veränd_VOL'!AH68</f>
        <v>-12.779627938579168</v>
      </c>
      <c r="J143" s="155">
        <f>'[9]Veränd_VOL'!AI68</f>
        <v>-19.287841428123333</v>
      </c>
    </row>
    <row r="144" spans="4:10" ht="10.5" customHeight="1">
      <c r="D144" s="152"/>
      <c r="E144" s="153"/>
      <c r="F144" s="152"/>
      <c r="G144" s="152"/>
      <c r="H144" s="155"/>
      <c r="I144" s="155"/>
      <c r="J144" s="155"/>
    </row>
    <row r="145" spans="1:10" ht="12.75">
      <c r="A145" s="170"/>
      <c r="B145" s="170"/>
      <c r="C145" s="172"/>
      <c r="D145" s="152"/>
      <c r="E145" s="153"/>
      <c r="F145" s="152"/>
      <c r="G145" s="152"/>
      <c r="H145" s="155"/>
      <c r="I145" s="155"/>
      <c r="J145" s="155"/>
    </row>
    <row r="146" spans="1:10" ht="10.5" customHeight="1">
      <c r="A146" s="170"/>
      <c r="B146" s="170"/>
      <c r="C146" s="172"/>
      <c r="D146" s="153"/>
      <c r="E146" s="153"/>
      <c r="F146" s="152"/>
      <c r="G146" s="159"/>
      <c r="H146" s="160"/>
      <c r="I146" s="160"/>
      <c r="J146" s="160"/>
    </row>
    <row r="147" spans="1:10" ht="10.5" customHeight="1">
      <c r="A147" s="170"/>
      <c r="B147" s="170"/>
      <c r="C147" s="172"/>
      <c r="D147" s="173"/>
      <c r="E147" s="173"/>
      <c r="F147" s="152"/>
      <c r="G147" s="174"/>
      <c r="H147" s="173"/>
      <c r="I147" s="173"/>
      <c r="J147" s="173"/>
    </row>
    <row r="148" spans="1:10" ht="10.5" customHeight="1">
      <c r="A148" s="170"/>
      <c r="B148" s="170"/>
      <c r="C148" s="172"/>
      <c r="D148" s="173"/>
      <c r="E148" s="173"/>
      <c r="F148" s="152"/>
      <c r="G148" s="174"/>
      <c r="H148" s="173"/>
      <c r="I148" s="173"/>
      <c r="J148" s="173"/>
    </row>
    <row r="149" spans="1:10" ht="10.5" customHeight="1">
      <c r="A149" s="170"/>
      <c r="B149" s="170"/>
      <c r="C149" s="172"/>
      <c r="D149" s="173"/>
      <c r="E149" s="173"/>
      <c r="F149" s="152"/>
      <c r="G149" s="174"/>
      <c r="H149" s="173"/>
      <c r="I149" s="173"/>
      <c r="J149" s="173"/>
    </row>
    <row r="150" spans="1:10" ht="10.5" customHeight="1">
      <c r="A150" s="170"/>
      <c r="B150" s="170"/>
      <c r="C150" s="172"/>
      <c r="D150" s="173"/>
      <c r="E150" s="173"/>
      <c r="F150" s="152"/>
      <c r="G150" s="174"/>
      <c r="H150" s="173"/>
      <c r="I150" s="173"/>
      <c r="J150" s="173"/>
    </row>
    <row r="151" spans="1:10" ht="12.75">
      <c r="A151" s="170"/>
      <c r="B151" s="170"/>
      <c r="C151" s="172"/>
      <c r="D151" s="173"/>
      <c r="E151" s="173"/>
      <c r="F151" s="152"/>
      <c r="G151" s="174"/>
      <c r="H151" s="173"/>
      <c r="I151" s="173"/>
      <c r="J151" s="173"/>
    </row>
    <row r="152" spans="1:10" ht="10.5" customHeight="1">
      <c r="A152" s="170"/>
      <c r="C152" s="163"/>
      <c r="D152" s="173"/>
      <c r="E152" s="173"/>
      <c r="F152" s="152"/>
      <c r="G152" s="174"/>
      <c r="H152" s="173"/>
      <c r="I152" s="173"/>
      <c r="J152" s="173"/>
    </row>
    <row r="153" spans="1:10" ht="10.5" customHeight="1">
      <c r="A153" s="170"/>
      <c r="B153" s="170"/>
      <c r="C153" s="172"/>
      <c r="D153" s="173"/>
      <c r="E153" s="173"/>
      <c r="F153" s="152"/>
      <c r="G153" s="174"/>
      <c r="H153" s="173"/>
      <c r="I153" s="173"/>
      <c r="J153" s="173"/>
    </row>
    <row r="154" spans="2:10" ht="10.5" customHeight="1">
      <c r="B154" s="170"/>
      <c r="C154" s="163"/>
      <c r="D154" s="173"/>
      <c r="E154" s="173"/>
      <c r="F154" s="152"/>
      <c r="G154" s="174"/>
      <c r="H154" s="173"/>
      <c r="I154" s="173"/>
      <c r="J154" s="173"/>
    </row>
    <row r="155" ht="10.5" customHeight="1"/>
  </sheetData>
  <mergeCells count="10">
    <mergeCell ref="G8:G12"/>
    <mergeCell ref="D82:D86"/>
    <mergeCell ref="E82:F83"/>
    <mergeCell ref="G82:G86"/>
    <mergeCell ref="E84:E86"/>
    <mergeCell ref="F84:F86"/>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J154"/>
  <sheetViews>
    <sheetView workbookViewId="0" topLeftCell="A1">
      <selection activeCell="C1" sqref="C1"/>
    </sheetView>
  </sheetViews>
  <sheetFormatPr defaultColWidth="11.421875" defaultRowHeight="12.75"/>
  <cols>
    <col min="1" max="1" width="1.1484375" style="187" customWidth="1"/>
    <col min="2" max="2" width="11.140625" style="187" customWidth="1"/>
    <col min="3" max="3" width="25.140625" style="187" customWidth="1"/>
    <col min="4" max="4" width="8.421875" style="187" customWidth="1"/>
    <col min="5" max="6" width="8.8515625" style="187" customWidth="1"/>
    <col min="7" max="7" width="7.8515625" style="187" customWidth="1"/>
    <col min="8" max="8" width="6.7109375" style="187" customWidth="1"/>
    <col min="9" max="9" width="6.421875" style="187" customWidth="1"/>
    <col min="10"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78" customFormat="1" ht="12.75" customHeight="1">
      <c r="A1" s="175" t="s">
        <v>192</v>
      </c>
      <c r="B1" s="176"/>
      <c r="C1" s="176"/>
      <c r="D1" s="176"/>
      <c r="E1" s="176"/>
      <c r="F1" s="176"/>
      <c r="G1" s="177"/>
      <c r="H1" s="176"/>
      <c r="I1" s="176"/>
      <c r="J1" s="176"/>
    </row>
    <row r="2" spans="1:10" s="178" customFormat="1" ht="12.75" customHeight="1">
      <c r="A2" s="179"/>
      <c r="B2" s="176"/>
      <c r="C2" s="176"/>
      <c r="D2" s="180"/>
      <c r="E2" s="180"/>
      <c r="F2" s="180"/>
      <c r="G2" s="181"/>
      <c r="H2" s="176"/>
      <c r="I2" s="176"/>
      <c r="J2" s="176"/>
    </row>
    <row r="3" spans="1:10" s="178" customFormat="1" ht="15.75" customHeight="1">
      <c r="A3" s="505" t="s">
        <v>193</v>
      </c>
      <c r="B3" s="505"/>
      <c r="C3" s="505"/>
      <c r="D3" s="505"/>
      <c r="E3" s="505"/>
      <c r="F3" s="505"/>
      <c r="G3" s="505"/>
      <c r="H3" s="505"/>
      <c r="I3" s="505"/>
      <c r="J3" s="505"/>
    </row>
    <row r="4" spans="1:10" s="178" customFormat="1" ht="13.5" customHeight="1">
      <c r="A4" s="182" t="s">
        <v>194</v>
      </c>
      <c r="B4" s="183"/>
      <c r="C4" s="183"/>
      <c r="D4" s="176"/>
      <c r="E4" s="176"/>
      <c r="F4" s="176"/>
      <c r="G4" s="177"/>
      <c r="H4" s="176"/>
      <c r="I4" s="176"/>
      <c r="J4" s="176"/>
    </row>
    <row r="5" spans="1:10" s="178" customFormat="1" ht="13.5" customHeight="1">
      <c r="A5" s="182" t="s">
        <v>103</v>
      </c>
      <c r="B5" s="183"/>
      <c r="C5" s="183"/>
      <c r="D5" s="176"/>
      <c r="E5" s="176"/>
      <c r="F5" s="176"/>
      <c r="G5" s="177"/>
      <c r="H5" s="176"/>
      <c r="I5" s="176"/>
      <c r="J5" s="176"/>
    </row>
    <row r="6" spans="4:10" s="178" customFormat="1" ht="12.75" customHeight="1">
      <c r="D6" s="180"/>
      <c r="E6" s="180"/>
      <c r="F6" s="180"/>
      <c r="G6" s="181"/>
      <c r="H6" s="176"/>
      <c r="I6" s="176"/>
      <c r="J6" s="176"/>
    </row>
    <row r="7" spans="4:10" s="178" customFormat="1" ht="12.75" customHeight="1">
      <c r="D7" s="180"/>
      <c r="E7" s="180"/>
      <c r="F7" s="180"/>
      <c r="G7" s="181"/>
      <c r="H7" s="176"/>
      <c r="I7" s="176"/>
      <c r="J7" s="176"/>
    </row>
    <row r="8" spans="1:10" ht="11.25" customHeight="1">
      <c r="A8" s="184"/>
      <c r="B8" s="184"/>
      <c r="C8" s="185"/>
      <c r="D8" s="508" t="s">
        <v>159</v>
      </c>
      <c r="E8" s="511" t="s">
        <v>160</v>
      </c>
      <c r="F8" s="512"/>
      <c r="G8" s="473" t="s">
        <v>161</v>
      </c>
      <c r="H8" s="186" t="s">
        <v>104</v>
      </c>
      <c r="I8" s="186"/>
      <c r="J8" s="186"/>
    </row>
    <row r="9" spans="3:10" ht="11.25" customHeight="1">
      <c r="C9" s="188"/>
      <c r="D9" s="509"/>
      <c r="E9" s="513"/>
      <c r="F9" s="514"/>
      <c r="G9" s="474"/>
      <c r="H9" s="189" t="s">
        <v>105</v>
      </c>
      <c r="I9" s="190"/>
      <c r="J9" s="191" t="s">
        <v>106</v>
      </c>
    </row>
    <row r="10" spans="1:10" ht="11.25" customHeight="1">
      <c r="A10" s="192" t="s">
        <v>162</v>
      </c>
      <c r="B10" s="192"/>
      <c r="C10" s="193"/>
      <c r="D10" s="509"/>
      <c r="E10" s="475" t="s">
        <v>163</v>
      </c>
      <c r="F10" s="475" t="s">
        <v>164</v>
      </c>
      <c r="G10" s="474"/>
      <c r="H10" s="194" t="s">
        <v>120</v>
      </c>
      <c r="I10" s="194"/>
      <c r="J10" s="194"/>
    </row>
    <row r="11" spans="3:10" ht="11.25" customHeight="1">
      <c r="C11" s="188"/>
      <c r="D11" s="509"/>
      <c r="E11" s="471"/>
      <c r="F11" s="471" t="s">
        <v>50</v>
      </c>
      <c r="G11" s="474"/>
      <c r="H11" s="195" t="s">
        <v>121</v>
      </c>
      <c r="I11" s="196" t="s">
        <v>122</v>
      </c>
      <c r="J11" s="197" t="s">
        <v>122</v>
      </c>
    </row>
    <row r="12" spans="1:10" ht="10.5" customHeight="1">
      <c r="A12" s="198"/>
      <c r="B12" s="198"/>
      <c r="C12" s="199"/>
      <c r="D12" s="510"/>
      <c r="E12" s="472"/>
      <c r="F12" s="472" t="s">
        <v>50</v>
      </c>
      <c r="G12" s="507"/>
      <c r="H12" s="200" t="s">
        <v>123</v>
      </c>
      <c r="I12" s="201" t="s">
        <v>124</v>
      </c>
      <c r="J12" s="202" t="s">
        <v>125</v>
      </c>
    </row>
    <row r="13" spans="1:10" ht="10.5" customHeight="1">
      <c r="A13" s="203"/>
      <c r="B13" s="203"/>
      <c r="C13" s="204"/>
      <c r="D13" s="205"/>
      <c r="E13" s="205"/>
      <c r="F13" s="205"/>
      <c r="G13" s="205"/>
      <c r="H13" s="205"/>
      <c r="I13" s="205"/>
      <c r="J13" s="205"/>
    </row>
    <row r="14" spans="1:10" ht="10.5" customHeight="1">
      <c r="A14" s="203"/>
      <c r="B14" s="203"/>
      <c r="C14" s="204"/>
      <c r="D14" s="205"/>
      <c r="E14" s="205"/>
      <c r="F14" s="206"/>
      <c r="G14" s="205"/>
      <c r="H14" s="207"/>
      <c r="I14" s="207"/>
      <c r="J14" s="205"/>
    </row>
    <row r="15" spans="1:10" ht="10.5" customHeight="1">
      <c r="A15" s="203" t="s">
        <v>165</v>
      </c>
      <c r="B15" s="203"/>
      <c r="C15" s="204"/>
      <c r="D15" s="208">
        <f>'[10]Veränd_Wert'!AC86</f>
        <v>116.38420821472756</v>
      </c>
      <c r="E15" s="209">
        <f>'[10]Veränd_Wert'!AD86</f>
        <v>109.11187862063191</v>
      </c>
      <c r="F15" s="210">
        <f>'[10]Veränd_Wert'!AE86</f>
        <v>117.9</v>
      </c>
      <c r="G15" s="208">
        <f>'[10]Veränd_Wert'!AF86</f>
        <v>107.40034296413357</v>
      </c>
      <c r="H15" s="211">
        <f>'[10]Veränd_Wert'!AG86</f>
        <v>6.665020972996547</v>
      </c>
      <c r="I15" s="211">
        <f>'[10]Veränd_Wert'!AH86</f>
        <v>-1.285658850952028</v>
      </c>
      <c r="J15" s="211">
        <f>'[10]Veränd_Wert'!AI86</f>
        <v>-10.125236013277346</v>
      </c>
    </row>
    <row r="16" spans="1:10" ht="10.5" customHeight="1">
      <c r="A16" s="203"/>
      <c r="B16" s="203"/>
      <c r="C16" s="204"/>
      <c r="D16" s="208"/>
      <c r="E16" s="209"/>
      <c r="F16" s="206"/>
      <c r="G16" s="208"/>
      <c r="H16" s="211"/>
      <c r="I16" s="211"/>
      <c r="J16" s="211"/>
    </row>
    <row r="17" spans="1:10" ht="10.5" customHeight="1">
      <c r="A17" s="203"/>
      <c r="B17" s="203" t="s">
        <v>127</v>
      </c>
      <c r="C17" s="204"/>
      <c r="D17" s="208">
        <f>'[10]Veränd_Wert'!AC15</f>
        <v>119.22614483571155</v>
      </c>
      <c r="E17" s="209">
        <f>'[10]Veränd_Wert'!AD15</f>
        <v>105.45715712041688</v>
      </c>
      <c r="F17" s="210">
        <f>'[10]Veränd_Wert'!AE15</f>
        <v>119.1</v>
      </c>
      <c r="G17" s="208">
        <f>'[10]Veränd_Wert'!AF15</f>
        <v>107.46532063811883</v>
      </c>
      <c r="H17" s="211">
        <f>'[10]Veränd_Wert'!AG15</f>
        <v>13.056475341519466</v>
      </c>
      <c r="I17" s="211">
        <f>'[10]Veränd_Wert'!AH15</f>
        <v>0.10591505937158428</v>
      </c>
      <c r="J17" s="211">
        <f>'[10]Veränd_Wert'!AI15</f>
        <v>-8.77307246339658</v>
      </c>
    </row>
    <row r="18" spans="1:10" ht="10.5" customHeight="1">
      <c r="A18" s="203"/>
      <c r="B18" s="203" t="s">
        <v>128</v>
      </c>
      <c r="C18" s="204"/>
      <c r="D18" s="208">
        <f>'[10]Veränd_Wert'!AC50</f>
        <v>108.21422458106034</v>
      </c>
      <c r="E18" s="209">
        <f>'[10]Veränd_Wert'!AD50</f>
        <v>119.61845176192571</v>
      </c>
      <c r="F18" s="206">
        <f>'[10]Veränd_Wert'!AE50</f>
        <v>114.6</v>
      </c>
      <c r="G18" s="208">
        <f>'[10]Veränd_Wert'!AF50</f>
        <v>107.21354552575512</v>
      </c>
      <c r="H18" s="211">
        <f>'[10]Veränd_Wert'!AG50</f>
        <v>-9.533836137223203</v>
      </c>
      <c r="I18" s="211">
        <f>'[10]Veränd_Wert'!AH50</f>
        <v>-5.57222985945869</v>
      </c>
      <c r="J18" s="211">
        <f>'[10]Veränd_Wert'!AI50</f>
        <v>-13.792378296096127</v>
      </c>
    </row>
    <row r="19" spans="1:10" ht="10.5" customHeight="1">
      <c r="A19" s="203"/>
      <c r="B19" s="203"/>
      <c r="C19" s="204"/>
      <c r="D19" s="208"/>
      <c r="E19" s="209"/>
      <c r="F19" s="206"/>
      <c r="G19" s="208"/>
      <c r="H19" s="211"/>
      <c r="I19" s="211"/>
      <c r="J19" s="211"/>
    </row>
    <row r="20" spans="1:10" ht="10.5" customHeight="1">
      <c r="A20" s="203"/>
      <c r="B20" s="203"/>
      <c r="C20" s="204"/>
      <c r="D20" s="208"/>
      <c r="E20" s="209"/>
      <c r="F20" s="206"/>
      <c r="G20" s="208"/>
      <c r="H20" s="211"/>
      <c r="I20" s="211"/>
      <c r="J20" s="211"/>
    </row>
    <row r="21" spans="1:10" ht="10.5" customHeight="1">
      <c r="A21" s="203" t="s">
        <v>166</v>
      </c>
      <c r="B21" s="203"/>
      <c r="C21" s="204"/>
      <c r="D21" s="208">
        <f>'[10]Veränd_Wert'!AC87</f>
        <v>62.63315618723554</v>
      </c>
      <c r="E21" s="209">
        <f>'[10]Veränd_Wert'!AD87</f>
        <v>57.46891705221309</v>
      </c>
      <c r="F21" s="206">
        <f>'[10]Veränd_Wert'!AE87</f>
        <v>130.7</v>
      </c>
      <c r="G21" s="208">
        <f>'[10]Veränd_Wert'!AF87</f>
        <v>65.50345320467021</v>
      </c>
      <c r="H21" s="211">
        <f>'[10]Veränd_Wert'!AG87</f>
        <v>8.986143118601857</v>
      </c>
      <c r="I21" s="211">
        <f>'[10]Veränd_Wert'!AH87</f>
        <v>-52.07868692636913</v>
      </c>
      <c r="J21" s="211">
        <f>'[10]Veränd_Wert'!AI87</f>
        <v>-45.67034569698352</v>
      </c>
    </row>
    <row r="22" spans="1:10" ht="10.5" customHeight="1">
      <c r="A22" s="203" t="s">
        <v>50</v>
      </c>
      <c r="B22" s="203" t="s">
        <v>50</v>
      </c>
      <c r="C22" s="204"/>
      <c r="D22" s="208"/>
      <c r="E22" s="209"/>
      <c r="F22" s="206"/>
      <c r="G22" s="208"/>
      <c r="H22" s="211"/>
      <c r="I22" s="211"/>
      <c r="J22" s="211"/>
    </row>
    <row r="23" spans="1:10" ht="10.5" customHeight="1">
      <c r="A23" s="203"/>
      <c r="B23" s="203" t="s">
        <v>127</v>
      </c>
      <c r="C23" s="204"/>
      <c r="D23" s="208">
        <f>'[10]Veränd_Wert'!AC16</f>
        <v>62.95999114802113</v>
      </c>
      <c r="E23" s="209">
        <f>'[10]Veränd_Wert'!AD16</f>
        <v>57.76880376389341</v>
      </c>
      <c r="F23" s="206">
        <f>'[10]Veränd_Wert'!AE16</f>
        <v>124.5</v>
      </c>
      <c r="G23" s="208">
        <f>'[10]Veränd_Wert'!AF16</f>
        <v>65.34525310253247</v>
      </c>
      <c r="H23" s="211">
        <f>'[10]Veränd_Wert'!AG16</f>
        <v>8.986143118601865</v>
      </c>
      <c r="I23" s="211">
        <f>'[10]Veränd_Wert'!AH16</f>
        <v>-49.429725985525195</v>
      </c>
      <c r="J23" s="211">
        <f>'[10]Veränd_Wert'!AI16</f>
        <v>-43.227408251492214</v>
      </c>
    </row>
    <row r="24" spans="1:10" ht="10.5" customHeight="1">
      <c r="A24" s="203"/>
      <c r="B24" s="203" t="s">
        <v>128</v>
      </c>
      <c r="C24" s="204"/>
      <c r="D24" s="208" t="str">
        <f>'[10]Veränd_Wert'!AC51</f>
        <v>              -</v>
      </c>
      <c r="E24" s="212" t="str">
        <f>'[10]Veränd_Wert'!AD51</f>
        <v>                -</v>
      </c>
      <c r="F24" s="206">
        <f>'[10]Veränd_Wert'!AE51</f>
        <v>1313.4</v>
      </c>
      <c r="G24" s="208">
        <f>'[10]Veränd_Wert'!AF51</f>
        <v>95.82019609577024</v>
      </c>
      <c r="H24" s="211" t="str">
        <f>'[10]Veränd_Wert'!AG51</f>
        <v>           -</v>
      </c>
      <c r="I24" s="211">
        <f>'[10]Veränd_Wert'!AH51</f>
        <v>-100</v>
      </c>
      <c r="J24" s="211">
        <f>'[10]Veränd_Wert'!AI51</f>
        <v>-91.7877788742055</v>
      </c>
    </row>
    <row r="25" spans="1:10" ht="10.5" customHeight="1">
      <c r="A25" s="203"/>
      <c r="B25" s="203"/>
      <c r="C25" s="204"/>
      <c r="D25" s="209"/>
      <c r="E25" s="209"/>
      <c r="F25" s="206"/>
      <c r="G25" s="208"/>
      <c r="H25" s="211"/>
      <c r="I25" s="211"/>
      <c r="J25" s="211"/>
    </row>
    <row r="26" spans="1:10" ht="10.5" customHeight="1">
      <c r="A26" s="203"/>
      <c r="B26" s="203"/>
      <c r="C26" s="204"/>
      <c r="D26" s="209"/>
      <c r="E26" s="209"/>
      <c r="F26" s="206"/>
      <c r="G26" s="208"/>
      <c r="H26" s="211"/>
      <c r="I26" s="211"/>
      <c r="J26" s="211"/>
    </row>
    <row r="27" spans="1:10" ht="10.5" customHeight="1">
      <c r="A27" s="203" t="s">
        <v>167</v>
      </c>
      <c r="B27" s="203"/>
      <c r="C27" s="204"/>
      <c r="D27" s="208">
        <f>'[10]Veränd_Wert'!AC88</f>
        <v>118.38070236617655</v>
      </c>
      <c r="E27" s="209">
        <f>'[10]Veränd_Wert'!AD88</f>
        <v>116.76499220376917</v>
      </c>
      <c r="F27" s="210">
        <f>'[10]Veränd_Wert'!AE88</f>
        <v>116.5</v>
      </c>
      <c r="G27" s="208">
        <f>'[10]Veränd_Wert'!AF88</f>
        <v>113.05075594351956</v>
      </c>
      <c r="H27" s="211">
        <f>'[10]Veränd_Wert'!AG88</f>
        <v>1.3837282321637723</v>
      </c>
      <c r="I27" s="211">
        <f>'[10]Veränd_Wert'!AH88</f>
        <v>1.6143367950013303</v>
      </c>
      <c r="J27" s="211">
        <f>'[10]Veränd_Wert'!AI88</f>
        <v>1.3908125053987102</v>
      </c>
    </row>
    <row r="28" spans="1:10" ht="10.5" customHeight="1">
      <c r="A28" s="203"/>
      <c r="B28" s="203"/>
      <c r="C28" s="204"/>
      <c r="D28" s="208"/>
      <c r="E28" s="209"/>
      <c r="F28" s="206"/>
      <c r="G28" s="208"/>
      <c r="H28" s="211"/>
      <c r="I28" s="211"/>
      <c r="J28" s="211"/>
    </row>
    <row r="29" spans="1:10" ht="10.5" customHeight="1">
      <c r="A29" s="203"/>
      <c r="B29" s="203"/>
      <c r="C29" s="204"/>
      <c r="D29" s="208"/>
      <c r="E29" s="209"/>
      <c r="F29" s="206"/>
      <c r="G29" s="208"/>
      <c r="H29" s="211"/>
      <c r="I29" s="211"/>
      <c r="J29" s="211"/>
    </row>
    <row r="30" spans="1:10" ht="10.5" customHeight="1">
      <c r="A30" s="203" t="s">
        <v>168</v>
      </c>
      <c r="B30" s="203"/>
      <c r="C30" s="204"/>
      <c r="D30" s="208">
        <f>'[10]Veränd_Wert'!AC89</f>
        <v>146.50642464356955</v>
      </c>
      <c r="E30" s="209">
        <f>'[10]Veränd_Wert'!AD89</f>
        <v>126.36363487048101</v>
      </c>
      <c r="F30" s="206">
        <f>'[10]Veränd_Wert'!AE89</f>
        <v>117.7</v>
      </c>
      <c r="G30" s="208">
        <f>'[10]Veränd_Wert'!AF89</f>
        <v>128.94721373337003</v>
      </c>
      <c r="H30" s="211">
        <f>'[10]Veränd_Wert'!AG89</f>
        <v>15.940337418858126</v>
      </c>
      <c r="I30" s="211">
        <f>'[10]Veränd_Wert'!AH89</f>
        <v>24.474447445683555</v>
      </c>
      <c r="J30" s="211">
        <f>'[10]Veränd_Wert'!AI89</f>
        <v>11.578206287888698</v>
      </c>
    </row>
    <row r="31" spans="1:10" ht="10.5" customHeight="1">
      <c r="A31" s="203"/>
      <c r="B31" s="203"/>
      <c r="C31" s="204"/>
      <c r="D31" s="208"/>
      <c r="E31" s="209"/>
      <c r="F31" s="206"/>
      <c r="G31" s="208"/>
      <c r="H31" s="211"/>
      <c r="I31" s="211"/>
      <c r="J31" s="211"/>
    </row>
    <row r="32" spans="1:10" ht="10.5" customHeight="1">
      <c r="A32" s="203"/>
      <c r="B32" s="203" t="s">
        <v>127</v>
      </c>
      <c r="C32" s="204"/>
      <c r="D32" s="208">
        <f>'[10]Veränd_Wert'!AC18</f>
        <v>120.46173977698693</v>
      </c>
      <c r="E32" s="209">
        <f>'[10]Veränd_Wert'!AD18</f>
        <v>98.75983582588084</v>
      </c>
      <c r="F32" s="206">
        <f>'[10]Veränd_Wert'!AE18</f>
        <v>101.2</v>
      </c>
      <c r="G32" s="208">
        <f>'[10]Veränd_Wert'!AF18</f>
        <v>106.88171422528791</v>
      </c>
      <c r="H32" s="211">
        <f>'[10]Veränd_Wert'!AG18</f>
        <v>21.974422871021947</v>
      </c>
      <c r="I32" s="211">
        <f>'[10]Veränd_Wert'!AH18</f>
        <v>19.03333970057997</v>
      </c>
      <c r="J32" s="211">
        <f>'[10]Veränd_Wert'!AI18</f>
        <v>14.597978082867666</v>
      </c>
    </row>
    <row r="33" spans="1:10" ht="10.5" customHeight="1">
      <c r="A33" s="203"/>
      <c r="B33" s="203" t="s">
        <v>128</v>
      </c>
      <c r="C33" s="204"/>
      <c r="D33" s="208">
        <f>'[10]Veränd_Wert'!AC53</f>
        <v>225.18838915476712</v>
      </c>
      <c r="E33" s="212">
        <f>'[10]Veränd_Wert'!AD53</f>
        <v>209.75574145858954</v>
      </c>
      <c r="F33" s="206">
        <f>'[10]Veränd_Wert'!AE53</f>
        <v>167.6</v>
      </c>
      <c r="G33" s="208">
        <f>'[10]Veränd_Wert'!AF53</f>
        <v>195.60791084563985</v>
      </c>
      <c r="H33" s="211">
        <f>'[10]Veränd_Wert'!AG53</f>
        <v>7.357437555159524</v>
      </c>
      <c r="I33" s="211">
        <f>'[10]Veränd_Wert'!AH53</f>
        <v>34.360614054157</v>
      </c>
      <c r="J33" s="211">
        <f>'[10]Veränd_Wert'!AI53</f>
        <v>6.889568768109207</v>
      </c>
    </row>
    <row r="34" spans="1:10" ht="10.5" customHeight="1">
      <c r="A34" s="203"/>
      <c r="B34" s="203"/>
      <c r="C34" s="204"/>
      <c r="D34" s="208"/>
      <c r="E34" s="209"/>
      <c r="F34" s="206"/>
      <c r="G34" s="208"/>
      <c r="H34" s="211"/>
      <c r="I34" s="211"/>
      <c r="J34" s="211"/>
    </row>
    <row r="35" spans="1:10" ht="10.5" customHeight="1">
      <c r="A35" s="203"/>
      <c r="B35" s="203"/>
      <c r="C35" s="204"/>
      <c r="D35" s="208"/>
      <c r="E35" s="209"/>
      <c r="F35" s="206"/>
      <c r="G35" s="208"/>
      <c r="H35" s="211"/>
      <c r="I35" s="211"/>
      <c r="J35" s="211"/>
    </row>
    <row r="36" spans="1:10" ht="10.5" customHeight="1">
      <c r="A36" s="203" t="s">
        <v>169</v>
      </c>
      <c r="B36" s="203"/>
      <c r="C36" s="204"/>
      <c r="D36" s="208">
        <f>'[10]Veränd_Wert'!AC90</f>
        <v>136.39860002095344</v>
      </c>
      <c r="E36" s="209">
        <f>'[10]Veränd_Wert'!AD90</f>
        <v>132.0874026811331</v>
      </c>
      <c r="F36" s="210">
        <f>'[10]Veränd_Wert'!AE90</f>
        <v>122.3</v>
      </c>
      <c r="G36" s="208">
        <f>'[10]Veränd_Wert'!AF90</f>
        <v>136.63881782485262</v>
      </c>
      <c r="H36" s="211">
        <f>'[10]Veränd_Wert'!AG90</f>
        <v>3.2638974287561795</v>
      </c>
      <c r="I36" s="211">
        <f>'[10]Veränd_Wert'!AH90</f>
        <v>11.527882273878529</v>
      </c>
      <c r="J36" s="211">
        <f>'[10]Veränd_Wert'!AI90</f>
        <v>7.476783816087532</v>
      </c>
    </row>
    <row r="37" spans="1:10" ht="10.5" customHeight="1">
      <c r="A37" s="203"/>
      <c r="B37" s="203"/>
      <c r="C37" s="204"/>
      <c r="D37" s="208"/>
      <c r="E37" s="209"/>
      <c r="F37" s="206"/>
      <c r="G37" s="208"/>
      <c r="H37" s="211"/>
      <c r="I37" s="211"/>
      <c r="J37" s="211"/>
    </row>
    <row r="38" spans="1:10" ht="10.5" customHeight="1">
      <c r="A38" s="203"/>
      <c r="B38" s="203" t="s">
        <v>127</v>
      </c>
      <c r="C38" s="204"/>
      <c r="D38" s="208">
        <f>'[10]Veränd_Wert'!AC19</f>
        <v>158.65618870899493</v>
      </c>
      <c r="E38" s="209">
        <f>'[10]Veränd_Wert'!AD19</f>
        <v>152.71911780888334</v>
      </c>
      <c r="F38" s="210">
        <f>'[10]Veränd_Wert'!AE19</f>
        <v>147.2</v>
      </c>
      <c r="G38" s="208">
        <f>'[10]Veränd_Wert'!AF19</f>
        <v>160.5457793254694</v>
      </c>
      <c r="H38" s="211">
        <f>'[10]Veränd_Wert'!AG19</f>
        <v>3.887575429515902</v>
      </c>
      <c r="I38" s="211">
        <f>'[10]Veränd_Wert'!AH19</f>
        <v>7.782736894697653</v>
      </c>
      <c r="J38" s="211">
        <f>'[10]Veränd_Wert'!AI19</f>
        <v>7.821208412000934</v>
      </c>
    </row>
    <row r="39" spans="1:10" ht="10.5" customHeight="1">
      <c r="A39" s="203"/>
      <c r="B39" s="203" t="s">
        <v>128</v>
      </c>
      <c r="C39" s="204"/>
      <c r="D39" s="208">
        <f>'[10]Veränd_Wert'!AC54</f>
        <v>95.1352082824732</v>
      </c>
      <c r="E39" s="209">
        <f>'[10]Veränd_Wert'!AD54</f>
        <v>93.83822144743324</v>
      </c>
      <c r="F39" s="206">
        <f>'[10]Veränd_Wert'!AE54</f>
        <v>76.1</v>
      </c>
      <c r="G39" s="208">
        <f>'[10]Veränd_Wert'!AF54</f>
        <v>92.31765026706341</v>
      </c>
      <c r="H39" s="211">
        <f>'[10]Veränd_Wert'!AG54</f>
        <v>1.3821519792620023</v>
      </c>
      <c r="I39" s="211">
        <f>'[10]Veränd_Wert'!AH54</f>
        <v>25.013414300227605</v>
      </c>
      <c r="J39" s="211">
        <f>'[10]Veränd_Wert'!AI54</f>
        <v>6.438489931279875</v>
      </c>
    </row>
    <row r="40" spans="1:10" ht="10.5" customHeight="1">
      <c r="A40" s="203"/>
      <c r="B40" s="203"/>
      <c r="C40" s="204"/>
      <c r="D40" s="208"/>
      <c r="E40" s="209"/>
      <c r="F40" s="206"/>
      <c r="G40" s="208"/>
      <c r="H40" s="211"/>
      <c r="I40" s="211"/>
      <c r="J40" s="211"/>
    </row>
    <row r="41" spans="1:10" ht="10.5" customHeight="1">
      <c r="A41" s="203"/>
      <c r="B41" s="203"/>
      <c r="C41" s="204"/>
      <c r="D41" s="208"/>
      <c r="E41" s="209"/>
      <c r="F41" s="206"/>
      <c r="G41" s="208"/>
      <c r="H41" s="211"/>
      <c r="I41" s="211"/>
      <c r="J41" s="211"/>
    </row>
    <row r="42" spans="1:10" ht="10.5" customHeight="1">
      <c r="A42" s="203" t="s">
        <v>170</v>
      </c>
      <c r="B42" s="203"/>
      <c r="C42" s="204"/>
      <c r="D42" s="208"/>
      <c r="E42" s="209"/>
      <c r="F42" s="206"/>
      <c r="G42" s="208"/>
      <c r="H42" s="211"/>
      <c r="I42" s="211"/>
      <c r="J42" s="211"/>
    </row>
    <row r="43" spans="1:10" ht="10.5" customHeight="1">
      <c r="A43" s="203" t="s">
        <v>50</v>
      </c>
      <c r="B43" s="203" t="s">
        <v>171</v>
      </c>
      <c r="C43" s="204"/>
      <c r="D43" s="208">
        <f>'[10]Veränd_Wert'!AC91</f>
        <v>176.61684218212102</v>
      </c>
      <c r="E43" s="209">
        <f>'[10]Veränd_Wert'!AD91</f>
        <v>155.1133382169046</v>
      </c>
      <c r="F43" s="210">
        <f>'[10]Veränd_Wert'!AE91</f>
        <v>173.6</v>
      </c>
      <c r="G43" s="208">
        <f>'[10]Veränd_Wert'!AF91</f>
        <v>164.26871572788482</v>
      </c>
      <c r="H43" s="211">
        <f>'[10]Veränd_Wert'!AG91</f>
        <v>13.863091473891652</v>
      </c>
      <c r="I43" s="211">
        <f>'[10]Veränd_Wert'!AH91</f>
        <v>1.737812316889991</v>
      </c>
      <c r="J43" s="211">
        <f>'[10]Veränd_Wert'!AI91</f>
        <v>-1.4978718401649973</v>
      </c>
    </row>
    <row r="44" spans="1:10" ht="10.5" customHeight="1">
      <c r="A44" s="203"/>
      <c r="B44" s="203"/>
      <c r="C44" s="204"/>
      <c r="D44" s="208"/>
      <c r="E44" s="209"/>
      <c r="F44" s="206"/>
      <c r="G44" s="208"/>
      <c r="H44" s="211"/>
      <c r="I44" s="211"/>
      <c r="J44" s="211"/>
    </row>
    <row r="45" spans="1:10" ht="10.5" customHeight="1">
      <c r="A45" s="203"/>
      <c r="B45" s="203" t="s">
        <v>127</v>
      </c>
      <c r="C45" s="204"/>
      <c r="D45" s="208">
        <f>'[10]Veränd_Wert'!AC20</f>
        <v>170.31668359065847</v>
      </c>
      <c r="E45" s="209">
        <f>'[10]Veränd_Wert'!AD20</f>
        <v>151.67386467410753</v>
      </c>
      <c r="F45" s="206">
        <f>'[10]Veränd_Wert'!AE20</f>
        <v>165.6</v>
      </c>
      <c r="G45" s="208">
        <f>'[10]Veränd_Wert'!AF20</f>
        <v>159.60597150514093</v>
      </c>
      <c r="H45" s="211">
        <f>'[10]Veränd_Wert'!AG20</f>
        <v>12.291385174768003</v>
      </c>
      <c r="I45" s="211">
        <f>'[10]Veränd_Wert'!AH20</f>
        <v>2.8482388832478724</v>
      </c>
      <c r="J45" s="211">
        <f>'[10]Veränd_Wert'!AI20</f>
        <v>0.7189555143926756</v>
      </c>
    </row>
    <row r="46" spans="1:10" ht="10.5" customHeight="1">
      <c r="A46" s="203"/>
      <c r="B46" s="203" t="s">
        <v>128</v>
      </c>
      <c r="C46" s="204"/>
      <c r="D46" s="208">
        <f>'[10]Veränd_Wert'!AC55</f>
        <v>340.3982929848843</v>
      </c>
      <c r="E46" s="209">
        <f>'[10]Veränd_Wert'!AD55</f>
        <v>244.5272717961303</v>
      </c>
      <c r="F46" s="206">
        <f>'[10]Veränd_Wert'!AE55</f>
        <v>383.4</v>
      </c>
      <c r="G46" s="208">
        <f>'[10]Veränd_Wert'!AF55</f>
        <v>285.4832851037624</v>
      </c>
      <c r="H46" s="211">
        <f>'[10]Veränd_Wert'!AG55</f>
        <v>39.20667845535222</v>
      </c>
      <c r="I46" s="211">
        <f>'[10]Veränd_Wert'!AH55</f>
        <v>-11.21588602376518</v>
      </c>
      <c r="J46" s="211">
        <f>'[10]Veränd_Wert'!AI55</f>
        <v>-25.253110899695653</v>
      </c>
    </row>
    <row r="47" spans="1:10" ht="10.5" customHeight="1">
      <c r="A47" s="203"/>
      <c r="B47" s="203"/>
      <c r="C47" s="204"/>
      <c r="D47" s="208"/>
      <c r="E47" s="209"/>
      <c r="F47" s="206"/>
      <c r="G47" s="208"/>
      <c r="H47" s="211"/>
      <c r="I47" s="211"/>
      <c r="J47" s="211"/>
    </row>
    <row r="48" spans="1:10" ht="10.5" customHeight="1">
      <c r="A48" s="203"/>
      <c r="B48" s="203"/>
      <c r="C48" s="204" t="s">
        <v>50</v>
      </c>
      <c r="D48" s="208"/>
      <c r="E48" s="209"/>
      <c r="F48" s="206"/>
      <c r="G48" s="208"/>
      <c r="H48" s="211"/>
      <c r="I48" s="211"/>
      <c r="J48" s="211"/>
    </row>
    <row r="49" spans="1:10" ht="10.5" customHeight="1">
      <c r="A49" s="203" t="s">
        <v>172</v>
      </c>
      <c r="B49" s="203"/>
      <c r="C49" s="204"/>
      <c r="D49" s="208">
        <f>'[10]Veränd_Wert'!AC92</f>
        <v>170.29647149005214</v>
      </c>
      <c r="E49" s="209">
        <f>'[10]Veränd_Wert'!AD92</f>
        <v>118.7899843859971</v>
      </c>
      <c r="F49" s="210">
        <f>'[10]Veränd_Wert'!AE92</f>
        <v>128.9</v>
      </c>
      <c r="G49" s="208">
        <f>'[10]Veränd_Wert'!AF92</f>
        <v>142.38406589402726</v>
      </c>
      <c r="H49" s="211">
        <f>'[10]Veränd_Wert'!AG92</f>
        <v>43.35928434563091</v>
      </c>
      <c r="I49" s="211">
        <f>'[10]Veränd_Wert'!AH92</f>
        <v>32.11518346784494</v>
      </c>
      <c r="J49" s="211">
        <f>'[10]Veränd_Wert'!AI92</f>
        <v>8.828585396708725</v>
      </c>
    </row>
    <row r="50" spans="1:10" ht="10.5" customHeight="1">
      <c r="A50" s="203"/>
      <c r="B50" s="203"/>
      <c r="C50" s="204"/>
      <c r="D50" s="208"/>
      <c r="E50" s="209"/>
      <c r="F50" s="206"/>
      <c r="G50" s="208"/>
      <c r="H50" s="211"/>
      <c r="I50" s="211"/>
      <c r="J50" s="211"/>
    </row>
    <row r="51" spans="1:10" ht="10.5" customHeight="1">
      <c r="A51" s="203"/>
      <c r="B51" s="203" t="s">
        <v>127</v>
      </c>
      <c r="C51" s="204"/>
      <c r="D51" s="208">
        <f>'[10]Veränd_Wert'!AC21</f>
        <v>178.74871191940696</v>
      </c>
      <c r="E51" s="209">
        <f>'[10]Veränd_Wert'!AD21</f>
        <v>117.07600179677262</v>
      </c>
      <c r="F51" s="210">
        <f>'[10]Veränd_Wert'!AE21</f>
        <v>120.1</v>
      </c>
      <c r="G51" s="208">
        <f>'[10]Veränd_Wert'!AF21</f>
        <v>145.91671950068488</v>
      </c>
      <c r="H51" s="211">
        <f>'[10]Veränd_Wert'!AG21</f>
        <v>52.677499381717396</v>
      </c>
      <c r="I51" s="211">
        <f>'[10]Veränd_Wert'!AH21</f>
        <v>48.83323223930638</v>
      </c>
      <c r="J51" s="211">
        <f>'[10]Veränd_Wert'!AI21</f>
        <v>22.894485823148408</v>
      </c>
    </row>
    <row r="52" spans="1:10" ht="10.5" customHeight="1">
      <c r="A52" s="203"/>
      <c r="B52" s="203" t="s">
        <v>128</v>
      </c>
      <c r="C52" s="204"/>
      <c r="D52" s="208">
        <f>'[10]Veränd_Wert'!AC56</f>
        <v>152.14478818777243</v>
      </c>
      <c r="E52" s="209">
        <f>'[10]Veränd_Wert'!AD56</f>
        <v>122.4708628433776</v>
      </c>
      <c r="F52" s="206">
        <f>'[10]Veränd_Wert'!AE56</f>
        <v>147.8</v>
      </c>
      <c r="G52" s="208">
        <f>'[10]Veränd_Wert'!AF56</f>
        <v>134.79748458970167</v>
      </c>
      <c r="H52" s="211">
        <f>'[10]Veränd_Wert'!AG56</f>
        <v>24.22937558817027</v>
      </c>
      <c r="I52" s="211">
        <f>'[10]Veränd_Wert'!AH56</f>
        <v>2.9396401811721398</v>
      </c>
      <c r="J52" s="211">
        <f>'[10]Veränd_Wert'!AI56</f>
        <v>-14.050488040572802</v>
      </c>
    </row>
    <row r="53" spans="1:10" ht="10.5" customHeight="1">
      <c r="A53" s="203"/>
      <c r="B53" s="203"/>
      <c r="C53" s="204"/>
      <c r="D53" s="208"/>
      <c r="E53" s="209"/>
      <c r="F53" s="206"/>
      <c r="G53" s="208"/>
      <c r="H53" s="211"/>
      <c r="I53" s="211"/>
      <c r="J53" s="211"/>
    </row>
    <row r="54" spans="1:10" ht="10.5" customHeight="1">
      <c r="A54" s="203"/>
      <c r="B54" s="203"/>
      <c r="C54" s="204"/>
      <c r="D54" s="208"/>
      <c r="E54" s="209"/>
      <c r="F54" s="206"/>
      <c r="G54" s="208"/>
      <c r="H54" s="211"/>
      <c r="I54" s="211"/>
      <c r="J54" s="211"/>
    </row>
    <row r="55" spans="1:10" ht="10.5" customHeight="1">
      <c r="A55" s="203" t="s">
        <v>173</v>
      </c>
      <c r="B55" s="203"/>
      <c r="C55" s="204"/>
      <c r="D55" s="208">
        <f>'[10]Veränd_Wert'!AC93</f>
        <v>185.89018316555925</v>
      </c>
      <c r="E55" s="209">
        <f>'[10]Veränd_Wert'!AD93</f>
        <v>147.65119781819962</v>
      </c>
      <c r="F55" s="210">
        <f>'[10]Veränd_Wert'!AE93</f>
        <v>156.9</v>
      </c>
      <c r="G55" s="208">
        <f>'[10]Veränd_Wert'!AF93</f>
        <v>159.17026488024734</v>
      </c>
      <c r="H55" s="211">
        <f>'[10]Veränd_Wert'!AG93</f>
        <v>25.898188373955918</v>
      </c>
      <c r="I55" s="211">
        <f>'[10]Veränd_Wert'!AH93</f>
        <v>18.476853515334128</v>
      </c>
      <c r="J55" s="211">
        <f>'[10]Veränd_Wert'!AI93</f>
        <v>11.594016041304526</v>
      </c>
    </row>
    <row r="56" spans="1:10" ht="10.5" customHeight="1">
      <c r="A56" s="203"/>
      <c r="B56" s="203"/>
      <c r="C56" s="204"/>
      <c r="D56" s="208"/>
      <c r="E56" s="209"/>
      <c r="F56" s="206"/>
      <c r="G56" s="208"/>
      <c r="H56" s="211"/>
      <c r="I56" s="211"/>
      <c r="J56" s="211"/>
    </row>
    <row r="57" spans="1:10" ht="10.5" customHeight="1">
      <c r="A57" s="203"/>
      <c r="B57" s="203" t="s">
        <v>127</v>
      </c>
      <c r="C57" s="204"/>
      <c r="D57" s="208">
        <f>'[10]Veränd_Wert'!AC22</f>
        <v>159.62763809794816</v>
      </c>
      <c r="E57" s="209">
        <f>'[10]Veränd_Wert'!AD22</f>
        <v>129.19594848561974</v>
      </c>
      <c r="F57" s="210">
        <f>'[10]Veränd_Wert'!AE22</f>
        <v>139</v>
      </c>
      <c r="G57" s="208">
        <f>'[10]Veränd_Wert'!AF22</f>
        <v>139.82154239847623</v>
      </c>
      <c r="H57" s="211">
        <f>'[10]Veränd_Wert'!AG22</f>
        <v>23.554677967100226</v>
      </c>
      <c r="I57" s="211">
        <f>'[10]Veränd_Wert'!AH22</f>
        <v>14.840027408595802</v>
      </c>
      <c r="J57" s="211">
        <f>'[10]Veränd_Wert'!AI22</f>
        <v>11.44118682131475</v>
      </c>
    </row>
    <row r="58" spans="1:10" ht="10.5" customHeight="1">
      <c r="A58" s="203"/>
      <c r="B58" s="203" t="s">
        <v>128</v>
      </c>
      <c r="C58" s="204"/>
      <c r="D58" s="208">
        <f>'[10]Veränd_Wert'!AC57</f>
        <v>308.05571795472173</v>
      </c>
      <c r="E58" s="209">
        <f>'[10]Veränd_Wert'!AD57</f>
        <v>233.49951899271719</v>
      </c>
      <c r="F58" s="210">
        <f>'[10]Veränd_Wert'!AE57</f>
        <v>240</v>
      </c>
      <c r="G58" s="208">
        <f>'[10]Veränd_Wert'!AF57</f>
        <v>249.17475693003925</v>
      </c>
      <c r="H58" s="211">
        <f>'[10]Veränd_Wert'!AG57</f>
        <v>31.929915437782956</v>
      </c>
      <c r="I58" s="211">
        <f>'[10]Veränd_Wert'!AH57</f>
        <v>28.35654914780072</v>
      </c>
      <c r="J58" s="211">
        <f>'[10]Veränd_Wert'!AI57</f>
        <v>12.07260431635948</v>
      </c>
    </row>
    <row r="59" spans="1:10" ht="10.5" customHeight="1">
      <c r="A59" s="203"/>
      <c r="B59" s="203"/>
      <c r="C59" s="204"/>
      <c r="D59" s="208"/>
      <c r="E59" s="209"/>
      <c r="F59" s="206"/>
      <c r="G59" s="208"/>
      <c r="H59" s="211"/>
      <c r="I59" s="211"/>
      <c r="J59" s="211"/>
    </row>
    <row r="60" spans="1:10" ht="10.5" customHeight="1">
      <c r="A60" s="203"/>
      <c r="B60" s="203"/>
      <c r="C60" s="204"/>
      <c r="D60" s="208"/>
      <c r="E60" s="209"/>
      <c r="F60" s="206"/>
      <c r="G60" s="208"/>
      <c r="H60" s="211"/>
      <c r="I60" s="211"/>
      <c r="J60" s="211"/>
    </row>
    <row r="61" spans="1:10" ht="10.5" customHeight="1">
      <c r="A61" s="203" t="s">
        <v>174</v>
      </c>
      <c r="B61" s="203"/>
      <c r="C61" s="204"/>
      <c r="D61" s="208"/>
      <c r="E61" s="209"/>
      <c r="F61" s="206"/>
      <c r="G61" s="208"/>
      <c r="H61" s="211"/>
      <c r="I61" s="211"/>
      <c r="J61" s="211"/>
    </row>
    <row r="62" spans="1:10" ht="10.5" customHeight="1">
      <c r="A62" s="203"/>
      <c r="B62" s="203" t="s">
        <v>175</v>
      </c>
      <c r="C62" s="204"/>
      <c r="D62" s="208">
        <f>'[10]Veränd_Wert'!AC94</f>
        <v>113.9521667485695</v>
      </c>
      <c r="E62" s="209">
        <f>'[10]Veränd_Wert'!AD94</f>
        <v>98.70839446708206</v>
      </c>
      <c r="F62" s="210">
        <f>'[10]Veränd_Wert'!AE94</f>
        <v>96</v>
      </c>
      <c r="G62" s="208">
        <f>'[10]Veränd_Wert'!AF94</f>
        <v>102.78578680754396</v>
      </c>
      <c r="H62" s="211">
        <f>'[10]Veränd_Wert'!AG94</f>
        <v>15.443237997930392</v>
      </c>
      <c r="I62" s="211">
        <f>'[10]Veränd_Wert'!AH94</f>
        <v>18.700173696426557</v>
      </c>
      <c r="J62" s="211">
        <f>'[10]Veränd_Wert'!AI94</f>
        <v>18.59898477793533</v>
      </c>
    </row>
    <row r="63" spans="1:10" ht="10.5" customHeight="1">
      <c r="A63" s="203"/>
      <c r="B63" s="203"/>
      <c r="C63" s="204"/>
      <c r="D63" s="208"/>
      <c r="E63" s="209"/>
      <c r="F63" s="206"/>
      <c r="G63" s="208"/>
      <c r="H63" s="211"/>
      <c r="I63" s="211"/>
      <c r="J63" s="211"/>
    </row>
    <row r="64" spans="1:10" ht="10.5" customHeight="1">
      <c r="A64" s="203"/>
      <c r="B64" s="203" t="s">
        <v>127</v>
      </c>
      <c r="C64" s="204"/>
      <c r="D64" s="208">
        <f>'[10]Veränd_Wert'!AC23</f>
        <v>107.32237845761894</v>
      </c>
      <c r="E64" s="209">
        <f>'[10]Veränd_Wert'!AD23</f>
        <v>90.16420289228697</v>
      </c>
      <c r="F64" s="210">
        <f>'[10]Veränd_Wert'!AE23</f>
        <v>88.5</v>
      </c>
      <c r="G64" s="208">
        <f>'[10]Veränd_Wert'!AF23</f>
        <v>95.96376577343541</v>
      </c>
      <c r="H64" s="211">
        <f>'[10]Veränd_Wert'!AG23</f>
        <v>19.029919873887952</v>
      </c>
      <c r="I64" s="211">
        <f>'[10]Veränd_Wert'!AH23</f>
        <v>21.268224245897105</v>
      </c>
      <c r="J64" s="211">
        <f>'[10]Veränd_Wert'!AI23</f>
        <v>20.305598545886436</v>
      </c>
    </row>
    <row r="65" spans="1:10" ht="10.5" customHeight="1">
      <c r="A65" s="203"/>
      <c r="B65" s="203" t="s">
        <v>128</v>
      </c>
      <c r="C65" s="204"/>
      <c r="D65" s="208">
        <f>'[10]Veränd_Wert'!AC58</f>
        <v>136.87737895460646</v>
      </c>
      <c r="E65" s="209">
        <f>'[10]Veränd_Wert'!AD58</f>
        <v>128.25344120047254</v>
      </c>
      <c r="F65" s="210">
        <f>'[10]Veränd_Wert'!AE58</f>
        <v>122.1</v>
      </c>
      <c r="G65" s="208">
        <f>'[10]Veränd_Wert'!AF58</f>
        <v>126.37572256260187</v>
      </c>
      <c r="H65" s="211">
        <f>'[10]Veränd_Wert'!AG58</f>
        <v>6.724137515073666</v>
      </c>
      <c r="I65" s="211">
        <f>'[10]Veränd_Wert'!AH58</f>
        <v>12.10268546650816</v>
      </c>
      <c r="J65" s="211">
        <f>'[10]Veränd_Wert'!AI58</f>
        <v>14.229336453089974</v>
      </c>
    </row>
    <row r="66" spans="1:10" ht="10.5" customHeight="1">
      <c r="A66" s="203"/>
      <c r="B66" s="203"/>
      <c r="C66" s="213"/>
      <c r="D66" s="209"/>
      <c r="E66" s="209"/>
      <c r="F66" s="206"/>
      <c r="G66" s="214"/>
      <c r="H66" s="215"/>
      <c r="I66" s="215"/>
      <c r="J66" s="215"/>
    </row>
    <row r="67" spans="1:10" ht="10.5" customHeight="1">
      <c r="A67" s="203"/>
      <c r="B67" s="203"/>
      <c r="C67" s="213"/>
      <c r="D67" s="209"/>
      <c r="E67" s="209"/>
      <c r="F67" s="206"/>
      <c r="G67" s="216"/>
      <c r="H67" s="215"/>
      <c r="I67" s="215"/>
      <c r="J67" s="215"/>
    </row>
    <row r="68" spans="1:10" ht="10.5" customHeight="1">
      <c r="A68" s="203"/>
      <c r="B68" s="203"/>
      <c r="C68" s="213"/>
      <c r="D68" s="205"/>
      <c r="E68" s="205"/>
      <c r="F68" s="206"/>
      <c r="G68" s="205"/>
      <c r="H68" s="205"/>
      <c r="I68" s="205"/>
      <c r="J68" s="205"/>
    </row>
    <row r="69" spans="1:10" ht="10.5" customHeight="1">
      <c r="A69" s="203"/>
      <c r="B69" s="203"/>
      <c r="C69" s="213"/>
      <c r="D69" s="205"/>
      <c r="E69" s="205"/>
      <c r="F69" s="206"/>
      <c r="G69" s="205"/>
      <c r="H69" s="205"/>
      <c r="I69" s="205"/>
      <c r="J69" s="205"/>
    </row>
    <row r="70" spans="1:10" ht="10.5" customHeight="1">
      <c r="A70" s="203"/>
      <c r="B70" s="203"/>
      <c r="C70" s="213"/>
      <c r="D70" s="205"/>
      <c r="E70" s="205"/>
      <c r="F70" s="206"/>
      <c r="G70" s="205"/>
      <c r="H70" s="205"/>
      <c r="I70" s="205"/>
      <c r="J70" s="205"/>
    </row>
    <row r="71" spans="1:10" ht="10.5" customHeight="1">
      <c r="A71" s="203"/>
      <c r="B71" s="203"/>
      <c r="C71" s="213"/>
      <c r="D71" s="205"/>
      <c r="E71" s="205"/>
      <c r="F71" s="206"/>
      <c r="G71" s="205"/>
      <c r="H71" s="205"/>
      <c r="I71" s="205"/>
      <c r="J71" s="205"/>
    </row>
    <row r="72" spans="1:10" ht="10.5" customHeight="1">
      <c r="A72" s="203"/>
      <c r="B72" s="203"/>
      <c r="C72" s="213"/>
      <c r="D72" s="205"/>
      <c r="E72" s="205"/>
      <c r="F72" s="206"/>
      <c r="G72" s="205"/>
      <c r="H72" s="205"/>
      <c r="I72" s="205"/>
      <c r="J72" s="205"/>
    </row>
    <row r="73" spans="1:10" ht="10.5" customHeight="1">
      <c r="A73" s="203"/>
      <c r="B73" s="203"/>
      <c r="C73" s="213"/>
      <c r="D73" s="205"/>
      <c r="E73" s="205"/>
      <c r="F73" s="205"/>
      <c r="G73" s="205"/>
      <c r="H73" s="205"/>
      <c r="I73" s="205"/>
      <c r="J73" s="205"/>
    </row>
    <row r="74" spans="1:10" ht="9.75" customHeight="1">
      <c r="A74" s="203"/>
      <c r="B74" s="203"/>
      <c r="C74" s="213"/>
      <c r="D74" s="205"/>
      <c r="E74" s="205"/>
      <c r="F74" s="205"/>
      <c r="G74" s="205"/>
      <c r="H74" s="205"/>
      <c r="I74" s="205"/>
      <c r="J74" s="205"/>
    </row>
    <row r="75" spans="1:10" s="178" customFormat="1" ht="12.75" customHeight="1">
      <c r="A75" s="175" t="s">
        <v>195</v>
      </c>
      <c r="B75" s="176"/>
      <c r="C75" s="176"/>
      <c r="D75" s="176"/>
      <c r="E75" s="176"/>
      <c r="F75" s="176"/>
      <c r="G75" s="177"/>
      <c r="H75" s="176"/>
      <c r="I75" s="176"/>
      <c r="J75" s="176"/>
    </row>
    <row r="76" spans="1:10" s="178" customFormat="1" ht="12.75" customHeight="1">
      <c r="A76" s="179"/>
      <c r="B76" s="176"/>
      <c r="C76" s="176"/>
      <c r="D76" s="180"/>
      <c r="E76" s="180"/>
      <c r="F76" s="180"/>
      <c r="G76" s="181"/>
      <c r="H76" s="176"/>
      <c r="I76" s="176"/>
      <c r="J76" s="176"/>
    </row>
    <row r="77" spans="1:10" s="217" customFormat="1" ht="13.5" customHeight="1">
      <c r="A77" s="506" t="s">
        <v>177</v>
      </c>
      <c r="B77" s="506"/>
      <c r="C77" s="506"/>
      <c r="D77" s="506"/>
      <c r="E77" s="506"/>
      <c r="F77" s="506"/>
      <c r="G77" s="506"/>
      <c r="H77" s="506"/>
      <c r="I77" s="506"/>
      <c r="J77" s="506"/>
    </row>
    <row r="78" spans="1:10" s="178" customFormat="1" ht="13.5" customHeight="1">
      <c r="A78" s="182" t="s">
        <v>196</v>
      </c>
      <c r="B78" s="182"/>
      <c r="C78" s="182"/>
      <c r="D78" s="182"/>
      <c r="E78" s="182"/>
      <c r="F78" s="182"/>
      <c r="G78" s="218"/>
      <c r="H78" s="182"/>
      <c r="I78" s="182"/>
      <c r="J78" s="176"/>
    </row>
    <row r="79" spans="1:10" s="178" customFormat="1" ht="13.5" customHeight="1">
      <c r="A79" s="182" t="s">
        <v>103</v>
      </c>
      <c r="B79" s="182"/>
      <c r="C79" s="182"/>
      <c r="D79" s="182"/>
      <c r="E79" s="182"/>
      <c r="F79" s="182"/>
      <c r="G79" s="218"/>
      <c r="H79" s="182"/>
      <c r="I79" s="182"/>
      <c r="J79" s="176"/>
    </row>
    <row r="80" spans="1:10" s="178" customFormat="1" ht="12" customHeight="1">
      <c r="A80" s="182"/>
      <c r="B80" s="183"/>
      <c r="C80" s="183"/>
      <c r="D80" s="176"/>
      <c r="E80" s="176"/>
      <c r="F80" s="176"/>
      <c r="G80" s="177"/>
      <c r="H80" s="176"/>
      <c r="I80" s="176"/>
      <c r="J80" s="219"/>
    </row>
    <row r="81" spans="4:10" s="178" customFormat="1" ht="12.75" customHeight="1">
      <c r="D81" s="180"/>
      <c r="E81" s="180"/>
      <c r="F81" s="180"/>
      <c r="G81" s="181"/>
      <c r="H81" s="176"/>
      <c r="I81" s="176"/>
      <c r="J81" s="176"/>
    </row>
    <row r="82" spans="1:10" ht="11.25" customHeight="1">
      <c r="A82" s="184"/>
      <c r="B82" s="184"/>
      <c r="C82" s="185"/>
      <c r="D82" s="508" t="s">
        <v>159</v>
      </c>
      <c r="E82" s="511" t="s">
        <v>160</v>
      </c>
      <c r="F82" s="512"/>
      <c r="G82" s="473" t="s">
        <v>161</v>
      </c>
      <c r="H82" s="186" t="s">
        <v>104</v>
      </c>
      <c r="I82" s="186"/>
      <c r="J82" s="186"/>
    </row>
    <row r="83" spans="3:10" ht="11.25" customHeight="1">
      <c r="C83" s="188"/>
      <c r="D83" s="509"/>
      <c r="E83" s="513"/>
      <c r="F83" s="514"/>
      <c r="G83" s="474"/>
      <c r="H83" s="189" t="s">
        <v>105</v>
      </c>
      <c r="I83" s="190"/>
      <c r="J83" s="191" t="s">
        <v>106</v>
      </c>
    </row>
    <row r="84" spans="1:10" ht="11.25" customHeight="1">
      <c r="A84" s="192" t="s">
        <v>162</v>
      </c>
      <c r="B84" s="192"/>
      <c r="C84" s="193"/>
      <c r="D84" s="509"/>
      <c r="E84" s="475" t="s">
        <v>163</v>
      </c>
      <c r="F84" s="475" t="s">
        <v>164</v>
      </c>
      <c r="G84" s="474"/>
      <c r="H84" s="194" t="s">
        <v>120</v>
      </c>
      <c r="I84" s="194"/>
      <c r="J84" s="194"/>
    </row>
    <row r="85" spans="3:10" ht="11.25" customHeight="1">
      <c r="C85" s="188"/>
      <c r="D85" s="509"/>
      <c r="E85" s="471"/>
      <c r="F85" s="471" t="s">
        <v>50</v>
      </c>
      <c r="G85" s="474"/>
      <c r="H85" s="195" t="s">
        <v>121</v>
      </c>
      <c r="I85" s="196" t="s">
        <v>122</v>
      </c>
      <c r="J85" s="197" t="s">
        <v>122</v>
      </c>
    </row>
    <row r="86" spans="1:10" ht="11.25" customHeight="1">
      <c r="A86" s="198"/>
      <c r="B86" s="198"/>
      <c r="C86" s="199"/>
      <c r="D86" s="510"/>
      <c r="E86" s="472"/>
      <c r="F86" s="472" t="s">
        <v>50</v>
      </c>
      <c r="G86" s="507"/>
      <c r="H86" s="200" t="s">
        <v>123</v>
      </c>
      <c r="I86" s="201" t="s">
        <v>124</v>
      </c>
      <c r="J86" s="202" t="s">
        <v>125</v>
      </c>
    </row>
    <row r="87" spans="1:10" ht="10.5" customHeight="1">
      <c r="A87" s="220"/>
      <c r="B87" s="220"/>
      <c r="C87" s="188"/>
      <c r="D87" s="221"/>
      <c r="E87" s="221"/>
      <c r="F87" s="221"/>
      <c r="G87" s="222"/>
      <c r="H87" s="223"/>
      <c r="I87" s="223"/>
      <c r="J87" s="223"/>
    </row>
    <row r="88" spans="3:10" ht="10.5" customHeight="1">
      <c r="C88" s="204"/>
      <c r="D88" s="224"/>
      <c r="E88" s="224"/>
      <c r="F88" s="224"/>
      <c r="G88" s="225"/>
      <c r="H88" s="226"/>
      <c r="I88" s="226"/>
      <c r="J88" s="226"/>
    </row>
    <row r="89" spans="1:10" ht="10.5" customHeight="1">
      <c r="A89" s="203" t="s">
        <v>179</v>
      </c>
      <c r="B89" s="203"/>
      <c r="C89" s="204"/>
      <c r="D89" s="208">
        <f>'[10]Veränd_Wert'!AC95</f>
        <v>220.04916784651238</v>
      </c>
      <c r="E89" s="209">
        <f>'[10]Veränd_Wert'!AD95</f>
        <v>126.41075293990922</v>
      </c>
      <c r="F89" s="206">
        <f>'[10]Veränd_Wert'!AE95</f>
        <v>115.6</v>
      </c>
      <c r="G89" s="208">
        <f>'[10]Veränd_Wert'!AF95</f>
        <v>163.80571593048896</v>
      </c>
      <c r="H89" s="211">
        <f>'[10]Veränd_Wert'!AG95</f>
        <v>74.07472286089083</v>
      </c>
      <c r="I89" s="211">
        <f>'[10]Veränd_Wert'!AH95</f>
        <v>90.35395142431867</v>
      </c>
      <c r="J89" s="211">
        <f>'[10]Veränd_Wert'!AI95</f>
        <v>47.39566520439919</v>
      </c>
    </row>
    <row r="90" spans="1:10" ht="10.5" customHeight="1">
      <c r="A90" s="203"/>
      <c r="B90" s="203"/>
      <c r="C90" s="204"/>
      <c r="D90" s="208"/>
      <c r="E90" s="209"/>
      <c r="F90" s="206"/>
      <c r="G90" s="208"/>
      <c r="H90" s="211"/>
      <c r="I90" s="211"/>
      <c r="J90" s="211"/>
    </row>
    <row r="91" spans="1:10" ht="10.5" customHeight="1">
      <c r="A91" s="203"/>
      <c r="B91" s="203" t="s">
        <v>127</v>
      </c>
      <c r="C91" s="204"/>
      <c r="D91" s="208">
        <f>'[10]Veränd_Wert'!AC24</f>
        <v>237.66862765003327</v>
      </c>
      <c r="E91" s="209">
        <f>'[10]Veränd_Wert'!AD24</f>
        <v>124.39950397985342</v>
      </c>
      <c r="F91" s="206">
        <f>'[10]Veränd_Wert'!AE24</f>
        <v>115.4</v>
      </c>
      <c r="G91" s="208">
        <f>'[10]Veränd_Wert'!AF24</f>
        <v>165.35576990215608</v>
      </c>
      <c r="H91" s="211">
        <f>'[10]Veränd_Wert'!AG24</f>
        <v>91.05271327168946</v>
      </c>
      <c r="I91" s="211">
        <f>'[10]Veränd_Wert'!AH24</f>
        <v>105.95201702775846</v>
      </c>
      <c r="J91" s="211">
        <f>'[10]Veränd_Wert'!AI24</f>
        <v>53.34383607618803</v>
      </c>
    </row>
    <row r="92" spans="1:10" ht="10.5" customHeight="1">
      <c r="A92" s="203"/>
      <c r="B92" s="203" t="s">
        <v>128</v>
      </c>
      <c r="C92" s="204"/>
      <c r="D92" s="208">
        <f>'[10]Veränd_Wert'!AC59</f>
        <v>186.4735167083878</v>
      </c>
      <c r="E92" s="209">
        <f>'[10]Veränd_Wert'!AD59</f>
        <v>130.2433899735434</v>
      </c>
      <c r="F92" s="206">
        <f>'[10]Veränd_Wert'!AE59</f>
        <v>116</v>
      </c>
      <c r="G92" s="208">
        <f>'[10]Veränd_Wert'!AF59</f>
        <v>160.8519323700873</v>
      </c>
      <c r="H92" s="211">
        <f>'[10]Veränd_Wert'!AG59</f>
        <v>43.17311361925279</v>
      </c>
      <c r="I92" s="211">
        <f>'[10]Veränd_Wert'!AH59</f>
        <v>60.75303164516188</v>
      </c>
      <c r="J92" s="211">
        <f>'[10]Veränd_Wert'!AI59</f>
        <v>36.89526159156366</v>
      </c>
    </row>
    <row r="93" spans="1:10" ht="10.5" customHeight="1">
      <c r="A93" s="203"/>
      <c r="B93" s="203"/>
      <c r="C93" s="204"/>
      <c r="D93" s="208"/>
      <c r="E93" s="209"/>
      <c r="F93" s="206"/>
      <c r="G93" s="208"/>
      <c r="H93" s="211"/>
      <c r="I93" s="211"/>
      <c r="J93" s="211"/>
    </row>
    <row r="94" spans="1:10" ht="10.5" customHeight="1">
      <c r="A94" s="203"/>
      <c r="B94" s="203"/>
      <c r="C94" s="204"/>
      <c r="D94" s="208"/>
      <c r="E94" s="209"/>
      <c r="F94" s="206"/>
      <c r="G94" s="208"/>
      <c r="H94" s="211"/>
      <c r="I94" s="211"/>
      <c r="J94" s="211"/>
    </row>
    <row r="95" spans="1:10" ht="10.5" customHeight="1">
      <c r="A95" s="203" t="s">
        <v>180</v>
      </c>
      <c r="B95" s="203"/>
      <c r="C95" s="204"/>
      <c r="D95" s="208">
        <f>'[10]Veränd_Wert'!AC96</f>
        <v>148.5797627428454</v>
      </c>
      <c r="E95" s="209">
        <f>'[10]Veränd_Wert'!AD96</f>
        <v>123.65588725128012</v>
      </c>
      <c r="F95" s="210">
        <f>'[10]Veränd_Wert'!AE96</f>
        <v>125.7</v>
      </c>
      <c r="G95" s="208">
        <f>'[10]Veränd_Wert'!AF96</f>
        <v>132.62737996800604</v>
      </c>
      <c r="H95" s="211">
        <f>'[10]Veränd_Wert'!AG96</f>
        <v>20.15583410187148</v>
      </c>
      <c r="I95" s="211">
        <f>'[10]Veränd_Wert'!AH96</f>
        <v>18.201879668134755</v>
      </c>
      <c r="J95" s="211">
        <f>'[10]Veränd_Wert'!AI96</f>
        <v>11.514052663682204</v>
      </c>
    </row>
    <row r="96" spans="1:10" ht="10.5" customHeight="1">
      <c r="A96" s="203"/>
      <c r="B96" s="203"/>
      <c r="C96" s="204"/>
      <c r="D96" s="208"/>
      <c r="E96" s="209"/>
      <c r="F96" s="206"/>
      <c r="G96" s="208"/>
      <c r="H96" s="211"/>
      <c r="I96" s="211"/>
      <c r="J96" s="211"/>
    </row>
    <row r="97" spans="1:10" ht="10.5" customHeight="1">
      <c r="A97" s="203"/>
      <c r="B97" s="203" t="s">
        <v>127</v>
      </c>
      <c r="C97" s="204"/>
      <c r="D97" s="208">
        <f>'[10]Veränd_Wert'!AC25</f>
        <v>137.946973006404</v>
      </c>
      <c r="E97" s="209">
        <f>'[10]Veränd_Wert'!AD25</f>
        <v>119.69943146106712</v>
      </c>
      <c r="F97" s="210">
        <f>'[10]Veränd_Wert'!AE25</f>
        <v>122.2</v>
      </c>
      <c r="G97" s="208">
        <f>'[10]Veränd_Wert'!AF25</f>
        <v>125.20680312611357</v>
      </c>
      <c r="H97" s="211">
        <f>'[10]Veränd_Wert'!AG25</f>
        <v>15.244468016769137</v>
      </c>
      <c r="I97" s="211">
        <f>'[10]Veränd_Wert'!AH25</f>
        <v>12.886229956140745</v>
      </c>
      <c r="J97" s="211">
        <f>'[10]Veränd_Wert'!AI25</f>
        <v>9.033500545236786</v>
      </c>
    </row>
    <row r="98" spans="1:10" ht="10.5" customHeight="1">
      <c r="A98" s="203"/>
      <c r="B98" s="203" t="s">
        <v>128</v>
      </c>
      <c r="C98" s="204"/>
      <c r="D98" s="208">
        <f>'[10]Veränd_Wert'!AC60</f>
        <v>201.11591701346393</v>
      </c>
      <c r="E98" s="209">
        <f>'[10]Veränd_Wert'!AD60</f>
        <v>143.2045642094336</v>
      </c>
      <c r="F98" s="210">
        <f>'[10]Veränd_Wert'!AE60</f>
        <v>142.9</v>
      </c>
      <c r="G98" s="208">
        <f>'[10]Veränd_Wert'!AF60</f>
        <v>169.29212923794694</v>
      </c>
      <c r="H98" s="211">
        <f>'[10]Veränd_Wert'!AG60</f>
        <v>40.439599899439095</v>
      </c>
      <c r="I98" s="211">
        <f>'[10]Veränd_Wert'!AH60</f>
        <v>40.73892023335474</v>
      </c>
      <c r="J98" s="211">
        <f>'[10]Veränd_Wert'!AI60</f>
        <v>21.414388647822353</v>
      </c>
    </row>
    <row r="99" spans="1:10" ht="10.5" customHeight="1">
      <c r="A99" s="203"/>
      <c r="B99" s="203"/>
      <c r="C99" s="204"/>
      <c r="D99" s="208"/>
      <c r="E99" s="209"/>
      <c r="F99" s="206"/>
      <c r="G99" s="208"/>
      <c r="H99" s="211"/>
      <c r="I99" s="211"/>
      <c r="J99" s="211"/>
    </row>
    <row r="100" spans="1:10" ht="10.5" customHeight="1">
      <c r="A100" s="203"/>
      <c r="B100" s="203"/>
      <c r="C100" s="204"/>
      <c r="D100" s="208"/>
      <c r="E100" s="209"/>
      <c r="F100" s="206"/>
      <c r="G100" s="208"/>
      <c r="H100" s="211"/>
      <c r="I100" s="211"/>
      <c r="J100" s="211"/>
    </row>
    <row r="101" spans="1:10" ht="10.5" customHeight="1">
      <c r="A101" s="203" t="s">
        <v>181</v>
      </c>
      <c r="B101" s="203"/>
      <c r="C101" s="204"/>
      <c r="D101" s="208">
        <f>'[10]Veränd_Wert'!AC97</f>
        <v>126.69742684688204</v>
      </c>
      <c r="E101" s="209">
        <f>'[10]Veränd_Wert'!AD97</f>
        <v>94.40565486598432</v>
      </c>
      <c r="F101" s="206">
        <f>'[10]Veränd_Wert'!AE97</f>
        <v>101.5</v>
      </c>
      <c r="G101" s="208">
        <f>'[10]Veränd_Wert'!AF97</f>
        <v>104.23403639887009</v>
      </c>
      <c r="H101" s="211">
        <f>'[10]Veränd_Wert'!AG97</f>
        <v>34.205336562453</v>
      </c>
      <c r="I101" s="211">
        <f>'[10]Veränd_Wert'!AH97</f>
        <v>24.82505108067196</v>
      </c>
      <c r="J101" s="211">
        <f>'[10]Veränd_Wert'!AI97</f>
        <v>3.4409888179326065</v>
      </c>
    </row>
    <row r="102" spans="1:10" ht="10.5" customHeight="1">
      <c r="A102" s="203"/>
      <c r="B102" s="203"/>
      <c r="C102" s="204"/>
      <c r="D102" s="208"/>
      <c r="E102" s="209"/>
      <c r="F102" s="206"/>
      <c r="G102" s="208"/>
      <c r="H102" s="211"/>
      <c r="I102" s="211"/>
      <c r="J102" s="211"/>
    </row>
    <row r="103" spans="1:10" ht="10.5" customHeight="1">
      <c r="A103" s="203"/>
      <c r="B103" s="203" t="s">
        <v>127</v>
      </c>
      <c r="C103" s="204"/>
      <c r="D103" s="208">
        <f>'[10]Veränd_Wert'!AC26</f>
        <v>121.7769577414189</v>
      </c>
      <c r="E103" s="209">
        <f>'[10]Veränd_Wert'!AD26</f>
        <v>95.5466059848028</v>
      </c>
      <c r="F103" s="206">
        <f>'[10]Veränd_Wert'!AE26</f>
        <v>104.3</v>
      </c>
      <c r="G103" s="208">
        <f>'[10]Veränd_Wert'!AF26</f>
        <v>102.31653967494223</v>
      </c>
      <c r="H103" s="211">
        <f>'[10]Veränd_Wert'!AG26</f>
        <v>27.45293931297589</v>
      </c>
      <c r="I103" s="211">
        <f>'[10]Veränd_Wert'!AH26</f>
        <v>16.756431199826366</v>
      </c>
      <c r="J103" s="211">
        <f>'[10]Veränd_Wert'!AI26</f>
        <v>-2.3386512806787447</v>
      </c>
    </row>
    <row r="104" spans="1:10" ht="10.5" customHeight="1">
      <c r="A104" s="203"/>
      <c r="B104" s="203" t="s">
        <v>128</v>
      </c>
      <c r="C104" s="204"/>
      <c r="D104" s="208">
        <f>'[10]Veränd_Wert'!AC61</f>
        <v>139.7715093995324</v>
      </c>
      <c r="E104" s="209">
        <f>'[10]Veränd_Wert'!AD61</f>
        <v>91.37405589562329</v>
      </c>
      <c r="F104" s="206">
        <f>'[10]Veränd_Wert'!AE61</f>
        <v>93.9</v>
      </c>
      <c r="G104" s="208">
        <f>'[10]Veränd_Wert'!AF61</f>
        <v>109.32897957286919</v>
      </c>
      <c r="H104" s="211">
        <f>'[10]Veränd_Wert'!AG61</f>
        <v>52.966296646822364</v>
      </c>
      <c r="I104" s="211">
        <f>'[10]Veränd_Wert'!AH61</f>
        <v>48.851447709832144</v>
      </c>
      <c r="J104" s="211">
        <f>'[10]Veränd_Wert'!AI61</f>
        <v>21.476643969854653</v>
      </c>
    </row>
    <row r="105" spans="1:10" ht="10.5" customHeight="1">
      <c r="A105" s="203"/>
      <c r="B105" s="203"/>
      <c r="C105" s="204"/>
      <c r="D105" s="208"/>
      <c r="E105" s="209"/>
      <c r="F105" s="206"/>
      <c r="G105" s="208"/>
      <c r="H105" s="211"/>
      <c r="I105" s="211"/>
      <c r="J105" s="211"/>
    </row>
    <row r="106" spans="1:10" ht="10.5" customHeight="1">
      <c r="A106" s="203"/>
      <c r="B106" s="203"/>
      <c r="C106" s="204"/>
      <c r="D106" s="208"/>
      <c r="E106" s="209"/>
      <c r="F106" s="206"/>
      <c r="G106" s="208"/>
      <c r="H106" s="211"/>
      <c r="I106" s="211"/>
      <c r="J106" s="211"/>
    </row>
    <row r="107" spans="1:10" ht="10.5" customHeight="1">
      <c r="A107" s="203" t="s">
        <v>182</v>
      </c>
      <c r="B107" s="203"/>
      <c r="C107" s="204"/>
      <c r="D107" s="208"/>
      <c r="E107" s="209"/>
      <c r="F107" s="206"/>
      <c r="G107" s="208"/>
      <c r="H107" s="211"/>
      <c r="I107" s="211"/>
      <c r="J107" s="211"/>
    </row>
    <row r="108" spans="1:10" ht="10.5" customHeight="1">
      <c r="A108" s="203"/>
      <c r="B108" s="203" t="s">
        <v>183</v>
      </c>
      <c r="C108" s="204"/>
      <c r="D108" s="208">
        <f>'[10]Veränd_Wert'!AC98</f>
        <v>124.83257192348773</v>
      </c>
      <c r="E108" s="209">
        <f>'[10]Veränd_Wert'!AD98</f>
        <v>76.64491905250571</v>
      </c>
      <c r="F108" s="206">
        <f>'[10]Veränd_Wert'!AE98</f>
        <v>114.6</v>
      </c>
      <c r="G108" s="208">
        <f>'[10]Veränd_Wert'!AF98</f>
        <v>89.49882288394394</v>
      </c>
      <c r="H108" s="211">
        <f>'[10]Veränd_Wert'!AG98</f>
        <v>62.87129462289731</v>
      </c>
      <c r="I108" s="211">
        <f>'[10]Veränd_Wert'!AH98</f>
        <v>8.928945832013735</v>
      </c>
      <c r="J108" s="211">
        <f>'[10]Veränd_Wert'!AI98</f>
        <v>-9.444698599719445</v>
      </c>
    </row>
    <row r="109" spans="1:10" ht="10.5" customHeight="1">
      <c r="A109" s="203"/>
      <c r="B109" s="203"/>
      <c r="C109" s="204"/>
      <c r="D109" s="208"/>
      <c r="E109" s="209"/>
      <c r="F109" s="206"/>
      <c r="G109" s="208"/>
      <c r="H109" s="211"/>
      <c r="I109" s="211"/>
      <c r="J109" s="211"/>
    </row>
    <row r="110" spans="1:10" ht="10.5" customHeight="1">
      <c r="A110" s="203"/>
      <c r="B110" s="203"/>
      <c r="C110" s="204"/>
      <c r="D110" s="208"/>
      <c r="E110" s="209"/>
      <c r="F110" s="206"/>
      <c r="G110" s="208"/>
      <c r="H110" s="211"/>
      <c r="I110" s="211"/>
      <c r="J110" s="211"/>
    </row>
    <row r="111" spans="1:10" ht="10.5" customHeight="1">
      <c r="A111" s="203" t="s">
        <v>184</v>
      </c>
      <c r="B111" s="203"/>
      <c r="C111" s="204"/>
      <c r="D111" s="208"/>
      <c r="E111" s="209"/>
      <c r="F111" s="206"/>
      <c r="G111" s="208"/>
      <c r="H111" s="211"/>
      <c r="I111" s="211"/>
      <c r="J111" s="211"/>
    </row>
    <row r="112" spans="1:10" ht="10.5" customHeight="1">
      <c r="A112" s="203"/>
      <c r="B112" s="203" t="s">
        <v>185</v>
      </c>
      <c r="C112" s="204"/>
      <c r="D112" s="208">
        <f>'[10]Veränd_Wert'!AC99</f>
        <v>186.95624632373202</v>
      </c>
      <c r="E112" s="209">
        <f>'[10]Veränd_Wert'!AD99</f>
        <v>164.07625641045337</v>
      </c>
      <c r="F112" s="206">
        <f>'[10]Veränd_Wert'!AE99</f>
        <v>195</v>
      </c>
      <c r="G112" s="208">
        <f>'[10]Veränd_Wert'!AF99</f>
        <v>178.6079390893007</v>
      </c>
      <c r="H112" s="211">
        <f>'[10]Veränd_Wert'!AG99</f>
        <v>13.944729367814219</v>
      </c>
      <c r="I112" s="211">
        <f>'[10]Veränd_Wert'!AH99</f>
        <v>-4.1250018852656325</v>
      </c>
      <c r="J112" s="211">
        <f>'[10]Veränd_Wert'!AI99</f>
        <v>-3.070944777875886</v>
      </c>
    </row>
    <row r="113" spans="1:10" ht="10.5" customHeight="1">
      <c r="A113" s="203"/>
      <c r="B113" s="203"/>
      <c r="C113" s="204"/>
      <c r="D113" s="208"/>
      <c r="E113" s="209"/>
      <c r="F113" s="206"/>
      <c r="G113" s="208"/>
      <c r="H113" s="211"/>
      <c r="I113" s="211"/>
      <c r="J113" s="211"/>
    </row>
    <row r="114" spans="1:10" ht="10.5" customHeight="1">
      <c r="A114" s="203"/>
      <c r="B114" s="203" t="s">
        <v>127</v>
      </c>
      <c r="C114" s="204"/>
      <c r="D114" s="208">
        <f>'[10]Veränd_Wert'!AC28</f>
        <v>189.5607943593001</v>
      </c>
      <c r="E114" s="209">
        <f>'[10]Veränd_Wert'!AD28</f>
        <v>156.192262383859</v>
      </c>
      <c r="F114" s="206">
        <f>'[10]Veränd_Wert'!AE28</f>
        <v>195.1</v>
      </c>
      <c r="G114" s="208">
        <f>'[10]Veränd_Wert'!AF28</f>
        <v>175.6781364166318</v>
      </c>
      <c r="H114" s="211">
        <f>'[10]Veränd_Wert'!AG28</f>
        <v>21.363754814841215</v>
      </c>
      <c r="I114" s="211">
        <f>'[10]Veränd_Wert'!AH28</f>
        <v>-2.8391622966170633</v>
      </c>
      <c r="J114" s="211">
        <f>'[10]Veränd_Wert'!AI28</f>
        <v>-3.0473860835365505</v>
      </c>
    </row>
    <row r="115" spans="1:10" ht="10.5" customHeight="1">
      <c r="A115" s="203"/>
      <c r="B115" s="203" t="s">
        <v>128</v>
      </c>
      <c r="C115" s="204"/>
      <c r="D115" s="208">
        <f>'[10]Veränd_Wert'!AC63</f>
        <v>167.1713176205091</v>
      </c>
      <c r="E115" s="209">
        <f>'[10]Veränd_Wert'!AD63</f>
        <v>223.9654412544248</v>
      </c>
      <c r="F115" s="206">
        <f>'[10]Veränd_Wert'!AE63</f>
        <v>194.1</v>
      </c>
      <c r="G115" s="208">
        <f>'[10]Veränd_Wert'!AF63</f>
        <v>200.86359945028497</v>
      </c>
      <c r="H115" s="211">
        <f>'[10]Veränd_Wert'!AG63</f>
        <v>-25.358431781177156</v>
      </c>
      <c r="I115" s="211">
        <f>'[10]Veränd_Wert'!AH63</f>
        <v>-13.873612766352865</v>
      </c>
      <c r="J115" s="211">
        <f>'[10]Veränd_Wert'!AI63</f>
        <v>-3.1048724311215716</v>
      </c>
    </row>
    <row r="116" spans="1:10" ht="10.5" customHeight="1">
      <c r="A116" s="203"/>
      <c r="B116" s="203"/>
      <c r="C116" s="204"/>
      <c r="D116" s="208"/>
      <c r="E116" s="209"/>
      <c r="F116" s="206"/>
      <c r="G116" s="208"/>
      <c r="H116" s="211"/>
      <c r="I116" s="211"/>
      <c r="J116" s="211"/>
    </row>
    <row r="117" spans="1:10" ht="10.5" customHeight="1">
      <c r="A117" s="203"/>
      <c r="B117" s="203"/>
      <c r="C117" s="204"/>
      <c r="D117" s="208"/>
      <c r="E117" s="209"/>
      <c r="F117" s="206"/>
      <c r="G117" s="208"/>
      <c r="H117" s="211"/>
      <c r="I117" s="211"/>
      <c r="J117" s="211"/>
    </row>
    <row r="118" spans="1:10" ht="10.5" customHeight="1">
      <c r="A118" s="203" t="s">
        <v>186</v>
      </c>
      <c r="B118" s="203"/>
      <c r="C118" s="204"/>
      <c r="D118" s="208">
        <f>'[10]Veränd_Wert'!AC100</f>
        <v>111.13783047069563</v>
      </c>
      <c r="E118" s="209">
        <f>'[10]Veränd_Wert'!AD100</f>
        <v>89.53942484694349</v>
      </c>
      <c r="F118" s="210">
        <f>'[10]Veränd_Wert'!AE100</f>
        <v>80.1</v>
      </c>
      <c r="G118" s="208">
        <f>'[10]Veränd_Wert'!AF100</f>
        <v>94.66852637332995</v>
      </c>
      <c r="H118" s="211">
        <f>'[10]Veränd_Wert'!AG100</f>
        <v>24.12167116403967</v>
      </c>
      <c r="I118" s="211">
        <f>'[10]Veränd_Wert'!AH100</f>
        <v>38.748852023340376</v>
      </c>
      <c r="J118" s="211">
        <f>'[10]Veränd_Wert'!AI100</f>
        <v>6.249749016083024</v>
      </c>
    </row>
    <row r="119" spans="1:10" ht="10.5" customHeight="1">
      <c r="A119" s="203"/>
      <c r="B119" s="203"/>
      <c r="C119" s="204"/>
      <c r="D119" s="208"/>
      <c r="E119" s="209"/>
      <c r="F119" s="206"/>
      <c r="G119" s="208"/>
      <c r="H119" s="211"/>
      <c r="I119" s="211"/>
      <c r="J119" s="211"/>
    </row>
    <row r="120" spans="1:10" ht="10.5" customHeight="1">
      <c r="A120" s="203"/>
      <c r="B120" s="203" t="s">
        <v>127</v>
      </c>
      <c r="C120" s="204"/>
      <c r="D120" s="208">
        <f>'[10]Veränd_Wert'!AC29</f>
        <v>74.64304002575909</v>
      </c>
      <c r="E120" s="209">
        <f>'[10]Veränd_Wert'!AD29</f>
        <v>68.12042308735408</v>
      </c>
      <c r="F120" s="210">
        <f>'[10]Veränd_Wert'!AE29</f>
        <v>61.2</v>
      </c>
      <c r="G120" s="208">
        <f>'[10]Veränd_Wert'!AF29</f>
        <v>65.01706255928731</v>
      </c>
      <c r="H120" s="211">
        <f>'[10]Veränd_Wert'!AG29</f>
        <v>9.575126875005964</v>
      </c>
      <c r="I120" s="211">
        <f>'[10]Veränd_Wert'!AH29</f>
        <v>21.96575167607694</v>
      </c>
      <c r="J120" s="211">
        <f>'[10]Veränd_Wert'!AI29</f>
        <v>-5.5442190421976045</v>
      </c>
    </row>
    <row r="121" spans="1:10" ht="10.5" customHeight="1">
      <c r="A121" s="203"/>
      <c r="B121" s="203" t="s">
        <v>128</v>
      </c>
      <c r="C121" s="204"/>
      <c r="D121" s="208">
        <f>'[10]Veränd_Wert'!AC64</f>
        <v>185.1994028920149</v>
      </c>
      <c r="E121" s="209">
        <f>'[10]Veränd_Wert'!AD64</f>
        <v>133.00658634232587</v>
      </c>
      <c r="F121" s="210">
        <f>'[10]Veränd_Wert'!AE64</f>
        <v>118.5</v>
      </c>
      <c r="G121" s="208">
        <f>'[10]Veränd_Wert'!AF64</f>
        <v>154.84243086458136</v>
      </c>
      <c r="H121" s="211">
        <f>'[10]Veränd_Wert'!AG64</f>
        <v>39.240775953273236</v>
      </c>
      <c r="I121" s="211">
        <f>'[10]Veränd_Wert'!AH64</f>
        <v>56.286415942628594</v>
      </c>
      <c r="J121" s="211">
        <f>'[10]Veränd_Wert'!AI64</f>
        <v>18.865735054693967</v>
      </c>
    </row>
    <row r="122" spans="1:10" ht="10.5" customHeight="1">
      <c r="A122" s="227"/>
      <c r="B122" s="227"/>
      <c r="C122" s="228"/>
      <c r="D122" s="208"/>
      <c r="E122" s="209"/>
      <c r="F122" s="206"/>
      <c r="G122" s="208"/>
      <c r="H122" s="211"/>
      <c r="I122" s="211"/>
      <c r="J122" s="211"/>
    </row>
    <row r="123" spans="1:10" ht="10.5" customHeight="1">
      <c r="A123" s="227"/>
      <c r="B123" s="227"/>
      <c r="C123" s="228"/>
      <c r="D123" s="208"/>
      <c r="E123" s="209"/>
      <c r="F123" s="206"/>
      <c r="G123" s="208"/>
      <c r="H123" s="211"/>
      <c r="I123" s="211"/>
      <c r="J123" s="211"/>
    </row>
    <row r="124" spans="1:10" ht="10.5" customHeight="1">
      <c r="A124" s="203" t="s">
        <v>187</v>
      </c>
      <c r="B124" s="203"/>
      <c r="C124" s="228"/>
      <c r="D124" s="208">
        <f>'[10]Veränd_Wert'!AC101</f>
        <v>110.01432278567155</v>
      </c>
      <c r="E124" s="209">
        <f>'[10]Veränd_Wert'!AD101</f>
        <v>100.74940347111962</v>
      </c>
      <c r="F124" s="210">
        <f>'[10]Veränd_Wert'!AE101</f>
        <v>115.6</v>
      </c>
      <c r="G124" s="208">
        <f>'[10]Veränd_Wert'!AF101</f>
        <v>102.62699357932475</v>
      </c>
      <c r="H124" s="211">
        <f>'[10]Veränd_Wert'!AG101</f>
        <v>9.19600414032007</v>
      </c>
      <c r="I124" s="211">
        <f>'[10]Veränd_Wert'!AH101</f>
        <v>-4.831900704436368</v>
      </c>
      <c r="J124" s="211">
        <f>'[10]Veränd_Wert'!AI101</f>
        <v>-10.160204044944791</v>
      </c>
    </row>
    <row r="125" spans="1:10" ht="10.5" customHeight="1">
      <c r="A125" s="203"/>
      <c r="B125" s="203"/>
      <c r="C125" s="228"/>
      <c r="D125" s="208"/>
      <c r="E125" s="209"/>
      <c r="F125" s="206"/>
      <c r="G125" s="208"/>
      <c r="H125" s="211"/>
      <c r="I125" s="211"/>
      <c r="J125" s="211"/>
    </row>
    <row r="126" spans="1:10" ht="10.5" customHeight="1">
      <c r="A126" s="203"/>
      <c r="B126" s="203" t="s">
        <v>127</v>
      </c>
      <c r="C126" s="228"/>
      <c r="D126" s="208">
        <f>'[10]Veränd_Wert'!AC30</f>
        <v>113.03229768299549</v>
      </c>
      <c r="E126" s="209">
        <f>'[10]Veränd_Wert'!AD30</f>
        <v>101.18295270934512</v>
      </c>
      <c r="F126" s="210">
        <f>'[10]Veränd_Wert'!AE30</f>
        <v>115.1</v>
      </c>
      <c r="G126" s="208">
        <f>'[10]Veränd_Wert'!AF30</f>
        <v>104.73651164913998</v>
      </c>
      <c r="H126" s="211">
        <f>'[10]Veränd_Wert'!AG30</f>
        <v>11.710811610418626</v>
      </c>
      <c r="I126" s="211">
        <f>'[10]Veränd_Wert'!AH30</f>
        <v>-1.7964398931403156</v>
      </c>
      <c r="J126" s="211">
        <f>'[10]Veränd_Wert'!AI30</f>
        <v>-14.7559590484482</v>
      </c>
    </row>
    <row r="127" spans="1:10" ht="10.5" customHeight="1">
      <c r="A127" s="203"/>
      <c r="B127" s="203" t="s">
        <v>128</v>
      </c>
      <c r="C127" s="228"/>
      <c r="D127" s="208">
        <f>'[10]Veränd_Wert'!AC65</f>
        <v>106.44116253249125</v>
      </c>
      <c r="E127" s="209">
        <f>'[10]Veränd_Wert'!AD65</f>
        <v>100.23609868261012</v>
      </c>
      <c r="F127" s="210">
        <f>'[10]Veränd_Wert'!AE65</f>
        <v>116.2</v>
      </c>
      <c r="G127" s="208">
        <f>'[10]Veränd_Wert'!AF65</f>
        <v>100.1294094723595</v>
      </c>
      <c r="H127" s="211">
        <f>'[10]Veränd_Wert'!AG65</f>
        <v>6.190448283037217</v>
      </c>
      <c r="I127" s="211">
        <f>'[10]Veränd_Wert'!AH65</f>
        <v>-8.39831107358757</v>
      </c>
      <c r="J127" s="211">
        <f>'[10]Veränd_Wert'!AI65</f>
        <v>-3.7525701963862677</v>
      </c>
    </row>
    <row r="128" spans="1:10" ht="10.5" customHeight="1">
      <c r="A128" s="203"/>
      <c r="B128" s="203"/>
      <c r="C128" s="228"/>
      <c r="D128" s="208"/>
      <c r="E128" s="209"/>
      <c r="F128" s="210"/>
      <c r="G128" s="208"/>
      <c r="H128" s="211"/>
      <c r="I128" s="211"/>
      <c r="J128" s="211"/>
    </row>
    <row r="129" spans="1:10" ht="10.5" customHeight="1">
      <c r="A129" s="203"/>
      <c r="B129" s="203"/>
      <c r="C129" s="228"/>
      <c r="D129" s="208"/>
      <c r="E129" s="209"/>
      <c r="F129" s="206"/>
      <c r="G129" s="208"/>
      <c r="H129" s="211"/>
      <c r="I129" s="211"/>
      <c r="J129" s="211"/>
    </row>
    <row r="130" spans="1:10" ht="10.5" customHeight="1">
      <c r="A130" s="203" t="s">
        <v>188</v>
      </c>
      <c r="B130" s="203"/>
      <c r="C130" s="228"/>
      <c r="D130" s="208">
        <f>'[10]Veränd_Wert'!AC102</f>
        <v>154.81116716139653</v>
      </c>
      <c r="E130" s="209">
        <f>'[10]Veränd_Wert'!AD102</f>
        <v>135.33474118216637</v>
      </c>
      <c r="F130" s="210">
        <f>'[10]Veränd_Wert'!AE102</f>
        <v>142.5</v>
      </c>
      <c r="G130" s="208">
        <f>'[10]Veränd_Wert'!AF102</f>
        <v>140.04651582558085</v>
      </c>
      <c r="H130" s="211">
        <f>'[10]Veränd_Wert'!AG102</f>
        <v>14.391298057764821</v>
      </c>
      <c r="I130" s="211">
        <f>'[10]Veränd_Wert'!AH102</f>
        <v>8.63941555185721</v>
      </c>
      <c r="J130" s="211">
        <f>'[10]Veränd_Wert'!AI102</f>
        <v>11.917833637917578</v>
      </c>
    </row>
    <row r="131" spans="1:10" ht="10.5" customHeight="1">
      <c r="A131" s="203"/>
      <c r="B131" s="203"/>
      <c r="C131" s="228"/>
      <c r="D131" s="208"/>
      <c r="E131" s="209"/>
      <c r="F131" s="206"/>
      <c r="G131" s="208"/>
      <c r="H131" s="211"/>
      <c r="I131" s="211"/>
      <c r="J131" s="211"/>
    </row>
    <row r="132" spans="1:10" ht="10.5" customHeight="1">
      <c r="A132" s="203"/>
      <c r="B132" s="203"/>
      <c r="C132" s="228"/>
      <c r="D132" s="208"/>
      <c r="E132" s="209"/>
      <c r="F132" s="206"/>
      <c r="G132" s="208"/>
      <c r="H132" s="211"/>
      <c r="I132" s="211"/>
      <c r="J132" s="211"/>
    </row>
    <row r="133" spans="1:10" ht="10.5" customHeight="1">
      <c r="A133" s="203" t="s">
        <v>189</v>
      </c>
      <c r="B133" s="203"/>
      <c r="C133" s="228"/>
      <c r="D133" s="208">
        <f>'[10]Veränd_Wert'!AC103</f>
        <v>109.66917722945635</v>
      </c>
      <c r="E133" s="209">
        <f>'[10]Veränd_Wert'!AD103</f>
        <v>199.04408955896798</v>
      </c>
      <c r="F133" s="206">
        <f>'[10]Veränd_Wert'!AE103</f>
        <v>180.7</v>
      </c>
      <c r="G133" s="208">
        <f>'[10]Veränd_Wert'!AF103</f>
        <v>154.76652631173803</v>
      </c>
      <c r="H133" s="211">
        <f>'[10]Veränd_Wert'!AG103</f>
        <v>-44.90206794260715</v>
      </c>
      <c r="I133" s="211">
        <f>'[10]Veränd_Wert'!AH103</f>
        <v>-39.30870103516527</v>
      </c>
      <c r="J133" s="211">
        <f>'[10]Veränd_Wert'!AI103</f>
        <v>5.283351232474852</v>
      </c>
    </row>
    <row r="134" spans="1:10" ht="10.5" customHeight="1">
      <c r="A134" s="203"/>
      <c r="B134" s="203"/>
      <c r="C134" s="228"/>
      <c r="D134" s="208"/>
      <c r="E134" s="209"/>
      <c r="F134" s="206"/>
      <c r="G134" s="208"/>
      <c r="H134" s="211"/>
      <c r="I134" s="211"/>
      <c r="J134" s="211"/>
    </row>
    <row r="135" spans="1:10" ht="10.5" customHeight="1">
      <c r="A135" s="203"/>
      <c r="B135" s="203" t="s">
        <v>127</v>
      </c>
      <c r="C135" s="228"/>
      <c r="D135" s="208">
        <f>'[10]Veränd_Wert'!AC32</f>
        <v>109.41499512355774</v>
      </c>
      <c r="E135" s="209">
        <f>'[10]Veränd_Wert'!AD32</f>
        <v>187.66923745623637</v>
      </c>
      <c r="F135" s="206">
        <f>'[10]Veränd_Wert'!AE32</f>
        <v>179.8</v>
      </c>
      <c r="G135" s="208">
        <f>'[10]Veränd_Wert'!AF32</f>
        <v>148.4170552038559</v>
      </c>
      <c r="H135" s="211">
        <f>'[10]Veränd_Wert'!AG32</f>
        <v>-41.697959342392046</v>
      </c>
      <c r="I135" s="211">
        <f>'[10]Veränd_Wert'!AH32</f>
        <v>-39.14627634952295</v>
      </c>
      <c r="J135" s="211">
        <f>'[10]Veränd_Wert'!AI32</f>
        <v>8.544896541094046</v>
      </c>
    </row>
    <row r="136" spans="1:10" ht="10.5" customHeight="1">
      <c r="A136" s="203"/>
      <c r="B136" s="203" t="s">
        <v>128</v>
      </c>
      <c r="C136" s="228"/>
      <c r="D136" s="208">
        <f>'[10]Veränd_Wert'!AC67</f>
        <v>115.970143219968</v>
      </c>
      <c r="E136" s="209">
        <f>'[10]Veränd_Wert'!AD67</f>
        <v>481.0173489180799</v>
      </c>
      <c r="F136" s="206">
        <f>'[10]Veränd_Wert'!AE67</f>
        <v>204.4</v>
      </c>
      <c r="G136" s="208">
        <f>'[10]Veränd_Wert'!AF67</f>
        <v>312.16471022367875</v>
      </c>
      <c r="H136" s="211">
        <f>'[10]Veränd_Wert'!AG67</f>
        <v>-75.89065270082006</v>
      </c>
      <c r="I136" s="211">
        <f>'[10]Veränd_Wert'!AH67</f>
        <v>-43.26313932486889</v>
      </c>
      <c r="J136" s="211">
        <f>'[10]Veränd_Wert'!AI67</f>
        <v>-22.353525356849662</v>
      </c>
    </row>
    <row r="137" spans="1:10" ht="10.5" customHeight="1">
      <c r="A137" s="203"/>
      <c r="B137" s="203"/>
      <c r="C137" s="228"/>
      <c r="D137" s="208"/>
      <c r="E137" s="209"/>
      <c r="F137" s="206"/>
      <c r="G137" s="208"/>
      <c r="H137" s="211"/>
      <c r="I137" s="211"/>
      <c r="J137" s="211"/>
    </row>
    <row r="138" spans="1:10" ht="10.5" customHeight="1">
      <c r="A138" s="227"/>
      <c r="B138" s="227"/>
      <c r="C138" s="228"/>
      <c r="D138" s="208"/>
      <c r="E138" s="209"/>
      <c r="F138" s="206"/>
      <c r="G138" s="208"/>
      <c r="H138" s="211"/>
      <c r="I138" s="211"/>
      <c r="J138" s="211"/>
    </row>
    <row r="139" spans="1:10" ht="10.5" customHeight="1">
      <c r="A139" s="203" t="s">
        <v>190</v>
      </c>
      <c r="B139" s="203"/>
      <c r="C139" s="204"/>
      <c r="D139" s="208"/>
      <c r="E139" s="209"/>
      <c r="F139" s="206"/>
      <c r="G139" s="208"/>
      <c r="H139" s="211"/>
      <c r="I139" s="211"/>
      <c r="J139" s="211"/>
    </row>
    <row r="140" spans="1:10" ht="10.5" customHeight="1">
      <c r="A140" s="203"/>
      <c r="B140" s="203" t="s">
        <v>191</v>
      </c>
      <c r="C140" s="204"/>
      <c r="D140" s="208">
        <f>'[10]Veränd_Wert'!AC104</f>
        <v>82.2957235459465</v>
      </c>
      <c r="E140" s="209">
        <f>'[10]Veränd_Wert'!AD104</f>
        <v>69.58581049167942</v>
      </c>
      <c r="F140" s="206">
        <f>'[10]Veränd_Wert'!AE104</f>
        <v>80.5</v>
      </c>
      <c r="G140" s="208">
        <f>'[10]Veränd_Wert'!AF104</f>
        <v>72.52658249761124</v>
      </c>
      <c r="H140" s="211">
        <f>'[10]Veränd_Wert'!AG104</f>
        <v>18.265093076392116</v>
      </c>
      <c r="I140" s="211">
        <f>'[10]Veränd_Wert'!AH104</f>
        <v>2.2307124794366473</v>
      </c>
      <c r="J140" s="211">
        <f>'[10]Veränd_Wert'!AI104</f>
        <v>-6.698221486777989</v>
      </c>
    </row>
    <row r="141" spans="1:10" ht="10.5" customHeight="1">
      <c r="A141" s="203"/>
      <c r="B141" s="203"/>
      <c r="C141" s="204"/>
      <c r="D141" s="208"/>
      <c r="E141" s="209"/>
      <c r="F141" s="206"/>
      <c r="G141" s="208"/>
      <c r="H141" s="211"/>
      <c r="I141" s="211"/>
      <c r="J141" s="211"/>
    </row>
    <row r="142" spans="1:10" ht="10.5" customHeight="1">
      <c r="A142" s="203"/>
      <c r="B142" s="203" t="s">
        <v>127</v>
      </c>
      <c r="C142" s="204"/>
      <c r="D142" s="208">
        <f>'[10]Veränd_Wert'!AC33</f>
        <v>84.97847705677087</v>
      </c>
      <c r="E142" s="209">
        <f>'[10]Veränd_Wert'!AD33</f>
        <v>72.00107128418871</v>
      </c>
      <c r="F142" s="206">
        <f>'[10]Veränd_Wert'!AE33</f>
        <v>82.2</v>
      </c>
      <c r="G142" s="208">
        <f>'[10]Veränd_Wert'!AF33</f>
        <v>74.9965506426163</v>
      </c>
      <c r="H142" s="211">
        <f>'[10]Veränd_Wert'!AG33</f>
        <v>18.023906507391054</v>
      </c>
      <c r="I142" s="211">
        <f>'[10]Veränd_Wert'!AH33</f>
        <v>3.380142404830739</v>
      </c>
      <c r="J142" s="211">
        <f>'[10]Veränd_Wert'!AI33</f>
        <v>-5.783227835909182</v>
      </c>
    </row>
    <row r="143" spans="1:10" ht="10.5" customHeight="1">
      <c r="A143" s="203"/>
      <c r="B143" s="203" t="s">
        <v>128</v>
      </c>
      <c r="C143" s="204"/>
      <c r="D143" s="208">
        <f>'[10]Veränd_Wert'!AC68</f>
        <v>55.62127885641628</v>
      </c>
      <c r="E143" s="209">
        <f>'[10]Veränd_Wert'!AD68</f>
        <v>45.57102859970038</v>
      </c>
      <c r="F143" s="206">
        <f>'[10]Veränd_Wert'!AE68</f>
        <v>63.8</v>
      </c>
      <c r="G143" s="208">
        <f>'[10]Veränd_Wert'!AF68</f>
        <v>47.96784893841374</v>
      </c>
      <c r="H143" s="211">
        <f>'[10]Veränd_Wert'!AG68</f>
        <v>22.054034252766428</v>
      </c>
      <c r="I143" s="211">
        <f>'[10]Veränd_Wert'!AH68</f>
        <v>-12.819312137278551</v>
      </c>
      <c r="J143" s="211">
        <f>'[10]Veränd_Wert'!AI68</f>
        <v>-19.336576897286307</v>
      </c>
    </row>
    <row r="144" spans="4:10" ht="10.5" customHeight="1">
      <c r="D144" s="208"/>
      <c r="E144" s="209"/>
      <c r="F144" s="206"/>
      <c r="G144" s="208"/>
      <c r="H144" s="211"/>
      <c r="I144" s="211"/>
      <c r="J144" s="211"/>
    </row>
    <row r="145" spans="1:10" ht="12.75">
      <c r="A145" s="227"/>
      <c r="B145" s="227"/>
      <c r="C145" s="229"/>
      <c r="D145" s="208"/>
      <c r="E145" s="209"/>
      <c r="F145" s="206"/>
      <c r="G145" s="208"/>
      <c r="H145" s="215"/>
      <c r="I145" s="215"/>
      <c r="J145" s="215"/>
    </row>
    <row r="146" spans="1:10" ht="10.5" customHeight="1">
      <c r="A146" s="227"/>
      <c r="B146" s="227"/>
      <c r="C146" s="229"/>
      <c r="D146" s="208"/>
      <c r="E146" s="209"/>
      <c r="F146" s="206"/>
      <c r="G146" s="208"/>
      <c r="H146" s="215"/>
      <c r="I146" s="215"/>
      <c r="J146" s="215"/>
    </row>
    <row r="147" spans="1:10" ht="10.5" customHeight="1">
      <c r="A147" s="227"/>
      <c r="B147" s="227"/>
      <c r="C147" s="229"/>
      <c r="D147" s="208"/>
      <c r="E147" s="209"/>
      <c r="F147" s="206"/>
      <c r="G147" s="208"/>
      <c r="H147" s="230"/>
      <c r="I147" s="230"/>
      <c r="J147" s="230"/>
    </row>
    <row r="148" spans="1:10" ht="10.5" customHeight="1">
      <c r="A148" s="227"/>
      <c r="B148" s="227"/>
      <c r="C148" s="229"/>
      <c r="D148" s="208"/>
      <c r="E148" s="209"/>
      <c r="F148" s="208"/>
      <c r="G148" s="208"/>
      <c r="H148" s="230"/>
      <c r="I148" s="230"/>
      <c r="J148" s="230"/>
    </row>
    <row r="149" spans="1:10" ht="10.5" customHeight="1">
      <c r="A149" s="227"/>
      <c r="B149" s="227"/>
      <c r="C149" s="229"/>
      <c r="D149" s="208"/>
      <c r="E149" s="209"/>
      <c r="F149" s="208"/>
      <c r="G149" s="208"/>
      <c r="H149" s="230"/>
      <c r="I149" s="230"/>
      <c r="J149" s="230"/>
    </row>
    <row r="150" spans="1:10" ht="10.5" customHeight="1">
      <c r="A150" s="227"/>
      <c r="B150" s="227"/>
      <c r="C150" s="229"/>
      <c r="D150" s="230"/>
      <c r="E150" s="230"/>
      <c r="F150" s="208"/>
      <c r="G150" s="231"/>
      <c r="H150" s="230"/>
      <c r="I150" s="230"/>
      <c r="J150" s="230"/>
    </row>
    <row r="151" spans="1:10" ht="12.75">
      <c r="A151" s="227"/>
      <c r="B151" s="227"/>
      <c r="C151" s="229"/>
      <c r="D151" s="230"/>
      <c r="E151" s="230"/>
      <c r="F151" s="208"/>
      <c r="G151" s="231"/>
      <c r="H151" s="230"/>
      <c r="I151" s="230"/>
      <c r="J151" s="230"/>
    </row>
    <row r="152" spans="1:10" ht="10.5" customHeight="1">
      <c r="A152" s="227"/>
      <c r="C152" s="220"/>
      <c r="D152" s="230"/>
      <c r="E152" s="230"/>
      <c r="F152" s="208"/>
      <c r="G152" s="231"/>
      <c r="H152" s="230"/>
      <c r="I152" s="230"/>
      <c r="J152" s="230"/>
    </row>
    <row r="153" spans="1:10" ht="10.5" customHeight="1">
      <c r="A153" s="227"/>
      <c r="B153" s="227"/>
      <c r="C153" s="229"/>
      <c r="D153" s="230"/>
      <c r="E153" s="230"/>
      <c r="F153" s="208"/>
      <c r="G153" s="231"/>
      <c r="H153" s="230"/>
      <c r="I153" s="230"/>
      <c r="J153" s="230"/>
    </row>
    <row r="154" spans="2:10" ht="10.5" customHeight="1">
      <c r="B154" s="227"/>
      <c r="C154" s="220"/>
      <c r="D154" s="230"/>
      <c r="E154" s="230"/>
      <c r="F154" s="208"/>
      <c r="G154" s="231"/>
      <c r="H154" s="230"/>
      <c r="I154" s="230"/>
      <c r="J154" s="230"/>
    </row>
    <row r="155" ht="10.5" customHeight="1"/>
  </sheetData>
  <mergeCells count="12">
    <mergeCell ref="D82:D86"/>
    <mergeCell ref="E82:F83"/>
    <mergeCell ref="G82:G86"/>
    <mergeCell ref="E84:E86"/>
    <mergeCell ref="F84:F86"/>
    <mergeCell ref="A3:J3"/>
    <mergeCell ref="A77:J77"/>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2.xml><?xml version="1.0" encoding="utf-8"?>
<worksheet xmlns="http://schemas.openxmlformats.org/spreadsheetml/2006/main" xmlns:r="http://schemas.openxmlformats.org/officeDocument/2006/relationships">
  <dimension ref="A1:L64"/>
  <sheetViews>
    <sheetView workbookViewId="0" topLeftCell="A1">
      <selection activeCell="B61" sqref="B61"/>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232" customWidth="1"/>
    <col min="28" max="28" width="11.421875" style="232" customWidth="1"/>
  </cols>
  <sheetData>
    <row r="1" spans="1:12" ht="12.75">
      <c r="A1" s="540" t="s">
        <v>197</v>
      </c>
      <c r="B1" s="540"/>
      <c r="C1" s="540"/>
      <c r="D1" s="540"/>
      <c r="E1" s="540"/>
      <c r="F1" s="540"/>
      <c r="G1" s="540"/>
      <c r="H1" s="540"/>
      <c r="I1" s="540"/>
      <c r="J1" s="540"/>
      <c r="K1" s="540"/>
      <c r="L1" s="540"/>
    </row>
    <row r="2" spans="1:11" ht="12.75">
      <c r="A2" s="233"/>
      <c r="B2" s="234"/>
      <c r="C2" s="234"/>
      <c r="D2" s="234"/>
      <c r="E2" s="234"/>
      <c r="F2" s="234"/>
      <c r="G2" s="234"/>
      <c r="H2" s="234"/>
      <c r="I2" s="235"/>
      <c r="J2" s="235"/>
      <c r="K2" s="235"/>
    </row>
    <row r="3" spans="1:12" ht="12.75">
      <c r="A3" s="541" t="s">
        <v>198</v>
      </c>
      <c r="B3" s="541"/>
      <c r="C3" s="541"/>
      <c r="D3" s="541"/>
      <c r="E3" s="541"/>
      <c r="F3" s="541"/>
      <c r="G3" s="541"/>
      <c r="H3" s="541"/>
      <c r="I3" s="541"/>
      <c r="J3" s="541"/>
      <c r="K3" s="541"/>
      <c r="L3" s="541"/>
    </row>
    <row r="4" spans="1:12" ht="12.75">
      <c r="A4" s="541" t="s">
        <v>199</v>
      </c>
      <c r="B4" s="541"/>
      <c r="C4" s="541"/>
      <c r="D4" s="541"/>
      <c r="E4" s="541"/>
      <c r="F4" s="541"/>
      <c r="G4" s="541"/>
      <c r="H4" s="541"/>
      <c r="I4" s="541"/>
      <c r="J4" s="541"/>
      <c r="K4" s="541"/>
      <c r="L4" s="541"/>
    </row>
    <row r="5" spans="1:12" ht="12.75" customHeight="1">
      <c r="A5" s="542" t="s">
        <v>103</v>
      </c>
      <c r="B5" s="542"/>
      <c r="C5" s="542"/>
      <c r="D5" s="542"/>
      <c r="E5" s="542"/>
      <c r="F5" s="542"/>
      <c r="G5" s="542"/>
      <c r="H5" s="542"/>
      <c r="I5" s="542"/>
      <c r="J5" s="542"/>
      <c r="K5" s="542"/>
      <c r="L5" s="542"/>
    </row>
    <row r="6" spans="1:11" ht="11.25" customHeight="1">
      <c r="A6" s="236"/>
      <c r="B6" s="237"/>
      <c r="C6" s="238"/>
      <c r="D6" s="238"/>
      <c r="E6" s="238"/>
      <c r="F6" s="238"/>
      <c r="G6" s="238"/>
      <c r="H6" s="238"/>
      <c r="I6" s="239"/>
      <c r="J6" s="239"/>
      <c r="K6" s="239"/>
    </row>
    <row r="7" spans="1:11" ht="11.25" customHeight="1">
      <c r="A7" s="237"/>
      <c r="B7" s="237"/>
      <c r="C7" s="238"/>
      <c r="D7" s="238"/>
      <c r="E7" s="238"/>
      <c r="F7" s="238"/>
      <c r="G7" s="238"/>
      <c r="H7" s="238"/>
      <c r="I7" s="240"/>
      <c r="J7" s="239"/>
      <c r="K7" s="239"/>
    </row>
    <row r="8" spans="1:12" ht="12.75" customHeight="1">
      <c r="A8" s="241"/>
      <c r="B8" s="242"/>
      <c r="C8" s="242"/>
      <c r="D8" s="242"/>
      <c r="E8" s="242"/>
      <c r="F8" s="526" t="s">
        <v>200</v>
      </c>
      <c r="G8" s="529" t="s">
        <v>160</v>
      </c>
      <c r="H8" s="530"/>
      <c r="I8" s="533" t="s">
        <v>201</v>
      </c>
      <c r="J8" s="243" t="s">
        <v>104</v>
      </c>
      <c r="K8" s="243"/>
      <c r="L8" s="243"/>
    </row>
    <row r="9" spans="1:12" ht="12.75">
      <c r="A9" s="244"/>
      <c r="B9" s="245"/>
      <c r="C9" s="245"/>
      <c r="D9" s="245"/>
      <c r="E9" s="245"/>
      <c r="F9" s="527"/>
      <c r="G9" s="531"/>
      <c r="H9" s="532"/>
      <c r="I9" s="534"/>
      <c r="J9" s="246" t="s">
        <v>202</v>
      </c>
      <c r="K9" s="247"/>
      <c r="L9" s="248" t="s">
        <v>203</v>
      </c>
    </row>
    <row r="10" spans="1:12" ht="15.75" customHeight="1">
      <c r="A10" s="536" t="s">
        <v>204</v>
      </c>
      <c r="B10" s="536"/>
      <c r="C10" s="536"/>
      <c r="D10" s="536"/>
      <c r="E10" s="536"/>
      <c r="F10" s="527"/>
      <c r="G10" s="537" t="s">
        <v>205</v>
      </c>
      <c r="H10" s="537" t="s">
        <v>206</v>
      </c>
      <c r="I10" s="534"/>
      <c r="J10" s="520" t="s">
        <v>120</v>
      </c>
      <c r="K10" s="521"/>
      <c r="L10" s="521"/>
    </row>
    <row r="11" spans="1:12" ht="10.5" customHeight="1">
      <c r="A11" s="244"/>
      <c r="B11" s="245"/>
      <c r="C11" s="245"/>
      <c r="D11" s="245"/>
      <c r="E11" s="245"/>
      <c r="F11" s="527"/>
      <c r="G11" s="538"/>
      <c r="H11" s="538" t="s">
        <v>50</v>
      </c>
      <c r="I11" s="534"/>
      <c r="J11" s="522" t="s">
        <v>207</v>
      </c>
      <c r="K11" s="522" t="s">
        <v>208</v>
      </c>
      <c r="L11" s="524" t="s">
        <v>209</v>
      </c>
    </row>
    <row r="12" spans="1:12" ht="12" customHeight="1">
      <c r="A12" s="249"/>
      <c r="B12" s="250"/>
      <c r="C12" s="250"/>
      <c r="D12" s="250"/>
      <c r="E12" s="251"/>
      <c r="F12" s="528"/>
      <c r="G12" s="539"/>
      <c r="H12" s="539" t="s">
        <v>50</v>
      </c>
      <c r="I12" s="535"/>
      <c r="J12" s="523"/>
      <c r="K12" s="523"/>
      <c r="L12" s="525"/>
    </row>
    <row r="13" spans="1:11" ht="10.5" customHeight="1">
      <c r="A13" s="244"/>
      <c r="B13" s="245"/>
      <c r="C13" s="245"/>
      <c r="D13" s="245"/>
      <c r="E13" s="245"/>
      <c r="F13" s="252"/>
      <c r="G13" s="253"/>
      <c r="H13" s="254"/>
      <c r="I13" s="255"/>
      <c r="J13" s="256"/>
      <c r="K13" s="257"/>
    </row>
    <row r="14" spans="1:12" ht="12" customHeight="1">
      <c r="A14" s="519" t="s">
        <v>210</v>
      </c>
      <c r="B14" s="519"/>
      <c r="C14" s="519"/>
      <c r="D14" s="519"/>
      <c r="E14" s="519"/>
      <c r="F14" s="519"/>
      <c r="G14" s="519"/>
      <c r="H14" s="519"/>
      <c r="I14" s="519"/>
      <c r="J14" s="519"/>
      <c r="K14" s="519"/>
      <c r="L14" s="519"/>
    </row>
    <row r="15" spans="1:11" ht="10.5" customHeight="1">
      <c r="A15" s="244"/>
      <c r="B15" s="245"/>
      <c r="C15" s="245"/>
      <c r="D15" s="245"/>
      <c r="E15" s="245"/>
      <c r="F15" s="258"/>
      <c r="G15" s="259"/>
      <c r="H15" s="259"/>
      <c r="I15" s="259"/>
      <c r="J15" s="256"/>
      <c r="K15" s="257"/>
    </row>
    <row r="16" spans="1:12" ht="12.75">
      <c r="A16" s="518" t="s">
        <v>126</v>
      </c>
      <c r="B16" s="518"/>
      <c r="C16" s="518"/>
      <c r="D16" s="518"/>
      <c r="E16" s="518"/>
      <c r="F16" s="518"/>
      <c r="G16" s="518"/>
      <c r="H16" s="518"/>
      <c r="I16" s="518"/>
      <c r="J16" s="518"/>
      <c r="K16" s="518"/>
      <c r="L16" s="518"/>
    </row>
    <row r="17" ht="9.75" customHeight="1"/>
    <row r="18" spans="1:12" ht="12.75">
      <c r="A18" s="515" t="s">
        <v>211</v>
      </c>
      <c r="B18" s="515"/>
      <c r="C18" s="515"/>
      <c r="D18" s="515"/>
      <c r="E18" s="516"/>
      <c r="F18" s="263">
        <f>'[11]Jahr'!AA18</f>
        <v>99.5</v>
      </c>
      <c r="G18" s="264">
        <f>'[11]Jahr'!AB18</f>
        <v>97.1</v>
      </c>
      <c r="H18" s="265">
        <f>'[11]Jahr'!AC18</f>
        <v>98</v>
      </c>
      <c r="I18" s="266">
        <f>('[11]Jahr'!N18+'[11]Jahr'!O18)/2</f>
        <v>98.3</v>
      </c>
      <c r="J18" s="267">
        <f>100*(F18-G18)/G18</f>
        <v>2.4716786817713756</v>
      </c>
      <c r="K18" s="267">
        <f>100*(F18-H18)/H18</f>
        <v>1.530612244897959</v>
      </c>
      <c r="L18" s="267">
        <f>((('[11]Jahr'!N18+'[11]Jahr'!O18)/2)-(('[11]Jahr'!A18+'[11]Jahr'!B18)/2))/(('[11]Jahr'!A18+'[11]Jahr'!B18)/2)*100</f>
        <v>-0.10162601626017126</v>
      </c>
    </row>
    <row r="19" spans="1:12" ht="12.75">
      <c r="A19" s="261"/>
      <c r="B19" s="261" t="s">
        <v>132</v>
      </c>
      <c r="C19" s="261"/>
      <c r="D19" s="261"/>
      <c r="E19" s="262"/>
      <c r="F19" s="263">
        <f>'[11]Jahr'!AA19</f>
        <v>101.3</v>
      </c>
      <c r="G19" s="264">
        <f>'[11]Jahr'!AB19</f>
        <v>100.1</v>
      </c>
      <c r="H19" s="265">
        <f>'[11]Jahr'!AC19</f>
        <v>96.7</v>
      </c>
      <c r="I19" s="266">
        <f>('[11]Jahr'!N19+'[11]Jahr'!O19)/2</f>
        <v>100.69999999999999</v>
      </c>
      <c r="J19" s="267">
        <f>100*(F19-G19)/G19</f>
        <v>1.1988011988012017</v>
      </c>
      <c r="K19" s="267">
        <f>100*(F19-H19)/H19</f>
        <v>4.7569803516028895</v>
      </c>
      <c r="L19" s="267">
        <f>((('[11]Jahr'!N19+'[11]Jahr'!O19)/2)-(('[11]Jahr'!A19+'[11]Jahr'!B19)/2))/(('[11]Jahr'!A19+'[11]Jahr'!B19)/2)*100</f>
        <v>2.5458248472504947</v>
      </c>
    </row>
    <row r="20" spans="1:12" ht="12.75">
      <c r="A20" s="261"/>
      <c r="B20" s="261" t="s">
        <v>212</v>
      </c>
      <c r="C20" s="261"/>
      <c r="D20" s="261"/>
      <c r="E20" s="262"/>
      <c r="F20" s="263">
        <f>'[11]Jahr'!AA20</f>
        <v>98.9</v>
      </c>
      <c r="G20" s="264">
        <f>'[11]Jahr'!AB20</f>
        <v>96.5</v>
      </c>
      <c r="H20" s="265">
        <f>'[11]Jahr'!AC20</f>
        <v>98.4</v>
      </c>
      <c r="I20" s="266">
        <f>('[11]Jahr'!N20+'[11]Jahr'!O20)/2</f>
        <v>97.7</v>
      </c>
      <c r="J20" s="267">
        <f>100*(F20-G20)/G20</f>
        <v>2.487046632124358</v>
      </c>
      <c r="K20" s="267">
        <f>100*(F20-H20)/H20</f>
        <v>0.5081300813008129</v>
      </c>
      <c r="L20" s="267">
        <f>((('[11]Jahr'!N20+'[11]Jahr'!O20)/2)-(('[11]Jahr'!A20+'[11]Jahr'!B20)/2))/(('[11]Jahr'!A20+'[11]Jahr'!B20)/2)*100</f>
        <v>-0.9630005068423748</v>
      </c>
    </row>
    <row r="21" spans="1:12" ht="12.75">
      <c r="A21" s="261"/>
      <c r="B21" s="261" t="s">
        <v>213</v>
      </c>
      <c r="C21" s="261"/>
      <c r="D21" s="261"/>
      <c r="E21" s="262"/>
      <c r="F21" s="263">
        <f>'[11]Jahr'!AA21</f>
        <v>86.5</v>
      </c>
      <c r="G21" s="264">
        <f>'[11]Jahr'!AB21</f>
        <v>86.5</v>
      </c>
      <c r="H21" s="265">
        <f>'[11]Jahr'!AC21</f>
        <v>87.4</v>
      </c>
      <c r="I21" s="266">
        <f>('[11]Jahr'!N21+'[11]Jahr'!O21)/2</f>
        <v>86.5</v>
      </c>
      <c r="J21" s="267" t="s">
        <v>214</v>
      </c>
      <c r="K21" s="267">
        <f>100*(F21-H21)/H21</f>
        <v>-1.0297482837528669</v>
      </c>
      <c r="L21" s="267">
        <f>((('[11]Jahr'!N21+'[11]Jahr'!O21)/2)-(('[11]Jahr'!A21+'[11]Jahr'!B21)/2))/(('[11]Jahr'!A21+'[11]Jahr'!B21)/2)*100</f>
        <v>-2.6996625421822333</v>
      </c>
    </row>
    <row r="22" spans="1:12" ht="12.75">
      <c r="A22" s="261"/>
      <c r="B22" s="261" t="s">
        <v>137</v>
      </c>
      <c r="C22" s="261"/>
      <c r="D22" s="261"/>
      <c r="E22" s="262"/>
      <c r="F22" s="263">
        <f>'[11]Jahr'!AA22</f>
        <v>102.5</v>
      </c>
      <c r="G22" s="264">
        <f>'[11]Jahr'!AB22</f>
        <v>92</v>
      </c>
      <c r="H22" s="265">
        <f>'[11]Jahr'!AC22</f>
        <v>108.3</v>
      </c>
      <c r="I22" s="266">
        <f>('[11]Jahr'!N22+'[11]Jahr'!O22)/2</f>
        <v>97.25</v>
      </c>
      <c r="J22" s="267">
        <f>100*(F22-G22)/G22</f>
        <v>11.41304347826087</v>
      </c>
      <c r="K22" s="267">
        <f>100*(F22-H22)/H22</f>
        <v>-5.355493998153276</v>
      </c>
      <c r="L22" s="267">
        <f>((('[11]Jahr'!N22+'[11]Jahr'!O22)/2)-(('[11]Jahr'!A22+'[11]Jahr'!B22)/2))/(('[11]Jahr'!A22+'[11]Jahr'!B22)/2)*100</f>
        <v>-6.084017382906805</v>
      </c>
    </row>
    <row r="23" ht="9.75" customHeight="1">
      <c r="J23" s="268"/>
    </row>
    <row r="24" spans="1:12" ht="11.25" customHeight="1">
      <c r="A24" s="517" t="s">
        <v>127</v>
      </c>
      <c r="B24" s="517"/>
      <c r="C24" s="517"/>
      <c r="D24" s="517"/>
      <c r="E24" s="517"/>
      <c r="F24" s="517"/>
      <c r="G24" s="517"/>
      <c r="H24" s="517"/>
      <c r="I24" s="517"/>
      <c r="J24" s="517"/>
      <c r="K24" s="517"/>
      <c r="L24" s="517"/>
    </row>
    <row r="25" spans="1:11" ht="9.75" customHeight="1">
      <c r="A25" s="269"/>
      <c r="B25" s="269"/>
      <c r="C25" s="269"/>
      <c r="D25" s="269"/>
      <c r="E25" s="269"/>
      <c r="F25" s="269"/>
      <c r="G25" s="269"/>
      <c r="H25" s="269"/>
      <c r="I25" s="269"/>
      <c r="J25" s="269"/>
      <c r="K25" s="269"/>
    </row>
    <row r="26" spans="1:12" ht="11.25" customHeight="1">
      <c r="A26" s="515" t="s">
        <v>211</v>
      </c>
      <c r="B26" s="515"/>
      <c r="C26" s="515"/>
      <c r="D26" s="515"/>
      <c r="E26" s="516"/>
      <c r="F26" s="263">
        <f>'[11]Jahr'!AA26</f>
        <v>94.2</v>
      </c>
      <c r="G26" s="264">
        <f>'[11]Jahr'!AB26</f>
        <v>91.1</v>
      </c>
      <c r="H26" s="265">
        <f>'[11]Jahr'!AC26</f>
        <v>94.5</v>
      </c>
      <c r="I26" s="266">
        <f>('[11]Jahr'!N26+'[11]Jahr'!O26)/2</f>
        <v>92.65</v>
      </c>
      <c r="J26" s="267">
        <f>100*(F26-G26)/G26</f>
        <v>3.4028540065861788</v>
      </c>
      <c r="K26" s="267">
        <f>100*(F26-H26)/H26</f>
        <v>-0.31746031746031445</v>
      </c>
      <c r="L26" s="267">
        <f>((('[11]Jahr'!N26+'[11]Jahr'!O26)/2)-(('[11]Jahr'!A26+'[11]Jahr'!B26)/2))/(('[11]Jahr'!A26+'[11]Jahr'!B26)/2)*100</f>
        <v>-0.909090909090903</v>
      </c>
    </row>
    <row r="27" spans="1:12" ht="11.25" customHeight="1">
      <c r="A27" s="261"/>
      <c r="B27" s="261" t="s">
        <v>132</v>
      </c>
      <c r="C27" s="261"/>
      <c r="D27" s="261"/>
      <c r="E27" s="262"/>
      <c r="F27" s="263">
        <f>'[11]Jahr'!AA27</f>
        <v>95.4</v>
      </c>
      <c r="G27" s="264">
        <f>'[11]Jahr'!AB27</f>
        <v>94.9</v>
      </c>
      <c r="H27" s="265">
        <f>'[11]Jahr'!AC27</f>
        <v>93.7</v>
      </c>
      <c r="I27" s="266">
        <f>('[11]Jahr'!N27+'[11]Jahr'!O27)/2</f>
        <v>95.15</v>
      </c>
      <c r="J27" s="267">
        <f>100*(F27-G27)/G27</f>
        <v>0.5268703898840885</v>
      </c>
      <c r="K27" s="267">
        <f>100*(F27-H27)/H27</f>
        <v>1.8143009605122762</v>
      </c>
      <c r="L27" s="267">
        <f>((('[11]Jahr'!N27+'[11]Jahr'!O27)/2)-(('[11]Jahr'!A27+'[11]Jahr'!B27)/2))/(('[11]Jahr'!A27+'[11]Jahr'!B27)/2)*100</f>
        <v>1.3851891315929798</v>
      </c>
    </row>
    <row r="28" spans="1:12" ht="11.25" customHeight="1">
      <c r="A28" s="261"/>
      <c r="B28" s="261" t="s">
        <v>212</v>
      </c>
      <c r="C28" s="261"/>
      <c r="D28" s="261"/>
      <c r="E28" s="262"/>
      <c r="F28" s="263">
        <f>'[11]Jahr'!AA28</f>
        <v>95.5</v>
      </c>
      <c r="G28" s="264">
        <f>'[11]Jahr'!AB28</f>
        <v>90.1</v>
      </c>
      <c r="H28" s="265">
        <f>'[11]Jahr'!AC28</f>
        <v>95.9</v>
      </c>
      <c r="I28" s="266">
        <f>('[11]Jahr'!N28+'[11]Jahr'!O28)/2</f>
        <v>92.8</v>
      </c>
      <c r="J28" s="267">
        <f>100*(F28-G28)/G28</f>
        <v>5.99334073251943</v>
      </c>
      <c r="K28" s="267">
        <f>100*(F28-H28)/H28</f>
        <v>-0.41710114702816026</v>
      </c>
      <c r="L28" s="267">
        <v>-1.3</v>
      </c>
    </row>
    <row r="29" spans="1:12" ht="11.25" customHeight="1">
      <c r="A29" s="261"/>
      <c r="B29" s="261" t="s">
        <v>213</v>
      </c>
      <c r="C29" s="261"/>
      <c r="D29" s="261"/>
      <c r="E29" s="262"/>
      <c r="F29" s="263">
        <f>'[11]Jahr'!AA29</f>
        <v>81.3</v>
      </c>
      <c r="G29" s="264">
        <f>'[11]Jahr'!AB29</f>
        <v>83</v>
      </c>
      <c r="H29" s="265">
        <f>'[11]Jahr'!AC29</f>
        <v>85.1</v>
      </c>
      <c r="I29" s="266">
        <f>('[11]Jahr'!N29+'[11]Jahr'!O29)/2</f>
        <v>82.15</v>
      </c>
      <c r="J29" s="267">
        <f>100*(F29-G29)/G29</f>
        <v>-2.0481927710843406</v>
      </c>
      <c r="K29" s="267">
        <f>100*(F29-H29)/H29</f>
        <v>-4.465334900117505</v>
      </c>
      <c r="L29" s="267">
        <f>((('[11]Jahr'!N29+'[11]Jahr'!O29)/2)-(('[11]Jahr'!A29+'[11]Jahr'!B29)/2))/(('[11]Jahr'!A29+'[11]Jahr'!B29)/2)*100</f>
        <v>-5.411629245826124</v>
      </c>
    </row>
    <row r="30" spans="1:12" ht="11.25" customHeight="1">
      <c r="A30" s="261"/>
      <c r="B30" s="261" t="s">
        <v>137</v>
      </c>
      <c r="C30" s="261"/>
      <c r="D30" s="261"/>
      <c r="E30" s="262"/>
      <c r="F30" s="263">
        <f>'[11]Jahr'!AA30</f>
        <v>90.3</v>
      </c>
      <c r="G30" s="264">
        <f>'[11]Jahr'!AB30</f>
        <v>83.4</v>
      </c>
      <c r="H30" s="265">
        <f>'[11]Jahr'!AC30</f>
        <v>97.4</v>
      </c>
      <c r="I30" s="266">
        <f>('[11]Jahr'!N30+'[11]Jahr'!O30)/2</f>
        <v>86.85</v>
      </c>
      <c r="J30" s="267">
        <f>100*(F30-G30)/G30</f>
        <v>8.273381294964018</v>
      </c>
      <c r="K30" s="267">
        <f>100*(F30-H30)/H30</f>
        <v>-7.289527720739229</v>
      </c>
      <c r="L30" s="267">
        <f>((('[11]Jahr'!N30+'[11]Jahr'!O30)/2)-(('[11]Jahr'!A30+'[11]Jahr'!B30)/2))/(('[11]Jahr'!A30+'[11]Jahr'!B30)/2)*100</f>
        <v>-7.557211282597135</v>
      </c>
    </row>
    <row r="31" spans="1:11" ht="9.75" customHeight="1">
      <c r="A31" s="260"/>
      <c r="B31" s="260"/>
      <c r="C31" s="260"/>
      <c r="D31" s="260"/>
      <c r="E31" s="260"/>
      <c r="H31" s="270"/>
      <c r="I31" s="271"/>
      <c r="J31" s="272"/>
      <c r="K31" s="273"/>
    </row>
    <row r="32" spans="1:12" ht="12.75">
      <c r="A32" s="518" t="s">
        <v>128</v>
      </c>
      <c r="B32" s="518"/>
      <c r="C32" s="518"/>
      <c r="D32" s="518"/>
      <c r="E32" s="518"/>
      <c r="F32" s="518"/>
      <c r="G32" s="518"/>
      <c r="H32" s="518"/>
      <c r="I32" s="518"/>
      <c r="J32" s="518"/>
      <c r="K32" s="518"/>
      <c r="L32" s="518"/>
    </row>
    <row r="33" spans="1:11" ht="9.75" customHeight="1">
      <c r="A33" s="260"/>
      <c r="B33" s="260"/>
      <c r="C33" s="260"/>
      <c r="D33" s="260"/>
      <c r="E33" s="260"/>
      <c r="F33" s="260"/>
      <c r="G33" s="260"/>
      <c r="H33" s="260"/>
      <c r="I33" s="260"/>
      <c r="J33" s="260"/>
      <c r="K33" s="260"/>
    </row>
    <row r="34" spans="1:12" ht="11.25" customHeight="1">
      <c r="A34" s="515" t="s">
        <v>211</v>
      </c>
      <c r="B34" s="515"/>
      <c r="C34" s="515"/>
      <c r="D34" s="515"/>
      <c r="E34" s="516"/>
      <c r="F34" s="263">
        <f>'[11]Jahr'!AA34</f>
        <v>106.2</v>
      </c>
      <c r="G34" s="264">
        <f>'[11]Jahr'!AB34</f>
        <v>104.7</v>
      </c>
      <c r="H34" s="265">
        <f>'[11]Jahr'!AC34</f>
        <v>102.4</v>
      </c>
      <c r="I34" s="266">
        <f>('[11]Jahr'!N34+'[11]Jahr'!O34)/2</f>
        <v>105.45</v>
      </c>
      <c r="J34" s="267">
        <f>100*(F34-G34)/G34</f>
        <v>1.4326647564469914</v>
      </c>
      <c r="K34" s="267">
        <f>100*(F34-H34)/H34</f>
        <v>3.710937499999997</v>
      </c>
      <c r="L34" s="267">
        <f>((('[11]Jahr'!N34+'[11]Jahr'!O34)/2)-(('[11]Jahr'!A34+'[11]Jahr'!B34)/2))/(('[11]Jahr'!A34+'[11]Jahr'!B34)/2)*100</f>
        <v>0.8608321377331338</v>
      </c>
    </row>
    <row r="35" spans="1:12" ht="11.25" customHeight="1">
      <c r="A35" s="261"/>
      <c r="B35" s="261" t="s">
        <v>132</v>
      </c>
      <c r="C35" s="261"/>
      <c r="D35" s="261"/>
      <c r="E35" s="262"/>
      <c r="F35" s="263">
        <f>'[11]Jahr'!AA35</f>
        <v>110.5</v>
      </c>
      <c r="G35" s="264">
        <f>'[11]Jahr'!AB35</f>
        <v>108.4</v>
      </c>
      <c r="H35" s="265">
        <f>'[11]Jahr'!AC35</f>
        <v>101.5</v>
      </c>
      <c r="I35" s="266">
        <f>('[11]Jahr'!N35+'[11]Jahr'!O35)/2</f>
        <v>109.45</v>
      </c>
      <c r="J35" s="267">
        <f>100*(F35-G35)/G35</f>
        <v>1.9372693726937216</v>
      </c>
      <c r="K35" s="267">
        <f>100*(F35-H35)/H35</f>
        <v>8.866995073891626</v>
      </c>
      <c r="L35" s="267">
        <f>((('[11]Jahr'!N35+'[11]Jahr'!O35)/2)-(('[11]Jahr'!A35+'[11]Jahr'!B35)/2))/(('[11]Jahr'!A35+'[11]Jahr'!B35)/2)*100</f>
        <v>4.188481675392676</v>
      </c>
    </row>
    <row r="36" spans="1:12" ht="11.25" customHeight="1">
      <c r="A36" s="261"/>
      <c r="B36" s="261" t="s">
        <v>212</v>
      </c>
      <c r="C36" s="261"/>
      <c r="D36" s="261"/>
      <c r="E36" s="262"/>
      <c r="F36" s="263">
        <f>'[11]Jahr'!AA36</f>
        <v>102</v>
      </c>
      <c r="G36" s="264">
        <f>'[11]Jahr'!AB36</f>
        <v>102.5</v>
      </c>
      <c r="H36" s="265">
        <f>'[11]Jahr'!AC36</f>
        <v>100.6</v>
      </c>
      <c r="I36" s="266">
        <f>('[11]Jahr'!N36+'[11]Jahr'!O36)/2</f>
        <v>102.25</v>
      </c>
      <c r="J36" s="267">
        <f>100*(F36-G36)/G36</f>
        <v>-0.4878048780487805</v>
      </c>
      <c r="K36" s="267">
        <f>100*(F36-H36)/H36</f>
        <v>1.3916500994035843</v>
      </c>
      <c r="L36" s="267">
        <f>((('[11]Jahr'!N36+'[11]Jahr'!O36)/2)-(('[11]Jahr'!A36+'[11]Jahr'!B36)/2))/(('[11]Jahr'!A36+'[11]Jahr'!B36)/2)*100</f>
        <v>-0.6316812439261473</v>
      </c>
    </row>
    <row r="37" spans="1:12" ht="11.25" customHeight="1">
      <c r="A37" s="261"/>
      <c r="B37" s="261" t="s">
        <v>213</v>
      </c>
      <c r="C37" s="261"/>
      <c r="D37" s="261"/>
      <c r="E37" s="262"/>
      <c r="F37" s="263">
        <f>'[11]Jahr'!AA37</f>
        <v>98.4</v>
      </c>
      <c r="G37" s="264">
        <f>'[11]Jahr'!AB37</f>
        <v>94.3</v>
      </c>
      <c r="H37" s="265">
        <f>'[11]Jahr'!AC37</f>
        <v>92.8</v>
      </c>
      <c r="I37" s="266">
        <f>('[11]Jahr'!N37+'[11]Jahr'!O37)/2</f>
        <v>96.35</v>
      </c>
      <c r="J37" s="267">
        <f>100*(F37-G37)/G37</f>
        <v>4.347826086956531</v>
      </c>
      <c r="K37" s="267">
        <f>100*(F37-H37)/H37</f>
        <v>6.034482758620699</v>
      </c>
      <c r="L37" s="267">
        <v>2.9</v>
      </c>
    </row>
    <row r="38" spans="1:12" ht="11.25" customHeight="1">
      <c r="A38" s="261"/>
      <c r="B38" s="261" t="s">
        <v>137</v>
      </c>
      <c r="C38" s="261"/>
      <c r="D38" s="261"/>
      <c r="E38" s="262"/>
      <c r="F38" s="263">
        <f>'[11]Jahr'!AA38</f>
        <v>129.4</v>
      </c>
      <c r="G38" s="264">
        <f>'[11]Jahr'!AB38</f>
        <v>111.3</v>
      </c>
      <c r="H38" s="265">
        <f>'[11]Jahr'!AC38</f>
        <v>132.7</v>
      </c>
      <c r="I38" s="266">
        <f>('[11]Jahr'!N38+'[11]Jahr'!O38)/2</f>
        <v>120.35</v>
      </c>
      <c r="J38" s="267">
        <f>100*(F38-G38)/G38</f>
        <v>16.262353998203064</v>
      </c>
      <c r="K38" s="267">
        <f>100*(F38-H38)/H38</f>
        <v>-2.4868123587038307</v>
      </c>
      <c r="L38" s="267">
        <f>((('[11]Jahr'!N38+'[11]Jahr'!O38)/2)-(('[11]Jahr'!A38+'[11]Jahr'!B38)/2))/(('[11]Jahr'!A38+'[11]Jahr'!B38)/2)*100</f>
        <v>-3.796962430055956</v>
      </c>
    </row>
    <row r="39" ht="10.5" customHeight="1"/>
    <row r="40" spans="1:12" ht="12.75">
      <c r="A40" s="519" t="s">
        <v>215</v>
      </c>
      <c r="B40" s="519"/>
      <c r="C40" s="519"/>
      <c r="D40" s="519"/>
      <c r="E40" s="519"/>
      <c r="F40" s="519"/>
      <c r="G40" s="519"/>
      <c r="H40" s="519"/>
      <c r="I40" s="519"/>
      <c r="J40" s="519"/>
      <c r="K40" s="519"/>
      <c r="L40" s="519"/>
    </row>
    <row r="41" ht="10.5" customHeight="1"/>
    <row r="42" spans="1:12" ht="11.25" customHeight="1">
      <c r="A42" s="518" t="s">
        <v>126</v>
      </c>
      <c r="B42" s="518"/>
      <c r="C42" s="518"/>
      <c r="D42" s="518"/>
      <c r="E42" s="518"/>
      <c r="F42" s="518"/>
      <c r="G42" s="518"/>
      <c r="H42" s="518"/>
      <c r="I42" s="518"/>
      <c r="J42" s="518"/>
      <c r="K42" s="518"/>
      <c r="L42" s="518"/>
    </row>
    <row r="43" ht="9.75" customHeight="1">
      <c r="K43" s="274"/>
    </row>
    <row r="44" spans="1:12" ht="11.25" customHeight="1">
      <c r="A44" s="515" t="s">
        <v>211</v>
      </c>
      <c r="B44" s="515"/>
      <c r="C44" s="515"/>
      <c r="D44" s="515"/>
      <c r="E44" s="516"/>
      <c r="F44" s="266">
        <f>'[11]Jahr'!AA44</f>
        <v>118.589366444233</v>
      </c>
      <c r="G44" s="266">
        <f>'[11]Jahr'!AB44</f>
        <v>118.2</v>
      </c>
      <c r="H44" s="266">
        <f>'[11]Jahr'!AC44</f>
        <v>115.1</v>
      </c>
      <c r="I44" s="266">
        <f>('[11]Jahr'!N44+'[11]Jahr'!O44)/2</f>
        <v>118.37644973366613</v>
      </c>
      <c r="J44" s="266">
        <v>0.4</v>
      </c>
      <c r="K44" s="266">
        <f>100*(F44-H44)/H44</f>
        <v>3.0315955206194607</v>
      </c>
      <c r="L44" s="267">
        <f>((('[11]Jahr'!N44+'[11]Jahr'!O44)/2)-(('[11]Jahr'!A44+'[11]Jahr'!B44)/2))/(('[11]Jahr'!A44+'[11]Jahr'!B44)/2)*100</f>
        <v>2.1639865946017696</v>
      </c>
    </row>
    <row r="45" spans="1:12" ht="11.25" customHeight="1">
      <c r="A45" s="261"/>
      <c r="B45" s="261" t="s">
        <v>132</v>
      </c>
      <c r="C45" s="261"/>
      <c r="D45" s="261"/>
      <c r="E45" s="262"/>
      <c r="F45" s="266">
        <f>'[11]Jahr'!AA45</f>
        <v>136.1615012276619</v>
      </c>
      <c r="G45" s="266">
        <f>'[11]Jahr'!AB45</f>
        <v>143.5</v>
      </c>
      <c r="H45" s="266">
        <f>'[11]Jahr'!AC45</f>
        <v>124.8</v>
      </c>
      <c r="I45" s="266">
        <f>('[11]Jahr'!N45+'[11]Jahr'!O45)/2</f>
        <v>139.84186732678074</v>
      </c>
      <c r="J45" s="266">
        <f>100*(F45-G45)/G45</f>
        <v>-5.113936426716455</v>
      </c>
      <c r="K45" s="266">
        <f>100*(F45-H45)/H45</f>
        <v>9.103767009344464</v>
      </c>
      <c r="L45" s="267">
        <f>((('[11]Jahr'!N45+'[11]Jahr'!O45)/2)-(('[11]Jahr'!A45+'[11]Jahr'!B45)/2))/(('[11]Jahr'!A45+'[11]Jahr'!B45)/2)*100</f>
        <v>7.562687596850577</v>
      </c>
    </row>
    <row r="46" spans="1:12" ht="12" customHeight="1">
      <c r="A46" s="261"/>
      <c r="B46" s="261" t="s">
        <v>212</v>
      </c>
      <c r="C46" s="261"/>
      <c r="D46" s="261"/>
      <c r="E46" s="262"/>
      <c r="F46" s="266">
        <f>'[11]Jahr'!AA46</f>
        <v>107.83821721234644</v>
      </c>
      <c r="G46" s="266">
        <f>'[11]Jahr'!AB46</f>
        <v>101.1</v>
      </c>
      <c r="H46" s="266">
        <f>'[11]Jahr'!AC46</f>
        <v>109.6</v>
      </c>
      <c r="I46" s="266">
        <f>('[11]Jahr'!N46+'[11]Jahr'!O46)/2</f>
        <v>104.47190858766538</v>
      </c>
      <c r="J46" s="266">
        <f>100*(F46-G46)/G46</f>
        <v>6.664903276307065</v>
      </c>
      <c r="K46" s="266">
        <f>100*(F46-H46)/H46</f>
        <v>-1.6074660471291593</v>
      </c>
      <c r="L46" s="267">
        <f>((('[11]Jahr'!N46+'[11]Jahr'!O46)/2)-(('[11]Jahr'!A46+'[11]Jahr'!B46)/2))/(('[11]Jahr'!A46+'[11]Jahr'!B46)/2)*100</f>
        <v>-1.9485641284618758</v>
      </c>
    </row>
    <row r="47" spans="1:12" ht="12.75">
      <c r="A47" s="261"/>
      <c r="B47" s="261" t="s">
        <v>213</v>
      </c>
      <c r="C47" s="261"/>
      <c r="D47" s="261"/>
      <c r="E47" s="262"/>
      <c r="F47" s="266">
        <f>'[11]Jahr'!AA47</f>
        <v>76.79722139687006</v>
      </c>
      <c r="G47" s="266">
        <f>'[11]Jahr'!AB47</f>
        <v>68.8</v>
      </c>
      <c r="H47" s="266">
        <f>'[11]Jahr'!AC47</f>
        <v>78.9</v>
      </c>
      <c r="I47" s="266">
        <f>('[11]Jahr'!N47+'[11]Jahr'!O47)/2</f>
        <v>72.79861069843503</v>
      </c>
      <c r="J47" s="266">
        <f>100*(F47-G47)/G47</f>
        <v>11.623868309404157</v>
      </c>
      <c r="K47" s="266">
        <f>100*(F47-H47)/H47</f>
        <v>-2.6651186351456886</v>
      </c>
      <c r="L47" s="267">
        <f>((('[11]Jahr'!N47+'[11]Jahr'!O47)/2)-(('[11]Jahr'!A47+'[11]Jahr'!B47)/2))/(('[11]Jahr'!A47+'[11]Jahr'!B47)/2)*100</f>
        <v>-8.643418839890218</v>
      </c>
    </row>
    <row r="48" spans="1:12" ht="12.75">
      <c r="A48" s="261"/>
      <c r="B48" s="261" t="s">
        <v>137</v>
      </c>
      <c r="C48" s="261"/>
      <c r="D48" s="261"/>
      <c r="E48" s="262"/>
      <c r="F48" s="266">
        <f>'[11]Jahr'!AA48</f>
        <v>126.9792078895459</v>
      </c>
      <c r="G48" s="266">
        <f>'[11]Jahr'!AB48</f>
        <v>125.7</v>
      </c>
      <c r="H48" s="266">
        <f>'[11]Jahr'!AC48</f>
        <v>140.1</v>
      </c>
      <c r="I48" s="266">
        <f>('[11]Jahr'!N48+'[11]Jahr'!O48)/2</f>
        <v>126.3325225839278</v>
      </c>
      <c r="J48" s="266">
        <f>100*(F48-G48)/G48</f>
        <v>1.0176673743404148</v>
      </c>
      <c r="K48" s="266">
        <f>100*(F48-H48)/H48</f>
        <v>-9.365304861137824</v>
      </c>
      <c r="L48" s="267">
        <f>((('[11]Jahr'!N48+'[11]Jahr'!O48)/2)-(('[11]Jahr'!A48+'[11]Jahr'!B48)/2))/(('[11]Jahr'!A48+'[11]Jahr'!B48)/2)*100</f>
        <v>-5.961108225951318</v>
      </c>
    </row>
    <row r="49" spans="10:11" ht="9.75" customHeight="1">
      <c r="J49" s="275"/>
      <c r="K49" s="275"/>
    </row>
    <row r="50" spans="1:12" ht="11.25" customHeight="1">
      <c r="A50" s="517" t="s">
        <v>127</v>
      </c>
      <c r="B50" s="517"/>
      <c r="C50" s="517"/>
      <c r="D50" s="517"/>
      <c r="E50" s="517"/>
      <c r="F50" s="517"/>
      <c r="G50" s="517"/>
      <c r="H50" s="517"/>
      <c r="I50" s="517"/>
      <c r="J50" s="517"/>
      <c r="K50" s="517"/>
      <c r="L50" s="517"/>
    </row>
    <row r="51" spans="1:11" ht="9.75" customHeight="1">
      <c r="A51" s="269"/>
      <c r="B51" s="269"/>
      <c r="C51" s="269"/>
      <c r="D51" s="269"/>
      <c r="E51" s="269"/>
      <c r="F51" s="269"/>
      <c r="G51" s="269"/>
      <c r="H51" s="269"/>
      <c r="I51" s="269"/>
      <c r="J51" s="269"/>
      <c r="K51" s="269"/>
    </row>
    <row r="52" spans="1:12" ht="11.25" customHeight="1">
      <c r="A52" s="515" t="s">
        <v>211</v>
      </c>
      <c r="B52" s="515"/>
      <c r="C52" s="515"/>
      <c r="D52" s="515"/>
      <c r="E52" s="516"/>
      <c r="F52" s="266">
        <f>'[11]Jahr'!AA52</f>
        <v>108.83349876450727</v>
      </c>
      <c r="G52" s="266">
        <f>'[11]Jahr'!AB52</f>
        <v>111.3</v>
      </c>
      <c r="H52" s="266">
        <f>'[11]Jahr'!AC52</f>
        <v>108.5</v>
      </c>
      <c r="I52" s="266">
        <f>('[11]Jahr'!N52+'[11]Jahr'!O52)/2</f>
        <v>110.06674938225363</v>
      </c>
      <c r="J52" s="266">
        <f>100*(F52-G52)/G52</f>
        <v>-2.216083769535246</v>
      </c>
      <c r="K52" s="266">
        <f>100*(F52-H52)/H52</f>
        <v>0.30737213318642276</v>
      </c>
      <c r="L52" s="267">
        <f>((('[11]Jahr'!N52+'[11]Jahr'!O52)/2)-(('[11]Jahr'!A52+'[11]Jahr'!B52)/2))/(('[11]Jahr'!A52+'[11]Jahr'!B52)/2)*100</f>
        <v>0.5542676480050831</v>
      </c>
    </row>
    <row r="53" spans="1:12" ht="11.25" customHeight="1">
      <c r="A53" s="261"/>
      <c r="B53" s="261" t="s">
        <v>132</v>
      </c>
      <c r="C53" s="261"/>
      <c r="D53" s="261"/>
      <c r="E53" s="262"/>
      <c r="F53" s="266">
        <f>'[11]Jahr'!AA53</f>
        <v>130.41354495331626</v>
      </c>
      <c r="G53" s="266">
        <f>'[11]Jahr'!AB53</f>
        <v>140.2</v>
      </c>
      <c r="H53" s="266">
        <f>'[11]Jahr'!AC53</f>
        <v>116.5</v>
      </c>
      <c r="I53" s="266">
        <f>('[11]Jahr'!N53+'[11]Jahr'!O53)/2</f>
        <v>135.30677247665813</v>
      </c>
      <c r="J53" s="266">
        <f>100*(F53-G53)/G53</f>
        <v>-6.980353100345027</v>
      </c>
      <c r="K53" s="266">
        <f>100*(F53-H53)/H53</f>
        <v>11.942957041473186</v>
      </c>
      <c r="L53" s="267">
        <f>((('[11]Jahr'!N53+'[11]Jahr'!O53)/2)-(('[11]Jahr'!A53+'[11]Jahr'!B53)/2))/(('[11]Jahr'!A53+'[11]Jahr'!B53)/2)*100</f>
        <v>9.957667910761634</v>
      </c>
    </row>
    <row r="54" spans="1:12" ht="12.75">
      <c r="A54" s="261"/>
      <c r="B54" s="261" t="s">
        <v>212</v>
      </c>
      <c r="C54" s="261"/>
      <c r="D54" s="261"/>
      <c r="E54" s="262"/>
      <c r="F54" s="266">
        <f>'[11]Jahr'!AA54</f>
        <v>89.03320480027234</v>
      </c>
      <c r="G54" s="266">
        <f>'[11]Jahr'!AB54</f>
        <v>86</v>
      </c>
      <c r="H54" s="266">
        <f>'[11]Jahr'!AC54</f>
        <v>100.5</v>
      </c>
      <c r="I54" s="266">
        <f>('[11]Jahr'!N54+'[11]Jahr'!O54)/2</f>
        <v>87.51660240013618</v>
      </c>
      <c r="J54" s="266">
        <f>100*(F54-G54)/G54</f>
        <v>3.5269823258980746</v>
      </c>
      <c r="K54" s="266">
        <f>100*(F54-H54)/H54</f>
        <v>-11.409746467390702</v>
      </c>
      <c r="L54" s="267">
        <f>((('[11]Jahr'!N54+'[11]Jahr'!O54)/2)-(('[11]Jahr'!A54+'[11]Jahr'!B54)/2))/(('[11]Jahr'!A54+'[11]Jahr'!B54)/2)*100</f>
        <v>-9.147186519602498</v>
      </c>
    </row>
    <row r="55" spans="1:12" ht="12.75">
      <c r="A55" s="261"/>
      <c r="B55" s="261" t="s">
        <v>213</v>
      </c>
      <c r="C55" s="261"/>
      <c r="D55" s="261"/>
      <c r="E55" s="262"/>
      <c r="F55" s="266">
        <f>'[11]Jahr'!AA55</f>
        <v>77.24770871809302</v>
      </c>
      <c r="G55" s="266">
        <f>'[11]Jahr'!AB55</f>
        <v>67.4</v>
      </c>
      <c r="H55" s="266">
        <f>'[11]Jahr'!AC55</f>
        <v>87.1</v>
      </c>
      <c r="I55" s="266">
        <f>('[11]Jahr'!N55+'[11]Jahr'!O55)/2</f>
        <v>72.32385435904652</v>
      </c>
      <c r="J55" s="266">
        <f>100*(F55-G55)/G55</f>
        <v>14.610843795390233</v>
      </c>
      <c r="K55" s="266">
        <f>100*(F55-H55)/H55</f>
        <v>-11.311471046965524</v>
      </c>
      <c r="L55" s="267">
        <f>((('[11]Jahr'!N55+'[11]Jahr'!O55)/2)-(('[11]Jahr'!A55+'[11]Jahr'!B55)/2))/(('[11]Jahr'!A55+'[11]Jahr'!B55)/2)*100</f>
        <v>-15.623761843936723</v>
      </c>
    </row>
    <row r="56" spans="1:12" ht="11.25" customHeight="1">
      <c r="A56" s="261"/>
      <c r="B56" s="261" t="s">
        <v>137</v>
      </c>
      <c r="C56" s="261"/>
      <c r="D56" s="261"/>
      <c r="E56" s="262"/>
      <c r="F56" s="266">
        <f>'[11]Jahr'!AA56</f>
        <v>122.96423770147236</v>
      </c>
      <c r="G56" s="266">
        <f>'[11]Jahr'!AB56</f>
        <v>123.7</v>
      </c>
      <c r="H56" s="266">
        <f>'[11]Jahr'!AC56</f>
        <v>133.4</v>
      </c>
      <c r="I56" s="266">
        <f>('[11]Jahr'!N56+'[11]Jahr'!O56)/2</f>
        <v>123.33211885073618</v>
      </c>
      <c r="J56" s="266">
        <f>100*(F56-G56)/G56</f>
        <v>-0.5947957142503204</v>
      </c>
      <c r="K56" s="266">
        <f>100*(F56-H56)/H56</f>
        <v>-7.8229102687613565</v>
      </c>
      <c r="L56" s="267">
        <f>((('[11]Jahr'!N56+'[11]Jahr'!O56)/2)-(('[11]Jahr'!A56+'[11]Jahr'!B56)/2))/(('[11]Jahr'!A56+'[11]Jahr'!B56)/2)*100</f>
        <v>-4.51660835472473</v>
      </c>
    </row>
    <row r="57" spans="1:11" ht="9.75" customHeight="1">
      <c r="A57" s="260"/>
      <c r="B57" s="260"/>
      <c r="C57" s="260"/>
      <c r="D57" s="260"/>
      <c r="E57" s="260"/>
      <c r="H57" s="270"/>
      <c r="I57" s="271"/>
      <c r="J57" s="272"/>
      <c r="K57" s="273"/>
    </row>
    <row r="58" spans="1:12" ht="11.25" customHeight="1">
      <c r="A58" s="518" t="s">
        <v>128</v>
      </c>
      <c r="B58" s="518"/>
      <c r="C58" s="518"/>
      <c r="D58" s="518"/>
      <c r="E58" s="518"/>
      <c r="F58" s="518"/>
      <c r="G58" s="518"/>
      <c r="H58" s="518"/>
      <c r="I58" s="518"/>
      <c r="J58" s="518"/>
      <c r="K58" s="518"/>
      <c r="L58" s="518"/>
    </row>
    <row r="59" spans="1:11" ht="9.75" customHeight="1">
      <c r="A59" s="260"/>
      <c r="B59" s="260"/>
      <c r="C59" s="260"/>
      <c r="D59" s="260"/>
      <c r="E59" s="260"/>
      <c r="F59" s="260"/>
      <c r="G59" s="260"/>
      <c r="H59" s="260"/>
      <c r="I59" s="260"/>
      <c r="J59" s="260"/>
      <c r="K59" s="260"/>
    </row>
    <row r="60" spans="1:12" ht="11.25" customHeight="1">
      <c r="A60" s="515" t="s">
        <v>211</v>
      </c>
      <c r="B60" s="515"/>
      <c r="C60" s="515"/>
      <c r="D60" s="515"/>
      <c r="E60" s="516"/>
      <c r="F60" s="266">
        <f>'[11]Jahr'!AA60</f>
        <v>144.7847311931856</v>
      </c>
      <c r="G60" s="266">
        <f>'[11]Jahr'!AB60</f>
        <v>136.5</v>
      </c>
      <c r="H60" s="266">
        <f>'[11]Jahr'!AC60</f>
        <v>132.9</v>
      </c>
      <c r="I60" s="266">
        <f>('[11]Jahr'!N60+'[11]Jahr'!O60)/2</f>
        <v>140.6423655965928</v>
      </c>
      <c r="J60" s="266">
        <f>100*(F60-G60)/G60</f>
        <v>6.069400141527907</v>
      </c>
      <c r="K60" s="266">
        <f>100*(F60-H60)/H60</f>
        <v>8.9426118835106</v>
      </c>
      <c r="L60" s="267">
        <f>((('[11]Jahr'!N60+'[11]Jahr'!O60)/2)-(('[11]Jahr'!A60+'[11]Jahr'!B60)/2))/(('[11]Jahr'!A60+'[11]Jahr'!B60)/2)*100</f>
        <v>5.653174547819619</v>
      </c>
    </row>
    <row r="61" spans="1:12" ht="11.25" customHeight="1">
      <c r="A61" s="261"/>
      <c r="B61" s="261" t="s">
        <v>132</v>
      </c>
      <c r="C61" s="261"/>
      <c r="D61" s="261"/>
      <c r="E61" s="262"/>
      <c r="F61" s="266">
        <f>'[11]Jahr'!AA61</f>
        <v>154.60328288192716</v>
      </c>
      <c r="G61" s="266">
        <f>'[11]Jahr'!AB61</f>
        <v>154.1</v>
      </c>
      <c r="H61" s="266">
        <f>'[11]Jahr'!AC61</f>
        <v>151.4</v>
      </c>
      <c r="I61" s="266">
        <f>('[11]Jahr'!N61+'[11]Jahr'!O61)/2</f>
        <v>154.3516414409636</v>
      </c>
      <c r="J61" s="266">
        <f>100*(F61-G61)/G61</f>
        <v>0.3265949915166534</v>
      </c>
      <c r="K61" s="266">
        <f>100*(F61-H61)/H61</f>
        <v>2.115774690836956</v>
      </c>
      <c r="L61" s="267">
        <v>1.4</v>
      </c>
    </row>
    <row r="62" spans="1:12" ht="11.25" customHeight="1">
      <c r="A62" s="261"/>
      <c r="B62" s="261" t="s">
        <v>212</v>
      </c>
      <c r="C62" s="261"/>
      <c r="D62" s="261"/>
      <c r="E62" s="262"/>
      <c r="F62" s="266">
        <f>'[11]Jahr'!AA62</f>
        <v>146.96535618182105</v>
      </c>
      <c r="G62" s="266">
        <f>'[11]Jahr'!AB62</f>
        <v>132.4</v>
      </c>
      <c r="H62" s="266">
        <f>'[11]Jahr'!AC62</f>
        <v>128.4</v>
      </c>
      <c r="I62" s="266">
        <f>('[11]Jahr'!N62+'[11]Jahr'!O62)/2</f>
        <v>139.68267809091054</v>
      </c>
      <c r="J62" s="266">
        <f>100*(F62-G62)/G62</f>
        <v>11.001024306511361</v>
      </c>
      <c r="K62" s="266">
        <f>100*(F62-H62)/H62</f>
        <v>14.459000141605173</v>
      </c>
      <c r="L62" s="267">
        <v>9.4</v>
      </c>
    </row>
    <row r="63" spans="1:12" ht="11.25" customHeight="1">
      <c r="A63" s="261"/>
      <c r="B63" s="261" t="s">
        <v>213</v>
      </c>
      <c r="C63" s="261"/>
      <c r="D63" s="261"/>
      <c r="E63" s="262"/>
      <c r="F63" s="266">
        <f>'[11]Jahr'!AA63</f>
        <v>75.46373490914532</v>
      </c>
      <c r="G63" s="266">
        <f>'[11]Jahr'!AB63</f>
        <v>73.1</v>
      </c>
      <c r="H63" s="266">
        <f>'[11]Jahr'!AC63</f>
        <v>54.6</v>
      </c>
      <c r="I63" s="266">
        <f>('[11]Jahr'!N63+'[11]Jahr'!O63)/2</f>
        <v>74.28186745457265</v>
      </c>
      <c r="J63" s="266">
        <f>100*(F63-G63)/G63</f>
        <v>3.2335634872029027</v>
      </c>
      <c r="K63" s="266">
        <f>100*(F63-H63)/H63</f>
        <v>38.21196869806834</v>
      </c>
      <c r="L63" s="267">
        <f>((('[11]Jahr'!N63+'[11]Jahr'!O63)/2)-(('[11]Jahr'!A63+'[11]Jahr'!B63)/2))/(('[11]Jahr'!A63+'[11]Jahr'!B63)/2)*100</f>
        <v>20.150167816028482</v>
      </c>
    </row>
    <row r="64" spans="1:12" ht="11.25" customHeight="1">
      <c r="A64" s="261"/>
      <c r="B64" s="261" t="s">
        <v>137</v>
      </c>
      <c r="C64" s="261"/>
      <c r="D64" s="261"/>
      <c r="E64" s="262"/>
      <c r="F64" s="266">
        <f>'[11]Jahr'!AA64</f>
        <v>159.39484213058114</v>
      </c>
      <c r="G64" s="266">
        <f>'[11]Jahr'!AB64</f>
        <v>141.7</v>
      </c>
      <c r="H64" s="266">
        <f>'[11]Jahr'!AC64</f>
        <v>193.9</v>
      </c>
      <c r="I64" s="266">
        <f>('[11]Jahr'!N64+'[11]Jahr'!O64)/2</f>
        <v>150.54742106529056</v>
      </c>
      <c r="J64" s="266">
        <f>100*(F64-G64)/G64</f>
        <v>12.48753855369171</v>
      </c>
      <c r="K64" s="266">
        <f>100*(F64-H64)/H64</f>
        <v>-17.79533670418714</v>
      </c>
      <c r="L64" s="267">
        <v>-14.5</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Q326"/>
  <sheetViews>
    <sheetView workbookViewId="0" topLeftCell="A1">
      <selection activeCell="B61" sqref="B61"/>
    </sheetView>
  </sheetViews>
  <sheetFormatPr defaultColWidth="11.421875" defaultRowHeight="12.75"/>
  <cols>
    <col min="1" max="1" width="8.28125" style="43" customWidth="1"/>
    <col min="2" max="12" width="5.140625" style="43" customWidth="1"/>
    <col min="13" max="13" width="5.28125" style="43" customWidth="1"/>
    <col min="14" max="14" width="5.421875" style="43" bestFit="1" customWidth="1"/>
    <col min="15" max="15" width="6.28125" style="43" customWidth="1"/>
    <col min="16" max="16" width="6.7109375" style="43" customWidth="1"/>
    <col min="17" max="17" width="6.8515625" style="43" customWidth="1"/>
    <col min="18" max="16384" width="11.421875" style="43" customWidth="1"/>
  </cols>
  <sheetData>
    <row r="1" spans="1:17" ht="12.75">
      <c r="A1" s="489" t="s">
        <v>143</v>
      </c>
      <c r="B1" s="489"/>
      <c r="C1" s="489"/>
      <c r="D1" s="489"/>
      <c r="E1" s="489"/>
      <c r="F1" s="489"/>
      <c r="G1" s="489"/>
      <c r="H1" s="489"/>
      <c r="I1" s="489"/>
      <c r="J1" s="489"/>
      <c r="K1" s="489"/>
      <c r="L1" s="489"/>
      <c r="M1" s="489"/>
      <c r="N1" s="489"/>
      <c r="O1" s="489"/>
      <c r="P1" s="489"/>
      <c r="Q1" s="489"/>
    </row>
    <row r="2" spans="1:16" ht="12.75">
      <c r="A2" s="44"/>
      <c r="B2" s="45"/>
      <c r="C2" s="45"/>
      <c r="D2" s="45"/>
      <c r="E2" s="45"/>
      <c r="F2" s="45"/>
      <c r="G2" s="45"/>
      <c r="H2" s="45"/>
      <c r="I2" s="45"/>
      <c r="J2" s="45"/>
      <c r="K2" s="45"/>
      <c r="L2" s="45"/>
      <c r="M2" s="45"/>
      <c r="N2" s="46"/>
      <c r="O2" s="46"/>
      <c r="P2" s="46"/>
    </row>
    <row r="3" spans="1:17" ht="12.75">
      <c r="A3" s="490" t="s">
        <v>144</v>
      </c>
      <c r="B3" s="490"/>
      <c r="C3" s="490"/>
      <c r="D3" s="490"/>
      <c r="E3" s="490"/>
      <c r="F3" s="490"/>
      <c r="G3" s="490"/>
      <c r="H3" s="490"/>
      <c r="I3" s="490"/>
      <c r="J3" s="490"/>
      <c r="K3" s="490"/>
      <c r="L3" s="490"/>
      <c r="M3" s="490"/>
      <c r="N3" s="490"/>
      <c r="O3" s="490"/>
      <c r="P3" s="490"/>
      <c r="Q3" s="490"/>
    </row>
    <row r="4" spans="1:17" ht="12.75" customHeight="1">
      <c r="A4" s="489" t="s">
        <v>103</v>
      </c>
      <c r="B4" s="489"/>
      <c r="C4" s="489"/>
      <c r="D4" s="489"/>
      <c r="E4" s="489"/>
      <c r="F4" s="489"/>
      <c r="G4" s="489"/>
      <c r="H4" s="489"/>
      <c r="I4" s="489"/>
      <c r="J4" s="489"/>
      <c r="K4" s="489"/>
      <c r="L4" s="489"/>
      <c r="M4" s="489"/>
      <c r="N4" s="489"/>
      <c r="O4" s="489"/>
      <c r="P4" s="489"/>
      <c r="Q4" s="489"/>
    </row>
    <row r="5" spans="1:16" ht="12.75" customHeight="1">
      <c r="A5" s="100"/>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2" t="s">
        <v>104</v>
      </c>
      <c r="P8" s="483"/>
      <c r="Q8" s="483"/>
    </row>
    <row r="9" spans="1:17" ht="12.75">
      <c r="A9" s="56"/>
      <c r="B9" s="57"/>
      <c r="C9" s="58"/>
      <c r="D9" s="58"/>
      <c r="E9" s="58"/>
      <c r="F9" s="58"/>
      <c r="G9" s="58"/>
      <c r="H9" s="58"/>
      <c r="I9" s="58"/>
      <c r="J9" s="58"/>
      <c r="K9" s="58"/>
      <c r="L9" s="58"/>
      <c r="M9" s="58"/>
      <c r="N9" s="59"/>
      <c r="O9" s="60" t="s">
        <v>105</v>
      </c>
      <c r="P9" s="61"/>
      <c r="Q9" s="62" t="s">
        <v>106</v>
      </c>
    </row>
    <row r="10" spans="1:17" ht="12.75">
      <c r="A10" s="63" t="s">
        <v>107</v>
      </c>
      <c r="B10" s="57" t="s">
        <v>108</v>
      </c>
      <c r="C10" s="58" t="s">
        <v>109</v>
      </c>
      <c r="D10" s="58" t="s">
        <v>105</v>
      </c>
      <c r="E10" s="58" t="s">
        <v>110</v>
      </c>
      <c r="F10" s="58" t="s">
        <v>111</v>
      </c>
      <c r="G10" s="58" t="s">
        <v>112</v>
      </c>
      <c r="H10" s="58" t="s">
        <v>113</v>
      </c>
      <c r="I10" s="58" t="s">
        <v>114</v>
      </c>
      <c r="J10" s="58" t="s">
        <v>115</v>
      </c>
      <c r="K10" s="58" t="s">
        <v>116</v>
      </c>
      <c r="L10" s="58" t="s">
        <v>117</v>
      </c>
      <c r="M10" s="58" t="s">
        <v>118</v>
      </c>
      <c r="N10" s="64" t="s">
        <v>119</v>
      </c>
      <c r="O10" s="484" t="s">
        <v>120</v>
      </c>
      <c r="P10" s="485"/>
      <c r="Q10" s="485"/>
    </row>
    <row r="11" spans="1:17" ht="12.75">
      <c r="A11" s="56"/>
      <c r="B11" s="57"/>
      <c r="C11" s="58"/>
      <c r="D11" s="58"/>
      <c r="E11" s="58"/>
      <c r="F11" s="58"/>
      <c r="G11" s="58"/>
      <c r="H11" s="58"/>
      <c r="I11" s="58"/>
      <c r="J11" s="58"/>
      <c r="K11" s="58"/>
      <c r="L11" s="58"/>
      <c r="M11" s="58"/>
      <c r="N11" s="59"/>
      <c r="O11" s="64" t="s">
        <v>121</v>
      </c>
      <c r="P11" s="65" t="s">
        <v>122</v>
      </c>
      <c r="Q11" s="66" t="s">
        <v>122</v>
      </c>
    </row>
    <row r="12" spans="1:17" ht="12.75">
      <c r="A12" s="67"/>
      <c r="B12" s="68"/>
      <c r="C12" s="69"/>
      <c r="D12" s="69"/>
      <c r="E12" s="69"/>
      <c r="F12" s="69"/>
      <c r="G12" s="69"/>
      <c r="H12" s="69"/>
      <c r="I12" s="69"/>
      <c r="J12" s="69"/>
      <c r="K12" s="69"/>
      <c r="L12" s="69"/>
      <c r="M12" s="69"/>
      <c r="N12" s="70"/>
      <c r="O12" s="71" t="s">
        <v>123</v>
      </c>
      <c r="P12" s="72" t="s">
        <v>124</v>
      </c>
      <c r="Q12" s="73" t="s">
        <v>125</v>
      </c>
    </row>
    <row r="13" spans="1:16" ht="12.75">
      <c r="A13" s="74"/>
      <c r="B13" s="75"/>
      <c r="C13" s="75"/>
      <c r="D13" s="75"/>
      <c r="E13" s="75"/>
      <c r="F13" s="75"/>
      <c r="G13" s="75"/>
      <c r="H13" s="75"/>
      <c r="I13" s="75"/>
      <c r="J13" s="75"/>
      <c r="K13" s="75"/>
      <c r="L13" s="75"/>
      <c r="M13" s="75"/>
      <c r="N13" s="76"/>
      <c r="O13" s="77"/>
      <c r="P13" s="65"/>
    </row>
    <row r="14" spans="1:16" ht="12.75">
      <c r="A14" s="74"/>
      <c r="B14" s="79"/>
      <c r="C14" s="79"/>
      <c r="D14" s="79"/>
      <c r="E14" s="79"/>
      <c r="F14" s="79"/>
      <c r="G14" s="79"/>
      <c r="H14" s="79"/>
      <c r="I14" s="79"/>
      <c r="J14" s="79"/>
      <c r="K14" s="79"/>
      <c r="L14" s="79"/>
      <c r="M14" s="79"/>
      <c r="N14" s="79"/>
      <c r="O14" s="77"/>
      <c r="P14" s="65"/>
    </row>
    <row r="15" spans="1:16" ht="12.75">
      <c r="A15" s="78"/>
      <c r="B15" s="79"/>
      <c r="C15" s="79"/>
      <c r="D15" s="79"/>
      <c r="E15" s="79"/>
      <c r="F15" s="79"/>
      <c r="G15" s="79"/>
      <c r="H15" s="79"/>
      <c r="I15" s="79"/>
      <c r="J15" s="79"/>
      <c r="K15" s="79"/>
      <c r="L15" s="79"/>
      <c r="M15" s="79"/>
      <c r="N15" s="79"/>
      <c r="O15" s="81"/>
      <c r="P15" s="82"/>
    </row>
    <row r="16" spans="1:17" ht="12.75">
      <c r="A16" s="486" t="s">
        <v>145</v>
      </c>
      <c r="B16" s="486"/>
      <c r="C16" s="486"/>
      <c r="D16" s="486"/>
      <c r="E16" s="486"/>
      <c r="F16" s="486"/>
      <c r="G16" s="486"/>
      <c r="H16" s="486"/>
      <c r="I16" s="486"/>
      <c r="J16" s="486"/>
      <c r="K16" s="486"/>
      <c r="L16" s="486"/>
      <c r="M16" s="486"/>
      <c r="N16" s="486"/>
      <c r="O16" s="486"/>
      <c r="P16" s="486"/>
      <c r="Q16" s="486"/>
    </row>
    <row r="17" spans="1:16" ht="12.75">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99"/>
      <c r="P18" s="99"/>
    </row>
    <row r="19" spans="1:16" s="88" customFormat="1" ht="11.25" customHeight="1">
      <c r="A19" s="89" t="s">
        <v>126</v>
      </c>
      <c r="B19" s="79">
        <v>80.07604333993638</v>
      </c>
      <c r="C19" s="79">
        <v>94.00809702107948</v>
      </c>
      <c r="D19" s="79">
        <v>105.3525860985249</v>
      </c>
      <c r="E19" s="79">
        <v>93.47179001249025</v>
      </c>
      <c r="F19" s="79">
        <v>104.43160079440472</v>
      </c>
      <c r="G19" s="79">
        <v>96.38206639107244</v>
      </c>
      <c r="H19" s="79">
        <v>94.56698698347688</v>
      </c>
      <c r="I19" s="79">
        <v>99.83527897118843</v>
      </c>
      <c r="J19" s="79">
        <v>106.56892403549605</v>
      </c>
      <c r="K19" s="79">
        <v>108.66748420306234</v>
      </c>
      <c r="L19" s="79">
        <v>119.3411479547106</v>
      </c>
      <c r="M19" s="79">
        <v>97.29799420641183</v>
      </c>
      <c r="N19" s="79">
        <f>(B19+C19+D19+E19+F19+G19+H19+I19+J19+K19+L19+M19)/12</f>
        <v>100.00000000098787</v>
      </c>
      <c r="O19" s="112"/>
      <c r="P19" s="112"/>
    </row>
    <row r="20" spans="1:17" s="88" customFormat="1" ht="11.25" customHeight="1">
      <c r="A20" s="91">
        <v>2001</v>
      </c>
      <c r="B20" s="79">
        <v>96.27441913007245</v>
      </c>
      <c r="C20" s="79">
        <v>98.60892014952016</v>
      </c>
      <c r="D20" s="79">
        <v>112.86122867584025</v>
      </c>
      <c r="E20" s="79">
        <v>96.6592181710049</v>
      </c>
      <c r="F20" s="79">
        <v>106.6662860293808</v>
      </c>
      <c r="G20" s="79">
        <v>100.77195012943754</v>
      </c>
      <c r="H20" s="79">
        <v>96.04601442662367</v>
      </c>
      <c r="I20" s="79">
        <v>104.20213649706602</v>
      </c>
      <c r="J20" s="79">
        <v>105.13037947536093</v>
      </c>
      <c r="K20" s="79">
        <v>107.13657564933732</v>
      </c>
      <c r="L20" s="79">
        <v>116.8788318929329</v>
      </c>
      <c r="M20" s="79">
        <v>92.13440831516634</v>
      </c>
      <c r="N20" s="79">
        <f>(B20+C20+D20+E20+F20+G20+H20+I20+J20+K20+L20+M20)/12</f>
        <v>102.78086404514526</v>
      </c>
      <c r="O20" s="90">
        <f>100*(D20-C20)/C20</f>
        <v>14.453366393942249</v>
      </c>
      <c r="P20" s="90">
        <f>100*(D20-D19)/D19</f>
        <v>7.127155445708123</v>
      </c>
      <c r="Q20" s="87">
        <f>(((B20+C20+D20)/3)-((B19+C19+D19)/3))/((B19+C19+D19)/3)*100</f>
        <v>10.130322472121698</v>
      </c>
    </row>
    <row r="21" spans="1:17" s="88" customFormat="1" ht="11.25" customHeight="1">
      <c r="A21" s="93">
        <v>2002</v>
      </c>
      <c r="B21" s="79">
        <v>94.82543850667693</v>
      </c>
      <c r="C21" s="79">
        <v>97.78684731456372</v>
      </c>
      <c r="D21" s="79">
        <v>109.97343370719754</v>
      </c>
      <c r="E21" s="79">
        <v>109.73638191913066</v>
      </c>
      <c r="F21" s="79">
        <v>100.52981469943909</v>
      </c>
      <c r="G21" s="79">
        <v>105.28453958912145</v>
      </c>
      <c r="H21" s="79">
        <v>100.26944367238089</v>
      </c>
      <c r="I21" s="79">
        <v>105.9461658689476</v>
      </c>
      <c r="J21" s="79">
        <v>116.19561838875818</v>
      </c>
      <c r="K21" s="79">
        <v>117.38603082561518</v>
      </c>
      <c r="L21" s="79">
        <v>118.99718143447802</v>
      </c>
      <c r="M21" s="79">
        <v>97.56550749480877</v>
      </c>
      <c r="N21" s="79">
        <f>(B21+C21+D21+E21+F21+G21+H21+I21+J21+K21+L21+M21)/12</f>
        <v>106.2080336184265</v>
      </c>
      <c r="O21" s="90">
        <f>100*(D21-C21)/C21</f>
        <v>12.46239829517322</v>
      </c>
      <c r="P21" s="90">
        <f>100*(D21-D20)/D20</f>
        <v>-2.5587130341607627</v>
      </c>
      <c r="Q21" s="87">
        <f>(((B21+C21+D21)/3)-((B20+C20+D20)/3))/((B20+C20+D20)/3)*100</f>
        <v>-1.676341019199317</v>
      </c>
    </row>
    <row r="22" spans="1:17" s="88" customFormat="1" ht="11.25" customHeight="1">
      <c r="A22" s="93">
        <v>2003</v>
      </c>
      <c r="B22" s="79">
        <v>101.9</v>
      </c>
      <c r="C22" s="79">
        <v>102.8</v>
      </c>
      <c r="D22" s="79">
        <v>117.7</v>
      </c>
      <c r="E22" s="79">
        <v>110.3</v>
      </c>
      <c r="F22" s="79">
        <v>106.5</v>
      </c>
      <c r="G22" s="79">
        <v>113.9</v>
      </c>
      <c r="H22" s="79">
        <v>112.9</v>
      </c>
      <c r="I22" s="79">
        <v>105.8</v>
      </c>
      <c r="J22" s="79">
        <v>128.5</v>
      </c>
      <c r="K22" s="79">
        <v>129.7</v>
      </c>
      <c r="L22" s="79">
        <v>128.8</v>
      </c>
      <c r="M22" s="79">
        <v>111.4</v>
      </c>
      <c r="N22" s="79">
        <f>(B22+C22+D22+E22+F22+G22+H22+I22+J22+K22+L22+M22)/12</f>
        <v>114.18333333333334</v>
      </c>
      <c r="O22" s="90">
        <f>100*(D22-C22)/C22</f>
        <v>14.494163424124519</v>
      </c>
      <c r="P22" s="90">
        <f>100*(D22-D21)/D21</f>
        <v>7.025848000140029</v>
      </c>
      <c r="Q22" s="87">
        <f>(((B22+C22+D22)/3)-((B21+C21+D21)/3))/((B21+C21+D21)/3)*100</f>
        <v>6.548319762889389</v>
      </c>
    </row>
    <row r="23" spans="1:17" s="88" customFormat="1" ht="11.25" customHeight="1">
      <c r="A23" s="93">
        <v>2004</v>
      </c>
      <c r="B23" s="79">
        <f>IF('[1]UMS_W_V'!AB42&lt;&gt;0,'[1]UMS_W_V'!AB42," ")</f>
        <v>105.5</v>
      </c>
      <c r="C23" s="79">
        <f>IF('[1]UMS_W_V'!AC42&lt;&gt;0,'[1]UMS_W_V'!AC42," ")</f>
        <v>109.85208584936326</v>
      </c>
      <c r="D23" s="79">
        <f>IF('[1]UMS_W_V'!AD42&lt;&gt;0,'[1]UMS_W_V'!AD42," ")</f>
        <v>131.77037461375247</v>
      </c>
      <c r="E23" s="79" t="str">
        <f>IF('[1]UMS_W_V'!AE42&lt;&gt;0,'[1]UMS_W_V'!AE42," ")</f>
        <v> </v>
      </c>
      <c r="F23" s="79" t="str">
        <f>IF('[1]UMS_W_V'!AF42&lt;&gt;0,'[1]UMS_W_V'!AF42," ")</f>
        <v> </v>
      </c>
      <c r="G23" s="79" t="str">
        <f>IF('[1]UMS_W_V'!AG42&lt;&gt;0,'[1]UMS_W_V'!AG42," ")</f>
        <v> </v>
      </c>
      <c r="H23" s="79" t="str">
        <f>IF('[1]UMS_W_V'!AH42&lt;&gt;0,'[1]UMS_W_V'!AH42," ")</f>
        <v> </v>
      </c>
      <c r="I23" s="79" t="str">
        <f>IF('[1]UMS_W_V'!AI42&lt;&gt;0,'[1]UMS_W_V'!AI42," ")</f>
        <v> </v>
      </c>
      <c r="J23" s="79" t="str">
        <f>IF('[1]UMS_W_V'!AJ42&lt;&gt;0,'[1]UMS_W_V'!AJ42," ")</f>
        <v> </v>
      </c>
      <c r="K23" s="79" t="str">
        <f>IF('[1]UMS_W_V'!AK42&lt;&gt;0,'[1]UMS_W_V'!AK42," ")</f>
        <v> </v>
      </c>
      <c r="L23" s="79" t="str">
        <f>IF('[1]UMS_W_V'!AL42&lt;&gt;0,'[1]UMS_W_V'!AL42," ")</f>
        <v> </v>
      </c>
      <c r="M23" s="79" t="str">
        <f>IF('[1]UMS_W_V'!AM42&lt;&gt;0,'[1]UMS_W_V'!AM42," ")</f>
        <v> </v>
      </c>
      <c r="N23" s="79">
        <f>(B23+C23+D23)/3</f>
        <v>115.70748682103859</v>
      </c>
      <c r="O23" s="90">
        <f>100*(D23-C23)/C23</f>
        <v>19.95254673128835</v>
      </c>
      <c r="P23" s="90">
        <f>100*(D23-D22)/D22</f>
        <v>11.954438924173715</v>
      </c>
      <c r="Q23" s="87">
        <f>(((B23+C23+D23)/3)-((B22+C22+D22)/3))/((B22+C22+D22)/3)*100</f>
        <v>7.668256967467679</v>
      </c>
    </row>
    <row r="24" spans="1:16" s="88" customFormat="1" ht="11.25" customHeight="1">
      <c r="A24" s="95"/>
      <c r="B24" s="79"/>
      <c r="C24" s="79"/>
      <c r="D24" s="79"/>
      <c r="E24" s="79"/>
      <c r="F24" s="79"/>
      <c r="G24" s="79"/>
      <c r="H24" s="79"/>
      <c r="I24" s="79"/>
      <c r="J24" s="79"/>
      <c r="K24" s="79"/>
      <c r="L24" s="79"/>
      <c r="M24" s="79"/>
      <c r="N24" s="79"/>
      <c r="O24" s="90"/>
      <c r="P24" s="90"/>
    </row>
    <row r="25" spans="1:16" s="88" customFormat="1" ht="11.25" customHeight="1">
      <c r="A25" s="97" t="s">
        <v>127</v>
      </c>
      <c r="B25" s="79">
        <v>79.83766257794638</v>
      </c>
      <c r="C25" s="79">
        <v>93.55777838804542</v>
      </c>
      <c r="D25" s="79">
        <v>106.57907225121326</v>
      </c>
      <c r="E25" s="79">
        <v>95.1730060873762</v>
      </c>
      <c r="F25" s="79">
        <v>104.86458885282741</v>
      </c>
      <c r="G25" s="79">
        <v>94.81714986829903</v>
      </c>
      <c r="H25" s="79">
        <v>94.85998389760091</v>
      </c>
      <c r="I25" s="79">
        <v>101.86808979303935</v>
      </c>
      <c r="J25" s="79">
        <v>107.16671611916789</v>
      </c>
      <c r="K25" s="79">
        <v>108.76789659288882</v>
      </c>
      <c r="L25" s="79">
        <v>117.06665667110272</v>
      </c>
      <c r="M25" s="79">
        <v>95.44139889739984</v>
      </c>
      <c r="N25" s="79">
        <f>(B25+C25+D25+E25+F25+G25+H25+I25+J25+K25+L25+M25)/12</f>
        <v>99.99999999974227</v>
      </c>
      <c r="O25" s="90"/>
      <c r="P25" s="90"/>
    </row>
    <row r="26" spans="1:17" s="88" customFormat="1" ht="11.25" customHeight="1">
      <c r="A26" s="91">
        <v>2001</v>
      </c>
      <c r="B26" s="79">
        <v>94.56325411908483</v>
      </c>
      <c r="C26" s="79">
        <v>97.13560335299084</v>
      </c>
      <c r="D26" s="79">
        <v>109.68318353647861</v>
      </c>
      <c r="E26" s="79">
        <v>96.83303979058829</v>
      </c>
      <c r="F26" s="79">
        <v>105.66434286143827</v>
      </c>
      <c r="G26" s="79">
        <v>99.24998503104644</v>
      </c>
      <c r="H26" s="79">
        <v>95.91593301949814</v>
      </c>
      <c r="I26" s="79">
        <v>107.58430759221889</v>
      </c>
      <c r="J26" s="79">
        <v>104.90686548856489</v>
      </c>
      <c r="K26" s="79">
        <v>109.94117798848015</v>
      </c>
      <c r="L26" s="79">
        <v>113.67252581749692</v>
      </c>
      <c r="M26" s="79">
        <v>90.41122048217728</v>
      </c>
      <c r="N26" s="79">
        <f>(B26+C26+D26+E26+F26+G26+H26+I26+J26+K26+L26+M26)/12</f>
        <v>102.13011992333863</v>
      </c>
      <c r="O26" s="90">
        <f>100*(D26-C26)/C26</f>
        <v>12.917591233659046</v>
      </c>
      <c r="P26" s="90">
        <f>100*(D26-D25)/D25</f>
        <v>2.9124960648454237</v>
      </c>
      <c r="Q26" s="87">
        <f>(((B26+C26+D26)/3)-((B25+C25+D25)/3))/((B25+C25+D25)/3)*100</f>
        <v>7.64624163298077</v>
      </c>
    </row>
    <row r="27" spans="1:17" s="88" customFormat="1" ht="11.25" customHeight="1">
      <c r="A27" s="93">
        <v>2002</v>
      </c>
      <c r="B27" s="79">
        <v>92.93295717710787</v>
      </c>
      <c r="C27" s="79">
        <v>94.3689163189844</v>
      </c>
      <c r="D27" s="79">
        <v>104.71842541794591</v>
      </c>
      <c r="E27" s="79">
        <v>102.4401623706086</v>
      </c>
      <c r="F27" s="79">
        <v>95.27547186557581</v>
      </c>
      <c r="G27" s="79">
        <v>99.43412728340569</v>
      </c>
      <c r="H27" s="79">
        <v>98.86959586398973</v>
      </c>
      <c r="I27" s="79">
        <v>105.71233232949</v>
      </c>
      <c r="J27" s="79">
        <v>111.91683519909196</v>
      </c>
      <c r="K27" s="79">
        <v>112.71844877469191</v>
      </c>
      <c r="L27" s="79">
        <v>112.28013181219565</v>
      </c>
      <c r="M27" s="79">
        <v>94.69698394319214</v>
      </c>
      <c r="N27" s="79">
        <f>(B27+C27+D27+E27+F27+G27+H27+I27+J27+K27+L27+M27)/12</f>
        <v>102.11369902968998</v>
      </c>
      <c r="O27" s="90">
        <f>100*(D27-C27)/C27</f>
        <v>10.967074225985863</v>
      </c>
      <c r="P27" s="90">
        <f>100*(D27-D26)/D26</f>
        <v>-4.52645333446354</v>
      </c>
      <c r="Q27" s="87">
        <f>(((B27+C27+D27)/3)-((B26+C26+D26)/3))/((B26+C26+D26)/3)*100</f>
        <v>-3.106270719777356</v>
      </c>
    </row>
    <row r="28" spans="1:17" s="88" customFormat="1" ht="11.25" customHeight="1">
      <c r="A28" s="93">
        <v>2003</v>
      </c>
      <c r="B28" s="79">
        <v>96.7</v>
      </c>
      <c r="C28" s="79">
        <v>96.3</v>
      </c>
      <c r="D28" s="79">
        <v>111</v>
      </c>
      <c r="E28" s="79">
        <v>106.9</v>
      </c>
      <c r="F28" s="79">
        <v>104.8</v>
      </c>
      <c r="G28" s="79">
        <v>111.1</v>
      </c>
      <c r="H28" s="79">
        <v>108.4</v>
      </c>
      <c r="I28" s="79">
        <v>102.3</v>
      </c>
      <c r="J28" s="79">
        <v>121.6</v>
      </c>
      <c r="K28" s="79">
        <v>120.7</v>
      </c>
      <c r="L28" s="79">
        <v>117.7</v>
      </c>
      <c r="M28" s="79">
        <v>106</v>
      </c>
      <c r="N28" s="79">
        <f>(B28+C28+D28+E28+F28+G28+H28+I28+J28+K28+L28+M28)/12</f>
        <v>108.625</v>
      </c>
      <c r="O28" s="90">
        <f>100*(D28-C28)/C28</f>
        <v>15.264797507788165</v>
      </c>
      <c r="P28" s="90">
        <f>100*(D28-D27)/D27</f>
        <v>5.998538038538534</v>
      </c>
      <c r="Q28" s="87">
        <f>(((B28+C28+D28)/3)-((B27+C27+D27)/3))/((B27+C27+D27)/3)*100</f>
        <v>4.102352175691832</v>
      </c>
    </row>
    <row r="29" spans="1:17" s="88" customFormat="1" ht="11.25" customHeight="1">
      <c r="A29" s="93">
        <v>2004</v>
      </c>
      <c r="B29" s="79">
        <f>IF('[1]UMS_W_V'!B42&lt;&gt;0,'[1]UMS_W_V'!B42," ")</f>
        <v>100.1</v>
      </c>
      <c r="C29" s="79">
        <f>IF('[1]UMS_W_V'!C42&lt;&gt;0,'[1]UMS_W_V'!C42," ")</f>
        <v>102.3229281175442</v>
      </c>
      <c r="D29" s="79">
        <f>IF('[1]UMS_W_V'!D42&lt;&gt;0,'[1]UMS_W_V'!D42," ")</f>
        <v>122.47031057905598</v>
      </c>
      <c r="E29" s="79" t="str">
        <f>IF('[1]UMS_W_V'!E42&lt;&gt;0,'[1]UMS_W_V'!E42," ")</f>
        <v> </v>
      </c>
      <c r="F29" s="79" t="str">
        <f>IF('[1]UMS_W_V'!F42&lt;&gt;0,'[1]UMS_W_V'!F42," ")</f>
        <v> </v>
      </c>
      <c r="G29" s="79" t="str">
        <f>IF('[1]UMS_W_V'!G42&lt;&gt;0,'[1]UMS_W_V'!G42," ")</f>
        <v> </v>
      </c>
      <c r="H29" s="79" t="str">
        <f>IF('[1]UMS_W_V'!H42&lt;&gt;0,'[1]UMS_W_V'!H42," ")</f>
        <v> </v>
      </c>
      <c r="I29" s="79" t="str">
        <f>IF('[1]UMS_W_V'!I42&lt;&gt;0,'[1]UMS_W_V'!I42," ")</f>
        <v> </v>
      </c>
      <c r="J29" s="79" t="str">
        <f>IF('[1]UMS_W_V'!J42&lt;&gt;0,'[1]UMS_W_V'!J42," ")</f>
        <v> </v>
      </c>
      <c r="K29" s="79" t="str">
        <f>IF('[1]UMS_W_V'!K42&lt;&gt;0,'[1]UMS_W_V'!K42," ")</f>
        <v> </v>
      </c>
      <c r="L29" s="79" t="str">
        <f>IF('[1]UMS_W_V'!L42&lt;&gt;0,'[1]UMS_W_V'!L42," ")</f>
        <v> </v>
      </c>
      <c r="M29" s="79" t="str">
        <f>IF('[1]UMS_W_V'!M42&lt;&gt;0,'[1]UMS_W_V'!M42," ")</f>
        <v> </v>
      </c>
      <c r="N29" s="79">
        <f>(B29+C29+D29)/3</f>
        <v>108.29774623220005</v>
      </c>
      <c r="O29" s="90">
        <f>100*(D29-C29)/C29</f>
        <v>19.68999796249706</v>
      </c>
      <c r="P29" s="90">
        <f>100*(D29-D28)/D28</f>
        <v>10.333613134284663</v>
      </c>
      <c r="Q29" s="87">
        <f>(((B29+C29+D29)/3)-((B28+C28+D28)/3))/((B28+C28+D28)/3)*100</f>
        <v>6.872775887039532</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128</v>
      </c>
      <c r="B31" s="79">
        <v>80.91366464937283</v>
      </c>
      <c r="C31" s="79">
        <v>95.59042472619271</v>
      </c>
      <c r="D31" s="79">
        <v>101.0429642244512</v>
      </c>
      <c r="E31" s="79">
        <v>87.49406414247976</v>
      </c>
      <c r="F31" s="79">
        <v>102.91016917471141</v>
      </c>
      <c r="G31" s="79">
        <v>101.88086345631353</v>
      </c>
      <c r="H31" s="79">
        <v>93.53745565644516</v>
      </c>
      <c r="I31" s="79">
        <v>92.69239687847333</v>
      </c>
      <c r="J31" s="79">
        <v>104.4684047273563</v>
      </c>
      <c r="K31" s="79">
        <v>108.31465556358704</v>
      </c>
      <c r="L31" s="79">
        <v>127.33324581781307</v>
      </c>
      <c r="M31" s="79">
        <v>103.82169095950955</v>
      </c>
      <c r="N31" s="79"/>
      <c r="O31" s="90"/>
      <c r="P31" s="90"/>
    </row>
    <row r="32" spans="1:17" s="88" customFormat="1" ht="11.25" customHeight="1">
      <c r="A32" s="91">
        <v>2001</v>
      </c>
      <c r="B32" s="79">
        <v>102.2871035159011</v>
      </c>
      <c r="C32" s="79">
        <v>103.78585448316018</v>
      </c>
      <c r="D32" s="79">
        <v>124.0282302639055</v>
      </c>
      <c r="E32" s="79">
        <v>96.04844449074382</v>
      </c>
      <c r="F32" s="79">
        <v>110.18690969594975</v>
      </c>
      <c r="G32" s="79">
        <v>106.11982466065926</v>
      </c>
      <c r="H32" s="79">
        <v>96.50309391889672</v>
      </c>
      <c r="I32" s="79">
        <v>92.31787797128896</v>
      </c>
      <c r="J32" s="79">
        <v>105.91576197104244</v>
      </c>
      <c r="K32" s="79">
        <v>97.2817757803239</v>
      </c>
      <c r="L32" s="79">
        <v>128.1451366385948</v>
      </c>
      <c r="M32" s="79">
        <v>98.18933844249804</v>
      </c>
      <c r="N32" s="79">
        <f>(B32+C32+D32+E32+F32+G32+H32+I32+J32+K32+L32+M32)/12</f>
        <v>105.06744598608036</v>
      </c>
      <c r="O32" s="90">
        <f>100*(D32-C32)/C32</f>
        <v>19.50398335259624</v>
      </c>
      <c r="P32" s="90">
        <f>100*(D32-D31)/D31</f>
        <v>22.748012408262404</v>
      </c>
      <c r="Q32" s="87">
        <f>(((B32+C32+D32)/3)-((B31+C31+D31)/3))/((B31+C31+D31)/3)*100</f>
        <v>18.935216202542605</v>
      </c>
    </row>
    <row r="33" spans="1:17" s="88" customFormat="1" ht="11.25" customHeight="1">
      <c r="A33" s="93">
        <v>2002</v>
      </c>
      <c r="B33" s="79">
        <v>101.47523140751518</v>
      </c>
      <c r="C33" s="79">
        <v>109.79675881276138</v>
      </c>
      <c r="D33" s="79">
        <v>128.43845964479482</v>
      </c>
      <c r="E33" s="79">
        <v>135.3738073637135</v>
      </c>
      <c r="F33" s="79">
        <v>118.99250236339134</v>
      </c>
      <c r="G33" s="79">
        <v>125.84169364694056</v>
      </c>
      <c r="H33" s="79">
        <v>105.18822298548905</v>
      </c>
      <c r="I33" s="79">
        <v>106.7678091651531</v>
      </c>
      <c r="J33" s="79">
        <v>131.23038869157716</v>
      </c>
      <c r="K33" s="79">
        <v>133.78696092593094</v>
      </c>
      <c r="L33" s="79">
        <v>142.59952203621165</v>
      </c>
      <c r="M33" s="79">
        <v>107.64491343544924</v>
      </c>
      <c r="N33" s="79">
        <f>(B33+C33+D33+E33+F33+G33+H33+I33+J33+K33+L33+M33)/12</f>
        <v>120.59468920657734</v>
      </c>
      <c r="O33" s="90">
        <f>100*(D33-C33)/C33</f>
        <v>16.978370794918913</v>
      </c>
      <c r="P33" s="90">
        <f>100*(D33-D32)/D32</f>
        <v>3.5558270657456745</v>
      </c>
      <c r="Q33" s="87">
        <f>(((B33+C33+D33)/3)-((B32+C32+D32)/3))/((B32+C32+D32)/3)*100</f>
        <v>2.911004850564096</v>
      </c>
    </row>
    <row r="34" spans="1:17" s="88" customFormat="1" ht="11.25" customHeight="1">
      <c r="A34" s="93">
        <v>2003</v>
      </c>
      <c r="B34" s="79">
        <v>120.3</v>
      </c>
      <c r="C34" s="79">
        <v>125.3</v>
      </c>
      <c r="D34" s="79">
        <v>141.3</v>
      </c>
      <c r="E34" s="79">
        <v>122.4</v>
      </c>
      <c r="F34" s="79">
        <v>112.7</v>
      </c>
      <c r="G34" s="79">
        <v>123.9</v>
      </c>
      <c r="H34" s="79">
        <v>128.4</v>
      </c>
      <c r="I34" s="79">
        <v>117.8</v>
      </c>
      <c r="J34" s="79">
        <v>152.5</v>
      </c>
      <c r="K34" s="79">
        <v>161.1</v>
      </c>
      <c r="L34" s="79">
        <v>167.8</v>
      </c>
      <c r="M34" s="79">
        <v>130.2</v>
      </c>
      <c r="N34" s="79">
        <f>(B34+C34+D34+E34+F34+G34+H34+I34+J34+K34+L34+M34)/12</f>
        <v>133.64166666666665</v>
      </c>
      <c r="O34" s="90">
        <f>100*(D34-C34)/C34</f>
        <v>12.769353551476467</v>
      </c>
      <c r="P34" s="90">
        <f>100*(D34-D33)/D33</f>
        <v>10.013776551645547</v>
      </c>
      <c r="Q34" s="87">
        <f>(((B34+C34+D34)/3)-((B33+C33+D33)/3))/((B33+C33+D33)/3)*100</f>
        <v>13.891109370839693</v>
      </c>
    </row>
    <row r="35" spans="1:17" s="88" customFormat="1" ht="11.25" customHeight="1">
      <c r="A35" s="93">
        <v>2004</v>
      </c>
      <c r="B35" s="79">
        <f>IF('[1]UMS_W_V'!O42&lt;&gt;0,'[1]UMS_W_V'!O42," ")</f>
        <v>124.3</v>
      </c>
      <c r="C35" s="79">
        <f>IF('[1]UMS_W_V'!P42&lt;&gt;0,'[1]UMS_W_V'!P42," ")</f>
        <v>136.3080084991854</v>
      </c>
      <c r="D35" s="79">
        <f>IF('[1]UMS_W_V'!Q42&lt;&gt;0,'[1]UMS_W_V'!Q42," ")</f>
        <v>164.44890035411228</v>
      </c>
      <c r="E35" s="79" t="str">
        <f>IF('[1]UMS_W_V'!R42&lt;&gt;0,'[1]UMS_W_V'!R42," ")</f>
        <v> </v>
      </c>
      <c r="F35" s="79" t="str">
        <f>IF('[1]UMS_W_V'!S42&lt;&gt;0,'[1]UMS_W_V'!S42," ")</f>
        <v> </v>
      </c>
      <c r="G35" s="79" t="str">
        <f>IF('[1]UMS_W_V'!T42&lt;&gt;0,'[1]UMS_W_V'!T42," ")</f>
        <v> </v>
      </c>
      <c r="H35" s="79" t="str">
        <f>IF('[1]UMS_W_V'!U42&lt;&gt;0,'[1]UMS_W_V'!U42," ")</f>
        <v> </v>
      </c>
      <c r="I35" s="79" t="str">
        <f>IF('[1]UMS_W_V'!V42&lt;&gt;0,'[1]UMS_W_V'!V42," ")</f>
        <v> </v>
      </c>
      <c r="J35" s="79" t="str">
        <f>IF('[1]UMS_W_V'!W42&lt;&gt;0,'[1]UMS_W_V'!W42," ")</f>
        <v> </v>
      </c>
      <c r="K35" s="79" t="str">
        <f>IF('[1]UMS_W_V'!X42&lt;&gt;0,'[1]UMS_W_V'!X42," ")</f>
        <v> </v>
      </c>
      <c r="L35" s="79" t="str">
        <f>IF('[1]UMS_W_V'!Y42&lt;&gt;0,'[1]UMS_W_V'!Y42," ")</f>
        <v> </v>
      </c>
      <c r="M35" s="79" t="str">
        <f>IF('[1]UMS_W_V'!Z42&lt;&gt;0,'[1]UMS_W_V'!Z42," ")</f>
        <v> </v>
      </c>
      <c r="N35" s="79">
        <f>(B35+C35+D35)/3</f>
        <v>141.68563628443258</v>
      </c>
      <c r="O35" s="90">
        <f>100*(D35-C35)/C35</f>
        <v>20.645075931173224</v>
      </c>
      <c r="P35" s="90">
        <f>100*(D35-D34)/D34</f>
        <v>16.38280279838094</v>
      </c>
      <c r="Q35" s="87">
        <f>(((B35+C35+D35)/3)-((B34+C34+D34)/3))/((B34+C34+D34)/3)*100</f>
        <v>9.862214746264595</v>
      </c>
    </row>
    <row r="36" spans="1:16" s="88" customFormat="1" ht="11.25" customHeight="1">
      <c r="A36" s="98"/>
      <c r="B36" s="104"/>
      <c r="C36" s="103"/>
      <c r="D36" s="103"/>
      <c r="E36" s="103"/>
      <c r="F36" s="103"/>
      <c r="G36" s="103"/>
      <c r="H36" s="103"/>
      <c r="I36" s="103"/>
      <c r="J36" s="103"/>
      <c r="K36" s="103"/>
      <c r="L36" s="103"/>
      <c r="M36" s="103"/>
      <c r="N36" s="104"/>
      <c r="O36" s="90"/>
      <c r="P36" s="90"/>
    </row>
    <row r="37" spans="1:16" s="88" customFormat="1" ht="11.25" customHeight="1">
      <c r="A37" s="98"/>
      <c r="B37" s="104"/>
      <c r="C37" s="103"/>
      <c r="D37" s="103"/>
      <c r="E37" s="103"/>
      <c r="F37" s="103"/>
      <c r="G37" s="103"/>
      <c r="H37" s="103"/>
      <c r="I37" s="103"/>
      <c r="J37" s="103"/>
      <c r="K37" s="103"/>
      <c r="L37" s="103"/>
      <c r="M37" s="103"/>
      <c r="N37" s="104"/>
      <c r="O37" s="90"/>
      <c r="P37" s="90"/>
    </row>
    <row r="38" spans="1:16" s="88" customFormat="1" ht="11.25" customHeight="1">
      <c r="A38" s="98"/>
      <c r="B38" s="104"/>
      <c r="C38" s="103"/>
      <c r="D38" s="103"/>
      <c r="E38" s="103"/>
      <c r="F38" s="103"/>
      <c r="G38" s="103"/>
      <c r="H38" s="103"/>
      <c r="I38" s="103"/>
      <c r="J38" s="103"/>
      <c r="K38" s="103"/>
      <c r="L38" s="103" t="s">
        <v>50</v>
      </c>
      <c r="M38" s="103"/>
      <c r="N38" s="104"/>
      <c r="O38" s="90"/>
      <c r="P38" s="90"/>
    </row>
    <row r="39" spans="1:17" s="88" customFormat="1" ht="12.75" customHeight="1">
      <c r="A39" s="486" t="s">
        <v>15</v>
      </c>
      <c r="B39" s="486"/>
      <c r="C39" s="486"/>
      <c r="D39" s="486"/>
      <c r="E39" s="486"/>
      <c r="F39" s="486"/>
      <c r="G39" s="486"/>
      <c r="H39" s="486"/>
      <c r="I39" s="486"/>
      <c r="J39" s="486"/>
      <c r="K39" s="486"/>
      <c r="L39" s="486"/>
      <c r="M39" s="486"/>
      <c r="N39" s="486"/>
      <c r="O39" s="486"/>
      <c r="P39" s="486"/>
      <c r="Q39" s="486"/>
    </row>
    <row r="40" spans="1:16" s="88" customFormat="1" ht="11.25" customHeight="1">
      <c r="A40" s="113"/>
      <c r="B40" s="114"/>
      <c r="C40" s="114"/>
      <c r="D40" s="114"/>
      <c r="E40" s="115"/>
      <c r="F40" s="115"/>
      <c r="G40" s="115"/>
      <c r="H40" s="115"/>
      <c r="I40" s="115"/>
      <c r="J40" s="115"/>
      <c r="K40" s="115"/>
      <c r="L40" s="115"/>
      <c r="M40" s="115"/>
      <c r="N40" s="116"/>
      <c r="O40" s="90"/>
      <c r="P40" s="90"/>
    </row>
    <row r="41" spans="1:16" ht="11.25" customHeight="1">
      <c r="A41" s="86"/>
      <c r="B41" s="79"/>
      <c r="C41" s="79"/>
      <c r="D41" s="79"/>
      <c r="E41" s="79"/>
      <c r="F41" s="79"/>
      <c r="G41" s="79"/>
      <c r="H41" s="79"/>
      <c r="I41" s="79"/>
      <c r="J41" s="79"/>
      <c r="K41" s="79"/>
      <c r="L41" s="79"/>
      <c r="M41" s="79"/>
      <c r="N41" s="79"/>
      <c r="O41" s="90"/>
      <c r="P41" s="90"/>
    </row>
    <row r="42" spans="1:16" ht="11.25" customHeight="1">
      <c r="A42" s="89" t="s">
        <v>126</v>
      </c>
      <c r="B42" s="79">
        <v>79.30746764798897</v>
      </c>
      <c r="C42" s="79">
        <v>93.39864247400878</v>
      </c>
      <c r="D42" s="79">
        <v>104.6216385651223</v>
      </c>
      <c r="E42" s="79">
        <v>93.11220797748958</v>
      </c>
      <c r="F42" s="79">
        <v>104.27897705560278</v>
      </c>
      <c r="G42" s="79">
        <v>96.35877246678496</v>
      </c>
      <c r="H42" s="79">
        <v>94.75482596992431</v>
      </c>
      <c r="I42" s="79">
        <v>99.98502162394529</v>
      </c>
      <c r="J42" s="79">
        <v>107.0095756449987</v>
      </c>
      <c r="K42" s="79">
        <v>109.18307259840347</v>
      </c>
      <c r="L42" s="79">
        <v>120.0681696168507</v>
      </c>
      <c r="M42" s="79">
        <v>97.92162832638748</v>
      </c>
      <c r="N42" s="79">
        <f>(B42+C42+D42+E42+F42+G42+H42+I42+J42+K42+L42+M42)/12</f>
        <v>99.99999999729226</v>
      </c>
      <c r="O42" s="90"/>
      <c r="P42" s="90"/>
    </row>
    <row r="43" spans="1:17" s="88" customFormat="1" ht="11.25" customHeight="1">
      <c r="A43" s="91">
        <v>2001</v>
      </c>
      <c r="B43" s="79">
        <v>97.10457546974337</v>
      </c>
      <c r="C43" s="79">
        <v>99.47311468615275</v>
      </c>
      <c r="D43" s="79">
        <v>114.13472685656427</v>
      </c>
      <c r="E43" s="79">
        <v>97.96867452451698</v>
      </c>
      <c r="F43" s="79">
        <v>108.1282247231372</v>
      </c>
      <c r="G43" s="79">
        <v>102.26366588812348</v>
      </c>
      <c r="H43" s="79">
        <v>97.37207693932591</v>
      </c>
      <c r="I43" s="79">
        <v>105.58877967016282</v>
      </c>
      <c r="J43" s="79">
        <v>106.32410462131101</v>
      </c>
      <c r="K43" s="79">
        <v>108.2749036002878</v>
      </c>
      <c r="L43" s="79">
        <v>117.79337012046662</v>
      </c>
      <c r="M43" s="79">
        <v>92.82372488739998</v>
      </c>
      <c r="N43" s="79">
        <f>(B43+C43+D43+E43+F43+G43+H43+I43+J43+K43+L43+M43)/12</f>
        <v>103.93749516559933</v>
      </c>
      <c r="O43" s="90">
        <f>100*(D43-C43)/C43</f>
        <v>14.73927122586873</v>
      </c>
      <c r="P43" s="90">
        <f>100*(D43-D42)/D42</f>
        <v>9.092849645554445</v>
      </c>
      <c r="Q43" s="87">
        <f>(((B43+C43+D43)/3)-((B42+C42+D42)/3))/((B42+C42+D42)/3)*100</f>
        <v>12.03798339091007</v>
      </c>
    </row>
    <row r="44" spans="1:17" s="88" customFormat="1" ht="11.25" customHeight="1">
      <c r="A44" s="93">
        <v>2002</v>
      </c>
      <c r="B44" s="79">
        <v>95.97635582498589</v>
      </c>
      <c r="C44" s="79">
        <v>98.7825948435412</v>
      </c>
      <c r="D44" s="79">
        <v>111.203259000285</v>
      </c>
      <c r="E44" s="79">
        <v>110.92836906916126</v>
      </c>
      <c r="F44" s="79">
        <v>101.67769676115539</v>
      </c>
      <c r="G44" s="79">
        <v>106.52782410162436</v>
      </c>
      <c r="H44" s="79">
        <v>101.36565434700992</v>
      </c>
      <c r="I44" s="79">
        <v>107.06917878294861</v>
      </c>
      <c r="J44" s="79">
        <v>117.09334088264916</v>
      </c>
      <c r="K44" s="79">
        <v>117.9015877017095</v>
      </c>
      <c r="L44" s="79">
        <v>119.40421538460748</v>
      </c>
      <c r="M44" s="79">
        <v>98.15955871159532</v>
      </c>
      <c r="N44" s="79">
        <f>(B44+C44+D44+E44+F44+G44+H44+I44+J44+K44+L44+M44)/12</f>
        <v>107.17413628427273</v>
      </c>
      <c r="O44" s="90">
        <f>100*(D44-C44)/C44</f>
        <v>12.573737485248808</v>
      </c>
      <c r="P44" s="90">
        <f>100*(D44-D43)/D43</f>
        <v>-2.5684276267321446</v>
      </c>
      <c r="Q44" s="87">
        <f>(((B44+C44+D44)/3)-((B43+C43+D43)/3))/((B43+C43+D43)/3)*100</f>
        <v>-1.5288115580710087</v>
      </c>
    </row>
    <row r="45" spans="1:17" s="88" customFormat="1" ht="11.25" customHeight="1">
      <c r="A45" s="93">
        <v>2003</v>
      </c>
      <c r="B45" s="79">
        <v>102.6</v>
      </c>
      <c r="C45" s="79">
        <v>103.5</v>
      </c>
      <c r="D45" s="79">
        <v>118.3</v>
      </c>
      <c r="E45" s="79">
        <v>111.3652049711779</v>
      </c>
      <c r="F45" s="79">
        <v>107.5</v>
      </c>
      <c r="G45" s="79">
        <v>115</v>
      </c>
      <c r="H45" s="79">
        <v>113.7</v>
      </c>
      <c r="I45" s="79">
        <v>106.2</v>
      </c>
      <c r="J45" s="79">
        <v>128.7</v>
      </c>
      <c r="K45" s="79">
        <v>128.7</v>
      </c>
      <c r="L45" s="79">
        <v>127.5</v>
      </c>
      <c r="M45" s="79">
        <v>111.2</v>
      </c>
      <c r="N45" s="79">
        <f>(B45+C45+D45+E45+F45+G45+H45+I45+J45+K45+L45+M45)/12</f>
        <v>114.52210041426484</v>
      </c>
      <c r="O45" s="90">
        <f>100*(D45-C45)/C45</f>
        <v>14.299516908212558</v>
      </c>
      <c r="P45" s="90">
        <f>100*(D45-D44)/D44</f>
        <v>6.381774296468063</v>
      </c>
      <c r="Q45" s="87">
        <f>(((B45+C45+D45)/3)-((B44+C44+D44)/3))/((B44+C44+D44)/3)*100</f>
        <v>6.0261658951756925</v>
      </c>
    </row>
    <row r="46" spans="1:17" s="88" customFormat="1" ht="11.25" customHeight="1">
      <c r="A46" s="93">
        <v>2004</v>
      </c>
      <c r="B46" s="79">
        <f>IF('[1]UMS_W_V'!AB5&lt;&gt;0,'[1]UMS_W_V'!AB5," ")</f>
        <v>105.4</v>
      </c>
      <c r="C46" s="79">
        <f>IF('[1]UMS_W_V'!AC5&lt;&gt;0,'[1]UMS_W_V'!AC5," ")</f>
        <v>109.67906152687598</v>
      </c>
      <c r="D46" s="79">
        <f>IF('[1]UMS_W_V'!AD5&lt;&gt;0,'[1]UMS_W_V'!AD5," ")</f>
        <v>131.07706749708422</v>
      </c>
      <c r="E46" s="79" t="str">
        <f>IF('[1]UMS_W_V'!AE5&lt;&gt;0,'[1]UMS_W_V'!AE5," ")</f>
        <v> </v>
      </c>
      <c r="F46" s="79" t="str">
        <f>IF('[1]UMS_W_V'!AF5&lt;&gt;0,'[1]UMS_W_V'!AF5," ")</f>
        <v> </v>
      </c>
      <c r="G46" s="79" t="str">
        <f>IF('[1]UMS_W_V'!AG5&lt;&gt;0,'[1]UMS_W_V'!AG5," ")</f>
        <v> </v>
      </c>
      <c r="H46" s="79" t="str">
        <f>IF('[1]UMS_W_V'!AH5&lt;&gt;0,'[1]UMS_W_V'!AH5," ")</f>
        <v> </v>
      </c>
      <c r="I46" s="79" t="str">
        <f>IF('[1]UMS_W_V'!AI5&lt;&gt;0,'[1]UMS_W_V'!AI5," ")</f>
        <v> </v>
      </c>
      <c r="J46" s="79" t="str">
        <f>IF('[1]UMS_W_V'!AJ5&lt;&gt;0,'[1]UMS_W_V'!AJ5," ")</f>
        <v> </v>
      </c>
      <c r="K46" s="79" t="str">
        <f>IF('[1]UMS_W_V'!AK5&lt;&gt;0,'[1]UMS_W_V'!AK5," ")</f>
        <v> </v>
      </c>
      <c r="L46" s="79" t="str">
        <f>IF('[1]UMS_W_V'!AL5&lt;&gt;0,'[1]UMS_W_V'!AL5," ")</f>
        <v> </v>
      </c>
      <c r="M46" s="79" t="str">
        <f>IF('[1]UMS_W_V'!AM5&lt;&gt;0,'[1]UMS_W_V'!AM5," ")</f>
        <v> </v>
      </c>
      <c r="N46" s="79">
        <f>(B46+C46+D46)/3</f>
        <v>115.38537634132007</v>
      </c>
      <c r="O46" s="90">
        <f>100*(D46-C46)/C46</f>
        <v>19.50965450681288</v>
      </c>
      <c r="P46" s="90">
        <f>100*(D46-D45)/D45</f>
        <v>10.800564240984123</v>
      </c>
      <c r="Q46" s="87">
        <f>(((B46+C46+D46)/3)-((B45+C45+D45)/3))/((B45+C45+D45)/3)*100</f>
        <v>6.706574914907593</v>
      </c>
    </row>
    <row r="47" spans="1:16" s="88" customFormat="1" ht="11.25" customHeight="1">
      <c r="A47" s="95"/>
      <c r="B47" s="79"/>
      <c r="C47" s="79"/>
      <c r="D47" s="79"/>
      <c r="E47" s="79"/>
      <c r="F47" s="79"/>
      <c r="G47" s="79"/>
      <c r="H47" s="79"/>
      <c r="I47" s="79"/>
      <c r="J47" s="79"/>
      <c r="K47" s="79"/>
      <c r="L47" s="79"/>
      <c r="M47" s="79"/>
      <c r="N47" s="79"/>
      <c r="O47" s="90"/>
      <c r="P47" s="90"/>
    </row>
    <row r="48" spans="1:16" s="88" customFormat="1" ht="11.25" customHeight="1">
      <c r="A48" s="97" t="s">
        <v>127</v>
      </c>
      <c r="B48" s="79">
        <v>79.19868298942573</v>
      </c>
      <c r="C48" s="79">
        <v>93.0987793583268</v>
      </c>
      <c r="D48" s="79">
        <v>105.91797042521871</v>
      </c>
      <c r="E48" s="79">
        <v>94.81912088420705</v>
      </c>
      <c r="F48" s="79">
        <v>104.70503986148394</v>
      </c>
      <c r="G48" s="79">
        <v>94.83721037055565</v>
      </c>
      <c r="H48" s="79">
        <v>95.04790389566519</v>
      </c>
      <c r="I48" s="79">
        <v>101.99617541875202</v>
      </c>
      <c r="J48" s="79">
        <v>107.5238312634132</v>
      </c>
      <c r="K48" s="79">
        <v>109.12249982769076</v>
      </c>
      <c r="L48" s="79">
        <v>117.6642422501965</v>
      </c>
      <c r="M48" s="79">
        <v>96.0685434727819</v>
      </c>
      <c r="N48" s="79">
        <f>(B48+C48+D48+E48+F48+G48+H48+I48+J48+K48+L48+M48)/12</f>
        <v>100.00000000147645</v>
      </c>
      <c r="O48" s="90"/>
      <c r="P48" s="90"/>
    </row>
    <row r="49" spans="1:17" s="88" customFormat="1" ht="11.25" customHeight="1">
      <c r="A49" s="91">
        <v>2001</v>
      </c>
      <c r="B49" s="79">
        <v>95.48367265092203</v>
      </c>
      <c r="C49" s="79">
        <v>98.03602058431834</v>
      </c>
      <c r="D49" s="79">
        <v>111.03408300387838</v>
      </c>
      <c r="E49" s="79">
        <v>98.30594191226638</v>
      </c>
      <c r="F49" s="79">
        <v>107.32196492143741</v>
      </c>
      <c r="G49" s="79">
        <v>100.90449484303106</v>
      </c>
      <c r="H49" s="79">
        <v>97.34252544992586</v>
      </c>
      <c r="I49" s="79">
        <v>109.17849924800065</v>
      </c>
      <c r="J49" s="79">
        <v>106.29728202693467</v>
      </c>
      <c r="K49" s="79">
        <v>111.33704838968217</v>
      </c>
      <c r="L49" s="79">
        <v>114.89437360169833</v>
      </c>
      <c r="M49" s="79">
        <v>91.41890464605967</v>
      </c>
      <c r="N49" s="79">
        <f>(B49+C49+D49+E49+F49+G49+H49+I49+J49+K49+L49+M49)/12</f>
        <v>103.46290093984625</v>
      </c>
      <c r="O49" s="90">
        <f>100*(D49-C49)/C49</f>
        <v>13.258455761554227</v>
      </c>
      <c r="P49" s="90">
        <f>100*(D49-D48)/D48</f>
        <v>4.830259263957288</v>
      </c>
      <c r="Q49" s="87">
        <f>(((B49+C49+D49)/3)-((B48+C48+D48)/3))/((B48+C48+D48)/3)*100</f>
        <v>9.466888016826909</v>
      </c>
    </row>
    <row r="50" spans="1:17" s="88" customFormat="1" ht="11.25" customHeight="1">
      <c r="A50" s="93">
        <v>2002</v>
      </c>
      <c r="B50" s="79">
        <v>94.40456022512768</v>
      </c>
      <c r="C50" s="79">
        <v>95.76762479455557</v>
      </c>
      <c r="D50" s="79">
        <v>106.25590628262975</v>
      </c>
      <c r="E50" s="79">
        <v>103.92578070962215</v>
      </c>
      <c r="F50" s="79">
        <v>96.73490819916451</v>
      </c>
      <c r="G50" s="79">
        <v>100.85438964215061</v>
      </c>
      <c r="H50" s="79">
        <v>100.26940796240844</v>
      </c>
      <c r="I50" s="79">
        <v>107.13128566316303</v>
      </c>
      <c r="J50" s="79">
        <v>113.23754163029263</v>
      </c>
      <c r="K50" s="79">
        <v>113.93459801229918</v>
      </c>
      <c r="L50" s="79">
        <v>113.37948984534276</v>
      </c>
      <c r="M50" s="79">
        <v>95.79639784346102</v>
      </c>
      <c r="N50" s="79">
        <f>(B50+C50+D50+E50+F50+G50+H50+I50+J50+K50+L50+M50)/12</f>
        <v>103.47432423418475</v>
      </c>
      <c r="O50" s="90">
        <f>100*(D50-C50)/C50</f>
        <v>10.951802877615528</v>
      </c>
      <c r="P50" s="90">
        <f>100*(D50-D49)/D49</f>
        <v>-4.303342353970471</v>
      </c>
      <c r="Q50" s="87">
        <f>(((B50+C50+D50)/3)-((B49+C49+D49)/3))/((B49+C49+D49)/3)*100</f>
        <v>-2.668062447672925</v>
      </c>
    </row>
    <row r="51" spans="1:17" s="88" customFormat="1" ht="11.25" customHeight="1">
      <c r="A51" s="93">
        <v>2003</v>
      </c>
      <c r="B51" s="79">
        <v>97.8</v>
      </c>
      <c r="C51" s="79">
        <v>97.3</v>
      </c>
      <c r="D51" s="79">
        <v>111.8</v>
      </c>
      <c r="E51" s="79">
        <v>108.11830151484185</v>
      </c>
      <c r="F51" s="79">
        <v>106</v>
      </c>
      <c r="G51" s="79">
        <v>112.4</v>
      </c>
      <c r="H51" s="79">
        <v>109.6</v>
      </c>
      <c r="I51" s="79">
        <v>103.4</v>
      </c>
      <c r="J51" s="79">
        <v>122.5</v>
      </c>
      <c r="K51" s="79">
        <v>120.8</v>
      </c>
      <c r="L51" s="79">
        <v>117.6</v>
      </c>
      <c r="M51" s="79">
        <v>106.6</v>
      </c>
      <c r="N51" s="79">
        <f>(B51+C51+D51+E51+F51+G51+H51+I51+J51+K51+L51+M51)/12</f>
        <v>109.49319179290347</v>
      </c>
      <c r="O51" s="90">
        <f>100*(D51-C51)/C51</f>
        <v>14.902363823227134</v>
      </c>
      <c r="P51" s="90">
        <f>100*(D51-D50)/D50</f>
        <v>5.217680514270451</v>
      </c>
      <c r="Q51" s="87">
        <f>(((B51+C51+D51)/3)-((B50+C50+D50)/3))/((B50+C50+D50)/3)*100</f>
        <v>3.5326978127073687</v>
      </c>
    </row>
    <row r="52" spans="1:17" s="88" customFormat="1" ht="11.25" customHeight="1">
      <c r="A52" s="93">
        <v>2004</v>
      </c>
      <c r="B52" s="79">
        <f>IF('[1]UMS_W_V'!B5&lt;&gt;0,'[1]UMS_W_V'!B5," ")</f>
        <v>100.5</v>
      </c>
      <c r="C52" s="79">
        <f>IF('[1]UMS_W_V'!C5&lt;&gt;0,'[1]UMS_W_V'!C5," ")</f>
        <v>102.82420389750709</v>
      </c>
      <c r="D52" s="79">
        <f>IF('[1]UMS_W_V'!D5&lt;&gt;0,'[1]UMS_W_V'!D5," ")</f>
        <v>122.38998136157977</v>
      </c>
      <c r="E52" s="79" t="str">
        <f>IF('[1]UMS_W_V'!E5&lt;&gt;0,'[1]UMS_W_V'!E5," ")</f>
        <v> </v>
      </c>
      <c r="F52" s="79" t="str">
        <f>IF('[1]UMS_W_V'!F5&lt;&gt;0,'[1]UMS_W_V'!F5," ")</f>
        <v> </v>
      </c>
      <c r="G52" s="79" t="str">
        <f>IF('[1]UMS_W_V'!G5&lt;&gt;0,'[1]UMS_W_V'!G5," ")</f>
        <v> </v>
      </c>
      <c r="H52" s="79" t="str">
        <f>IF('[1]UMS_W_V'!H5&lt;&gt;0,'[1]UMS_W_V'!H5," ")</f>
        <v> </v>
      </c>
      <c r="I52" s="79" t="str">
        <f>IF('[1]UMS_W_V'!I5&lt;&gt;0,'[1]UMS_W_V'!I5," ")</f>
        <v> </v>
      </c>
      <c r="J52" s="79" t="str">
        <f>IF('[1]UMS_W_V'!J5&lt;&gt;0,'[1]UMS_W_V'!J5," ")</f>
        <v> </v>
      </c>
      <c r="K52" s="79" t="str">
        <f>IF('[1]UMS_W_V'!K5&lt;&gt;0,'[1]UMS_W_V'!K5," ")</f>
        <v> </v>
      </c>
      <c r="L52" s="79" t="str">
        <f>IF('[1]UMS_W_V'!L5&lt;&gt;0,'[1]UMS_W_V'!L5," ")</f>
        <v> </v>
      </c>
      <c r="M52" s="79" t="str">
        <f>IF('[1]UMS_W_V'!M5&lt;&gt;0,'[1]UMS_W_V'!M5," ")</f>
        <v> </v>
      </c>
      <c r="N52" s="79">
        <f>(B52+C52+D52)/3</f>
        <v>108.5713950863623</v>
      </c>
      <c r="O52" s="90">
        <f>100*(D52-C52)/C52</f>
        <v>19.028377290988235</v>
      </c>
      <c r="P52" s="90">
        <f>100*(D52-D51)/D51</f>
        <v>9.472255242915718</v>
      </c>
      <c r="Q52" s="87">
        <f>(((B52+C52+D52)/3)-((B51+C51+D51)/3))/((B51+C51+D51)/3)*100</f>
        <v>6.1303959788487825</v>
      </c>
    </row>
    <row r="53" spans="1:16" s="88" customFormat="1" ht="11.25" customHeight="1">
      <c r="A53" s="95"/>
      <c r="B53" s="79"/>
      <c r="C53" s="79"/>
      <c r="D53" s="79"/>
      <c r="E53" s="79"/>
      <c r="F53" s="79"/>
      <c r="G53" s="79"/>
      <c r="H53" s="79"/>
      <c r="I53" s="79"/>
      <c r="J53" s="79"/>
      <c r="K53" s="79"/>
      <c r="L53" s="79"/>
      <c r="M53" s="79"/>
      <c r="N53" s="79"/>
      <c r="O53" s="90"/>
      <c r="P53" s="90"/>
    </row>
    <row r="54" spans="1:16" s="88" customFormat="1" ht="11.25" customHeight="1">
      <c r="A54" s="97" t="s">
        <v>128</v>
      </c>
      <c r="B54" s="79">
        <v>79.68974117704431</v>
      </c>
      <c r="C54" s="79">
        <v>94.4523731225355</v>
      </c>
      <c r="D54" s="79">
        <v>100.06627810038158</v>
      </c>
      <c r="E54" s="79">
        <v>87.11404977231535</v>
      </c>
      <c r="F54" s="79">
        <v>102.78177583457362</v>
      </c>
      <c r="G54" s="79">
        <v>101.70560076468702</v>
      </c>
      <c r="H54" s="79">
        <v>93.7249387788527</v>
      </c>
      <c r="I54" s="79">
        <v>92.91774912753405</v>
      </c>
      <c r="J54" s="79">
        <v>105.2024614572671</v>
      </c>
      <c r="K54" s="79">
        <v>109.39592768758462</v>
      </c>
      <c r="L54" s="79">
        <v>128.51566373652273</v>
      </c>
      <c r="M54" s="79">
        <v>104.43344046502997</v>
      </c>
      <c r="N54" s="79"/>
      <c r="O54" s="90"/>
      <c r="P54" s="90"/>
    </row>
    <row r="55" spans="1:17" s="88" customFormat="1" ht="11.25" customHeight="1">
      <c r="A55" s="91">
        <v>2001</v>
      </c>
      <c r="B55" s="79">
        <v>102.80049092377598</v>
      </c>
      <c r="C55" s="79">
        <v>104.52311917297692</v>
      </c>
      <c r="D55" s="79">
        <v>125.03050975627106</v>
      </c>
      <c r="E55" s="79">
        <v>96.78350384896342</v>
      </c>
      <c r="F55" s="79">
        <v>110.96145298950397</v>
      </c>
      <c r="G55" s="79">
        <v>107.03984572881926</v>
      </c>
      <c r="H55" s="79">
        <v>97.4759220393104</v>
      </c>
      <c r="I55" s="79">
        <v>92.97436572714098</v>
      </c>
      <c r="J55" s="79">
        <v>106.41836027997608</v>
      </c>
      <c r="K55" s="79">
        <v>97.51440794690542</v>
      </c>
      <c r="L55" s="79">
        <v>127.98055646075592</v>
      </c>
      <c r="M55" s="79">
        <v>97.76031777415753</v>
      </c>
      <c r="N55" s="79">
        <f>(B55+C55+D55+E55+F55+G55+H55+I55+J55+K55+L55+M55)/12</f>
        <v>105.60523772071309</v>
      </c>
      <c r="O55" s="90">
        <f>100*(D55-C55)/C55</f>
        <v>19.619956566122127</v>
      </c>
      <c r="P55" s="90">
        <f>100*(D55-D54)/D54</f>
        <v>24.947696796363893</v>
      </c>
      <c r="Q55" s="87">
        <f>(((B55+C55+D55)/3)-((B54+C54+D54)/3))/((B54+C54+D54)/3)*100</f>
        <v>21.20494086419172</v>
      </c>
    </row>
    <row r="56" spans="1:17" s="88" customFormat="1" ht="11.25" customHeight="1">
      <c r="A56" s="93">
        <v>2002</v>
      </c>
      <c r="B56" s="79">
        <v>101.49970660482725</v>
      </c>
      <c r="C56" s="79">
        <v>109.37731666786723</v>
      </c>
      <c r="D56" s="79">
        <v>128.58844854742148</v>
      </c>
      <c r="E56" s="79">
        <v>135.53573645415048</v>
      </c>
      <c r="F56" s="79">
        <v>119.04684768623727</v>
      </c>
      <c r="G56" s="79">
        <v>126.4644930779494</v>
      </c>
      <c r="H56" s="79">
        <v>105.21790672279738</v>
      </c>
      <c r="I56" s="79">
        <v>106.85093281545468</v>
      </c>
      <c r="J56" s="79">
        <v>130.64276917547465</v>
      </c>
      <c r="K56" s="79">
        <v>131.84174350734907</v>
      </c>
      <c r="L56" s="79">
        <v>140.57533485632172</v>
      </c>
      <c r="M56" s="79">
        <v>106.4637977684941</v>
      </c>
      <c r="N56" s="79">
        <f>(B56+C56+D56+E56+F56+G56+H56+I56+J56+K56+L56+M56)/12</f>
        <v>120.17541949036206</v>
      </c>
      <c r="O56" s="90">
        <f>100*(D56-C56)/C56</f>
        <v>17.56409140835878</v>
      </c>
      <c r="P56" s="90">
        <f>100*(D56-D55)/D55</f>
        <v>2.8456564706375334</v>
      </c>
      <c r="Q56" s="87">
        <f>(((B56+C56+D56)/3)-((B55+C55+D55)/3))/((B55+C55+D55)/3)*100</f>
        <v>2.139691233626594</v>
      </c>
    </row>
    <row r="57" spans="1:17" ht="11.25" customHeight="1">
      <c r="A57" s="93">
        <v>2003</v>
      </c>
      <c r="B57" s="79">
        <v>119.2</v>
      </c>
      <c r="C57" s="79">
        <v>125</v>
      </c>
      <c r="D57" s="79">
        <v>140.8</v>
      </c>
      <c r="E57" s="79">
        <v>122.7749497959457</v>
      </c>
      <c r="F57" s="79">
        <v>112.8</v>
      </c>
      <c r="G57" s="79">
        <v>124.1</v>
      </c>
      <c r="H57" s="79">
        <v>128.3</v>
      </c>
      <c r="I57" s="79">
        <v>116</v>
      </c>
      <c r="J57" s="79">
        <v>150.5</v>
      </c>
      <c r="K57" s="79">
        <v>156.3</v>
      </c>
      <c r="L57" s="79">
        <v>162.1</v>
      </c>
      <c r="M57" s="79">
        <v>127.6</v>
      </c>
      <c r="N57" s="79">
        <f>(B57+C57+D57+E57+F57+G57+H57+I57+J57+K57+L57+M57)/12</f>
        <v>132.12291248299547</v>
      </c>
      <c r="O57" s="90">
        <f>100*(D57-C57)/C57</f>
        <v>12.64000000000001</v>
      </c>
      <c r="P57" s="90">
        <f>100*(D57-D56)/D56</f>
        <v>9.496616212828089</v>
      </c>
      <c r="Q57" s="87">
        <f>(((B57+C57+D57)/3)-((B56+C56+D56)/3))/((B56+C56+D56)/3)*100</f>
        <v>13.413596362463926</v>
      </c>
    </row>
    <row r="58" spans="1:17" ht="11.25" customHeight="1">
      <c r="A58" s="93">
        <v>2004</v>
      </c>
      <c r="B58" s="79">
        <f>IF('[1]UMS_W_V'!O5&lt;&gt;0,'[1]UMS_W_V'!O5," ")</f>
        <v>122.7</v>
      </c>
      <c r="C58" s="79">
        <f>IF('[1]UMS_W_V'!P5&lt;&gt;0,'[1]UMS_W_V'!P5," ")</f>
        <v>133.76729739031686</v>
      </c>
      <c r="D58" s="79">
        <f>IF('[1]UMS_W_V'!Q5&lt;&gt;0,'[1]UMS_W_V'!Q5," ")</f>
        <v>161.6038254695575</v>
      </c>
      <c r="E58" s="79" t="str">
        <f>IF('[1]UMS_W_V'!R5&lt;&gt;0,'[1]UMS_W_V'!R5," ")</f>
        <v> </v>
      </c>
      <c r="F58" s="79" t="str">
        <f>IF('[1]UMS_W_V'!S5&lt;&gt;0,'[1]UMS_W_V'!S5," ")</f>
        <v> </v>
      </c>
      <c r="G58" s="79" t="str">
        <f>IF('[1]UMS_W_V'!T5&lt;&gt;0,'[1]UMS_W_V'!T5," ")</f>
        <v> </v>
      </c>
      <c r="H58" s="79" t="str">
        <f>IF('[1]UMS_W_V'!U5&lt;&gt;0,'[1]UMS_W_V'!U5," ")</f>
        <v> </v>
      </c>
      <c r="I58" s="79" t="str">
        <f>IF('[1]UMS_W_V'!V5&lt;&gt;0,'[1]UMS_W_V'!V5," ")</f>
        <v> </v>
      </c>
      <c r="J58" s="79" t="str">
        <f>IF('[1]UMS_W_V'!W5&lt;&gt;0,'[1]UMS_W_V'!W5," ")</f>
        <v> </v>
      </c>
      <c r="K58" s="79" t="str">
        <f>IF('[1]UMS_W_V'!X5&lt;&gt;0,'[1]UMS_W_V'!X5," ")</f>
        <v> </v>
      </c>
      <c r="L58" s="79" t="str">
        <f>IF('[1]UMS_W_V'!Y5&lt;&gt;0,'[1]UMS_W_V'!Y5," ")</f>
        <v> </v>
      </c>
      <c r="M58" s="79" t="str">
        <f>IF('[1]UMS_W_V'!Z5&lt;&gt;0,'[1]UMS_W_V'!Z5," ")</f>
        <v> </v>
      </c>
      <c r="N58" s="79">
        <f>(B58+C58+D58)/3</f>
        <v>139.35704095329143</v>
      </c>
      <c r="O58" s="90">
        <f>100*(D58-C58)/C58</f>
        <v>20.80966620564742</v>
      </c>
      <c r="P58" s="90">
        <f>100*(D58-D57)/D57</f>
        <v>14.775444225537994</v>
      </c>
      <c r="Q58" s="87">
        <f>(((B58+C58+D58)/3)-((B57+C57+D57)/3))/((B57+C57+D57)/3)*100</f>
        <v>8.589902041525782</v>
      </c>
    </row>
    <row r="59" spans="1:16" ht="11.25" customHeight="1">
      <c r="A59" s="88"/>
      <c r="B59" s="88"/>
      <c r="C59" s="88"/>
      <c r="D59" s="88"/>
      <c r="E59" s="88"/>
      <c r="F59" s="88"/>
      <c r="G59" s="88"/>
      <c r="H59" s="88"/>
      <c r="I59" s="88"/>
      <c r="J59" s="88"/>
      <c r="K59" s="88"/>
      <c r="L59" s="88"/>
      <c r="M59" s="88"/>
      <c r="N59" s="88"/>
      <c r="O59" s="88"/>
      <c r="P59" s="88"/>
    </row>
    <row r="60" spans="1:16" ht="11.25" customHeight="1">
      <c r="A60" s="88"/>
      <c r="B60" s="88"/>
      <c r="C60" s="88"/>
      <c r="D60" s="88"/>
      <c r="E60" s="88"/>
      <c r="F60" s="88"/>
      <c r="G60" s="88"/>
      <c r="H60" s="88"/>
      <c r="I60" s="88"/>
      <c r="J60" s="88"/>
      <c r="K60" s="88"/>
      <c r="L60" s="88"/>
      <c r="M60" s="88"/>
      <c r="N60" s="88"/>
      <c r="O60" s="88"/>
      <c r="P60" s="88"/>
    </row>
    <row r="61" spans="1:16" ht="11.25" customHeight="1">
      <c r="A61" s="88"/>
      <c r="B61" s="88"/>
      <c r="C61" s="88"/>
      <c r="D61" s="88"/>
      <c r="E61" s="88"/>
      <c r="F61" s="88"/>
      <c r="G61" s="88"/>
      <c r="H61" s="88"/>
      <c r="I61" s="88"/>
      <c r="J61" s="88"/>
      <c r="K61" s="88"/>
      <c r="L61" s="88"/>
      <c r="M61" s="88"/>
      <c r="N61" s="88"/>
      <c r="O61" s="88"/>
      <c r="P61" s="88"/>
    </row>
    <row r="62" spans="1:16" ht="11.25" customHeight="1">
      <c r="A62" s="88"/>
      <c r="B62" s="88"/>
      <c r="C62" s="88"/>
      <c r="D62" s="88"/>
      <c r="E62" s="88"/>
      <c r="F62" s="88"/>
      <c r="G62" s="88"/>
      <c r="H62" s="88"/>
      <c r="I62" s="88"/>
      <c r="J62" s="88"/>
      <c r="K62" s="88"/>
      <c r="L62" s="88"/>
      <c r="M62" s="88"/>
      <c r="N62" s="88"/>
      <c r="O62" s="88"/>
      <c r="P62" s="88"/>
    </row>
    <row r="63" spans="1:16" ht="11.25" customHeight="1">
      <c r="A63" s="88"/>
      <c r="B63" s="88"/>
      <c r="C63" s="88"/>
      <c r="D63" s="88"/>
      <c r="E63" s="88"/>
      <c r="F63" s="88"/>
      <c r="G63" s="88"/>
      <c r="H63" s="88"/>
      <c r="I63" s="88"/>
      <c r="J63" s="88"/>
      <c r="K63" s="88"/>
      <c r="L63" s="88"/>
      <c r="M63" s="88"/>
      <c r="N63" s="88"/>
      <c r="O63" s="88"/>
      <c r="P63" s="88"/>
    </row>
    <row r="64" spans="1:16" ht="11.25" customHeight="1">
      <c r="A64" s="88"/>
      <c r="B64" s="88"/>
      <c r="C64" s="88"/>
      <c r="D64" s="88"/>
      <c r="E64" s="88"/>
      <c r="F64" s="88"/>
      <c r="G64" s="88"/>
      <c r="H64" s="88"/>
      <c r="I64" s="88"/>
      <c r="J64" s="88"/>
      <c r="K64" s="88"/>
      <c r="L64" s="88"/>
      <c r="M64" s="88"/>
      <c r="N64" s="88"/>
      <c r="O64" s="88"/>
      <c r="P64" s="88"/>
    </row>
    <row r="65" spans="1:16" ht="11.25" customHeight="1">
      <c r="A65" s="88"/>
      <c r="B65" s="88"/>
      <c r="C65" s="88"/>
      <c r="D65" s="88"/>
      <c r="E65" s="88"/>
      <c r="F65" s="88"/>
      <c r="G65" s="88"/>
      <c r="H65" s="88"/>
      <c r="I65" s="88"/>
      <c r="J65" s="88"/>
      <c r="K65" s="88"/>
      <c r="L65" s="88"/>
      <c r="M65" s="88"/>
      <c r="N65" s="88"/>
      <c r="O65" s="88"/>
      <c r="P65" s="88"/>
    </row>
    <row r="66" spans="1:11" ht="11.25" customHeight="1">
      <c r="A66" s="98"/>
      <c r="K66" s="117"/>
    </row>
    <row r="67" spans="1:11" ht="11.25" customHeight="1">
      <c r="A67" s="98"/>
      <c r="K67" s="117"/>
    </row>
    <row r="68" spans="1:17" ht="12.75" customHeight="1">
      <c r="A68" s="487" t="s">
        <v>151</v>
      </c>
      <c r="B68" s="487"/>
      <c r="C68" s="487"/>
      <c r="D68" s="487"/>
      <c r="E68" s="487"/>
      <c r="F68" s="487"/>
      <c r="G68" s="487"/>
      <c r="H68" s="487"/>
      <c r="I68" s="487"/>
      <c r="J68" s="487"/>
      <c r="K68" s="487"/>
      <c r="L68" s="487"/>
      <c r="M68" s="487"/>
      <c r="N68" s="487"/>
      <c r="O68" s="487"/>
      <c r="P68" s="487"/>
      <c r="Q68" s="487"/>
    </row>
    <row r="69" spans="1:16" ht="12.75">
      <c r="A69" s="45"/>
      <c r="B69" s="45"/>
      <c r="C69" s="45"/>
      <c r="D69" s="45"/>
      <c r="E69" s="45"/>
      <c r="F69" s="45"/>
      <c r="G69" s="45"/>
      <c r="H69" s="45"/>
      <c r="I69" s="45"/>
      <c r="J69" s="45"/>
      <c r="K69" s="45"/>
      <c r="L69" s="45"/>
      <c r="M69" s="45"/>
      <c r="N69" s="45"/>
      <c r="O69" s="45"/>
      <c r="P69" s="45"/>
    </row>
    <row r="70" spans="1:17" ht="12.75">
      <c r="A70" s="491" t="s">
        <v>152</v>
      </c>
      <c r="B70" s="491"/>
      <c r="C70" s="491"/>
      <c r="D70" s="491"/>
      <c r="E70" s="491"/>
      <c r="F70" s="491"/>
      <c r="G70" s="491"/>
      <c r="H70" s="491"/>
      <c r="I70" s="491"/>
      <c r="J70" s="491"/>
      <c r="K70" s="491"/>
      <c r="L70" s="491"/>
      <c r="M70" s="491"/>
      <c r="N70" s="491"/>
      <c r="O70" s="491"/>
      <c r="P70" s="491"/>
      <c r="Q70" s="491"/>
    </row>
    <row r="71" spans="1:17" ht="12.75" customHeight="1">
      <c r="A71" s="489" t="s">
        <v>153</v>
      </c>
      <c r="B71" s="489"/>
      <c r="C71" s="489"/>
      <c r="D71" s="489"/>
      <c r="E71" s="489"/>
      <c r="F71" s="489"/>
      <c r="G71" s="489"/>
      <c r="H71" s="489"/>
      <c r="I71" s="489"/>
      <c r="J71" s="489"/>
      <c r="K71" s="489"/>
      <c r="L71" s="489"/>
      <c r="M71" s="489"/>
      <c r="N71" s="489"/>
      <c r="O71" s="489"/>
      <c r="P71" s="489"/>
      <c r="Q71" s="489"/>
    </row>
    <row r="72" spans="1:17" ht="12.75">
      <c r="A72" s="489" t="s">
        <v>103</v>
      </c>
      <c r="B72" s="489"/>
      <c r="C72" s="489"/>
      <c r="D72" s="489"/>
      <c r="E72" s="489"/>
      <c r="F72" s="489"/>
      <c r="G72" s="489"/>
      <c r="H72" s="489"/>
      <c r="I72" s="489"/>
      <c r="J72" s="489"/>
      <c r="K72" s="489"/>
      <c r="L72" s="489"/>
      <c r="M72" s="489"/>
      <c r="N72" s="489"/>
      <c r="O72" s="489"/>
      <c r="P72" s="489"/>
      <c r="Q72" s="489"/>
    </row>
    <row r="73" spans="1:16" ht="12.75">
      <c r="A73" s="100"/>
      <c r="B73" s="45"/>
      <c r="C73" s="45"/>
      <c r="D73" s="45"/>
      <c r="E73" s="45"/>
      <c r="F73" s="45"/>
      <c r="G73" s="45"/>
      <c r="H73" s="45"/>
      <c r="I73" s="45"/>
      <c r="J73" s="45"/>
      <c r="K73" s="45"/>
      <c r="L73" s="45"/>
      <c r="M73" s="45"/>
      <c r="N73" s="45"/>
      <c r="O73" s="45"/>
      <c r="P73" s="45"/>
    </row>
    <row r="75" spans="1:17" ht="12.75">
      <c r="A75" s="52"/>
      <c r="B75" s="53"/>
      <c r="C75" s="54"/>
      <c r="D75" s="54"/>
      <c r="E75" s="54"/>
      <c r="F75" s="54"/>
      <c r="G75" s="54"/>
      <c r="H75" s="54"/>
      <c r="I75" s="54"/>
      <c r="J75" s="54"/>
      <c r="K75" s="54"/>
      <c r="L75" s="54"/>
      <c r="M75" s="54"/>
      <c r="N75" s="55"/>
      <c r="O75" s="482" t="s">
        <v>104</v>
      </c>
      <c r="P75" s="483"/>
      <c r="Q75" s="483"/>
    </row>
    <row r="76" spans="1:17" ht="12.75">
      <c r="A76" s="56"/>
      <c r="B76" s="57"/>
      <c r="C76" s="58"/>
      <c r="D76" s="58"/>
      <c r="E76" s="58"/>
      <c r="F76" s="58"/>
      <c r="G76" s="58"/>
      <c r="H76" s="58"/>
      <c r="I76" s="58"/>
      <c r="J76" s="58"/>
      <c r="K76" s="58"/>
      <c r="L76" s="58"/>
      <c r="M76" s="58"/>
      <c r="N76" s="59"/>
      <c r="O76" s="60" t="s">
        <v>105</v>
      </c>
      <c r="P76" s="61"/>
      <c r="Q76" s="62" t="s">
        <v>106</v>
      </c>
    </row>
    <row r="77" spans="1:17" ht="12.75">
      <c r="A77" s="63" t="s">
        <v>107</v>
      </c>
      <c r="B77" s="57" t="s">
        <v>108</v>
      </c>
      <c r="C77" s="58" t="s">
        <v>109</v>
      </c>
      <c r="D77" s="58" t="s">
        <v>105</v>
      </c>
      <c r="E77" s="58" t="s">
        <v>110</v>
      </c>
      <c r="F77" s="58" t="s">
        <v>111</v>
      </c>
      <c r="G77" s="58" t="s">
        <v>112</v>
      </c>
      <c r="H77" s="58" t="s">
        <v>113</v>
      </c>
      <c r="I77" s="58" t="s">
        <v>114</v>
      </c>
      <c r="J77" s="58" t="s">
        <v>115</v>
      </c>
      <c r="K77" s="58" t="s">
        <v>116</v>
      </c>
      <c r="L77" s="58" t="s">
        <v>117</v>
      </c>
      <c r="M77" s="58" t="s">
        <v>118</v>
      </c>
      <c r="N77" s="64" t="s">
        <v>119</v>
      </c>
      <c r="O77" s="484" t="s">
        <v>120</v>
      </c>
      <c r="P77" s="485"/>
      <c r="Q77" s="485"/>
    </row>
    <row r="78" spans="1:17" ht="13.5" customHeight="1">
      <c r="A78" s="56"/>
      <c r="B78" s="57"/>
      <c r="C78" s="58"/>
      <c r="D78" s="58"/>
      <c r="E78" s="58"/>
      <c r="F78" s="58"/>
      <c r="G78" s="58"/>
      <c r="H78" s="58"/>
      <c r="I78" s="58"/>
      <c r="J78" s="58"/>
      <c r="K78" s="58"/>
      <c r="L78" s="58"/>
      <c r="M78" s="58"/>
      <c r="N78" s="59"/>
      <c r="O78" s="64" t="s">
        <v>121</v>
      </c>
      <c r="P78" s="65" t="s">
        <v>122</v>
      </c>
      <c r="Q78" s="66" t="s">
        <v>122</v>
      </c>
    </row>
    <row r="79" spans="1:17" ht="12.75">
      <c r="A79" s="67"/>
      <c r="B79" s="68"/>
      <c r="C79" s="69"/>
      <c r="D79" s="69"/>
      <c r="E79" s="69"/>
      <c r="F79" s="69"/>
      <c r="G79" s="69"/>
      <c r="H79" s="69"/>
      <c r="I79" s="69"/>
      <c r="J79" s="69"/>
      <c r="K79" s="69"/>
      <c r="L79" s="69"/>
      <c r="M79" s="69"/>
      <c r="N79" s="70"/>
      <c r="O79" s="71" t="s">
        <v>123</v>
      </c>
      <c r="P79" s="72" t="s">
        <v>124</v>
      </c>
      <c r="Q79" s="73" t="s">
        <v>125</v>
      </c>
    </row>
    <row r="80" spans="1:16" ht="12.75">
      <c r="A80" s="74"/>
      <c r="B80" s="75"/>
      <c r="C80" s="75"/>
      <c r="D80" s="75"/>
      <c r="E80" s="75"/>
      <c r="F80" s="75"/>
      <c r="G80" s="75"/>
      <c r="H80" s="75"/>
      <c r="I80" s="75"/>
      <c r="J80" s="75"/>
      <c r="K80" s="75"/>
      <c r="L80" s="75"/>
      <c r="M80" s="75"/>
      <c r="N80" s="76"/>
      <c r="O80" s="77"/>
      <c r="P80" s="65"/>
    </row>
    <row r="81" spans="1:16" ht="12.75">
      <c r="A81" s="74"/>
      <c r="B81" s="75"/>
      <c r="C81" s="75"/>
      <c r="D81" s="75"/>
      <c r="E81" s="75"/>
      <c r="F81" s="75"/>
      <c r="G81" s="75"/>
      <c r="H81" s="75"/>
      <c r="I81" s="75"/>
      <c r="J81" s="75"/>
      <c r="K81" s="75"/>
      <c r="L81" s="75"/>
      <c r="M81" s="75"/>
      <c r="N81" s="76"/>
      <c r="O81" s="77"/>
      <c r="P81" s="65"/>
    </row>
    <row r="82" spans="1:16" ht="12.75">
      <c r="A82" s="74"/>
      <c r="B82" s="75"/>
      <c r="C82" s="75"/>
      <c r="D82" s="75"/>
      <c r="E82" s="75"/>
      <c r="F82" s="75"/>
      <c r="G82" s="75"/>
      <c r="H82" s="75"/>
      <c r="I82" s="75"/>
      <c r="J82" s="75"/>
      <c r="K82" s="75"/>
      <c r="L82" s="75"/>
      <c r="M82" s="75"/>
      <c r="N82" s="76"/>
      <c r="O82" s="77"/>
      <c r="P82" s="65"/>
    </row>
    <row r="83" spans="1:17" ht="12.75" customHeight="1">
      <c r="A83" s="543" t="s">
        <v>132</v>
      </c>
      <c r="B83" s="543"/>
      <c r="C83" s="543"/>
      <c r="D83" s="543"/>
      <c r="E83" s="543"/>
      <c r="F83" s="543"/>
      <c r="G83" s="543"/>
      <c r="H83" s="543"/>
      <c r="I83" s="543"/>
      <c r="J83" s="543"/>
      <c r="K83" s="543"/>
      <c r="L83" s="543"/>
      <c r="M83" s="543"/>
      <c r="N83" s="543"/>
      <c r="O83" s="543"/>
      <c r="P83" s="543"/>
      <c r="Q83" s="543"/>
    </row>
    <row r="84" spans="1:16" ht="11.25" customHeight="1">
      <c r="A84" s="84"/>
      <c r="B84" s="101"/>
      <c r="C84" s="101"/>
      <c r="D84" s="101"/>
      <c r="E84" s="101"/>
      <c r="F84" s="101"/>
      <c r="G84" s="101"/>
      <c r="H84" s="101"/>
      <c r="I84" s="101"/>
      <c r="J84" s="101"/>
      <c r="K84" s="101"/>
      <c r="L84" s="101"/>
      <c r="M84" s="101"/>
      <c r="N84" s="102"/>
      <c r="O84" s="102"/>
      <c r="P84" s="102"/>
    </row>
    <row r="85" spans="1:16" ht="11.25" customHeight="1">
      <c r="A85" s="103"/>
      <c r="B85" s="79"/>
      <c r="C85" s="79"/>
      <c r="D85" s="79"/>
      <c r="E85" s="79"/>
      <c r="F85" s="79"/>
      <c r="G85" s="79"/>
      <c r="H85" s="79"/>
      <c r="I85" s="79"/>
      <c r="J85" s="79"/>
      <c r="K85" s="79"/>
      <c r="L85" s="79"/>
      <c r="M85" s="79"/>
      <c r="N85" s="79"/>
      <c r="O85" s="99"/>
      <c r="P85" s="99"/>
    </row>
    <row r="86" spans="1:16" ht="11.25" customHeight="1">
      <c r="A86" s="89" t="s">
        <v>126</v>
      </c>
      <c r="B86" s="79">
        <v>80.43090081761605</v>
      </c>
      <c r="C86" s="79">
        <v>90.39073572442499</v>
      </c>
      <c r="D86" s="79">
        <v>103.80430745116097</v>
      </c>
      <c r="E86" s="79">
        <v>89.70554449727767</v>
      </c>
      <c r="F86" s="79">
        <v>107.27428153667795</v>
      </c>
      <c r="G86" s="79">
        <v>100.08150831978178</v>
      </c>
      <c r="H86" s="79">
        <v>102.76813638877354</v>
      </c>
      <c r="I86" s="79">
        <v>105.39501958870694</v>
      </c>
      <c r="J86" s="79">
        <v>108.95608514239292</v>
      </c>
      <c r="K86" s="79">
        <v>106.59627380501453</v>
      </c>
      <c r="L86" s="79">
        <v>114.91656750855998</v>
      </c>
      <c r="M86" s="79">
        <v>89.68063919942642</v>
      </c>
      <c r="N86" s="79"/>
      <c r="O86" s="87"/>
      <c r="P86" s="87"/>
    </row>
    <row r="87" spans="1:17" ht="11.25" customHeight="1">
      <c r="A87" s="91">
        <v>2001</v>
      </c>
      <c r="B87" s="79">
        <v>100.08608505395102</v>
      </c>
      <c r="C87" s="79">
        <v>97.94422057824522</v>
      </c>
      <c r="D87" s="79">
        <v>111.79673152325628</v>
      </c>
      <c r="E87" s="79">
        <v>99.3340945627379</v>
      </c>
      <c r="F87" s="79">
        <v>112.75388940283084</v>
      </c>
      <c r="G87" s="79">
        <v>113.45622773133127</v>
      </c>
      <c r="H87" s="79">
        <v>105.19524810131308</v>
      </c>
      <c r="I87" s="79">
        <v>114.77745583213654</v>
      </c>
      <c r="J87" s="79">
        <v>115.49030294032035</v>
      </c>
      <c r="K87" s="79">
        <v>115.29083669123025</v>
      </c>
      <c r="L87" s="79">
        <v>117.06842783908094</v>
      </c>
      <c r="M87" s="79">
        <v>81.4710805683187</v>
      </c>
      <c r="N87" s="79">
        <f>(B87+C87+D87+E87+F87+G87+H87+I87+J87+K87+L87+M87)/12</f>
        <v>107.0553834020627</v>
      </c>
      <c r="O87" s="90">
        <f>100*(D87-C87)/C87</f>
        <v>14.143265282247699</v>
      </c>
      <c r="P87" s="90">
        <f>100*(D87-D86)/D86</f>
        <v>7.699511001367342</v>
      </c>
      <c r="Q87" s="87">
        <f>(((B87+C87+D87)/3)-((B86+C86+D86)/3))/((B86+C86+D86)/3)*100</f>
        <v>12.817832376070745</v>
      </c>
    </row>
    <row r="88" spans="1:17" ht="11.25" customHeight="1">
      <c r="A88" s="93">
        <v>2002</v>
      </c>
      <c r="B88" s="79">
        <v>100.69843299823667</v>
      </c>
      <c r="C88" s="79">
        <v>99.91672482398522</v>
      </c>
      <c r="D88" s="79">
        <v>110.96313254858103</v>
      </c>
      <c r="E88" s="79">
        <v>115.32924495426124</v>
      </c>
      <c r="F88" s="79">
        <v>111.57384812119548</v>
      </c>
      <c r="G88" s="79">
        <v>115.12001429726541</v>
      </c>
      <c r="H88" s="79">
        <v>115.17329093298014</v>
      </c>
      <c r="I88" s="79">
        <v>115.63882372233584</v>
      </c>
      <c r="J88" s="79">
        <v>124.57271644637098</v>
      </c>
      <c r="K88" s="79">
        <v>123.76801531542161</v>
      </c>
      <c r="L88" s="79">
        <v>122.93174264081486</v>
      </c>
      <c r="M88" s="79">
        <v>93.96226725366081</v>
      </c>
      <c r="N88" s="79">
        <f>(B88+C88+D88+E88+F88+G88+H88+I88+J88+K88+L88+M88)/12</f>
        <v>112.47068783792577</v>
      </c>
      <c r="O88" s="90">
        <f>100*(D88-C88)/C88</f>
        <v>11.055614306869371</v>
      </c>
      <c r="P88" s="90">
        <f>100*(D88-D87)/D87</f>
        <v>-0.7456380551714491</v>
      </c>
      <c r="Q88" s="87">
        <f>(((B88+C88+D88)/3)-((B87+C87+D87)/3))/((B87+C87+D87)/3)*100</f>
        <v>0.5652357623236369</v>
      </c>
    </row>
    <row r="89" spans="1:17" ht="11.25" customHeight="1">
      <c r="A89" s="93">
        <v>2003</v>
      </c>
      <c r="B89" s="79">
        <v>110.7</v>
      </c>
      <c r="C89" s="79">
        <v>111.7</v>
      </c>
      <c r="D89" s="79">
        <v>125.7</v>
      </c>
      <c r="E89" s="79">
        <v>125.3</v>
      </c>
      <c r="F89" s="79">
        <v>128.3</v>
      </c>
      <c r="G89" s="79">
        <v>132.7</v>
      </c>
      <c r="H89" s="79">
        <v>131.8</v>
      </c>
      <c r="I89" s="79">
        <v>120.4</v>
      </c>
      <c r="J89" s="79">
        <v>142</v>
      </c>
      <c r="K89" s="79">
        <v>140.7</v>
      </c>
      <c r="L89" s="79">
        <v>136.9</v>
      </c>
      <c r="M89" s="79">
        <v>117.2</v>
      </c>
      <c r="N89" s="79">
        <f>(B89+C89+D89+E89+F89+G89+H89+I89+J89+K89+L89+M89)/12</f>
        <v>126.95</v>
      </c>
      <c r="O89" s="90">
        <f>100*(D89-C89)/C89</f>
        <v>12.53357206803939</v>
      </c>
      <c r="P89" s="90">
        <f>100*(D89-D88)/D88</f>
        <v>13.280868260426038</v>
      </c>
      <c r="Q89" s="87">
        <f>(((B89+C89+D89)/3)-((B88+C88+D88)/3))/((B88+C88+D88)/3)*100</f>
        <v>11.72151936058619</v>
      </c>
    </row>
    <row r="90" spans="1:17" ht="11.25" customHeight="1">
      <c r="A90" s="93">
        <v>2004</v>
      </c>
      <c r="B90" s="79">
        <f>IF('[1]UMS_W_V'!AB43&lt;&gt;0,'[1]UMS_W_V'!AB43," ")</f>
        <v>125.2</v>
      </c>
      <c r="C90" s="79">
        <f>IF('[1]UMS_W_V'!AC43&lt;&gt;0,'[1]UMS_W_V'!AC43," ")</f>
        <v>121.97412138937321</v>
      </c>
      <c r="D90" s="79">
        <f>IF('[1]UMS_W_V'!AD43&lt;&gt;0,'[1]UMS_W_V'!AD43," ")</f>
        <v>147.1369974872599</v>
      </c>
      <c r="E90" s="79" t="str">
        <f>IF('[1]UMS_W_V'!AE43&lt;&gt;0,'[1]UMS_W_V'!AE43," ")</f>
        <v> </v>
      </c>
      <c r="F90" s="79" t="str">
        <f>IF('[1]UMS_W_V'!AF43&lt;&gt;0,'[1]UMS_W_V'!AF43," ")</f>
        <v> </v>
      </c>
      <c r="G90" s="79" t="str">
        <f>IF('[1]UMS_W_V'!AG43&lt;&gt;0,'[1]UMS_W_V'!AG43," ")</f>
        <v> </v>
      </c>
      <c r="H90" s="79" t="str">
        <f>IF('[1]UMS_W_V'!AH43&lt;&gt;0,'[1]UMS_W_V'!AH43," ")</f>
        <v> </v>
      </c>
      <c r="I90" s="79" t="str">
        <f>IF('[1]UMS_W_V'!AI43&lt;&gt;0,'[1]UMS_W_V'!AI43," ")</f>
        <v> </v>
      </c>
      <c r="J90" s="79" t="str">
        <f>IF('[1]UMS_W_V'!AJ43&lt;&gt;0,'[1]UMS_W_V'!AJ43," ")</f>
        <v> </v>
      </c>
      <c r="K90" s="79" t="str">
        <f>IF('[1]UMS_W_V'!AK43&lt;&gt;0,'[1]UMS_W_V'!AK43," ")</f>
        <v> </v>
      </c>
      <c r="L90" s="79" t="str">
        <f>IF('[1]UMS_W_V'!AL43&lt;&gt;0,'[1]UMS_W_V'!AL43," ")</f>
        <v> </v>
      </c>
      <c r="M90" s="79" t="str">
        <f>IF('[1]UMS_W_V'!AM43&lt;&gt;0,'[1]UMS_W_V'!AM43," ")</f>
        <v> </v>
      </c>
      <c r="N90" s="79">
        <f>(B90+C90+D90)/3</f>
        <v>131.43703962554437</v>
      </c>
      <c r="O90" s="90">
        <f>100*(D90-C90)/C90</f>
        <v>20.62968424061053</v>
      </c>
      <c r="P90" s="90">
        <f>100*(D90-D89)/D89</f>
        <v>17.054095057485988</v>
      </c>
      <c r="Q90" s="87">
        <f>(((B90+C90+D90)/3)-((B89+C89+D89)/3))/((B89+C89+D89)/3)*100</f>
        <v>13.275242423623407</v>
      </c>
    </row>
    <row r="91" spans="1:16" ht="11.25" customHeight="1">
      <c r="A91" s="95"/>
      <c r="B91" s="79"/>
      <c r="C91" s="79"/>
      <c r="D91" s="79"/>
      <c r="E91" s="79"/>
      <c r="F91" s="79"/>
      <c r="G91" s="79"/>
      <c r="H91" s="79"/>
      <c r="I91" s="79"/>
      <c r="J91" s="79"/>
      <c r="K91" s="79"/>
      <c r="L91" s="79"/>
      <c r="M91" s="79"/>
      <c r="N91" s="79"/>
      <c r="O91" s="90"/>
      <c r="P91" s="90"/>
    </row>
    <row r="92" spans="1:16" ht="11.25" customHeight="1">
      <c r="A92" s="97" t="s">
        <v>127</v>
      </c>
      <c r="B92" s="79">
        <v>77.29523984678062</v>
      </c>
      <c r="C92" s="79">
        <v>87.94215371875805</v>
      </c>
      <c r="D92" s="79">
        <v>102.36115517268769</v>
      </c>
      <c r="E92" s="79">
        <v>90.09522743127148</v>
      </c>
      <c r="F92" s="79">
        <v>109.17236901204488</v>
      </c>
      <c r="G92" s="79">
        <v>99.18811899185272</v>
      </c>
      <c r="H92" s="79">
        <v>105.1943838861279</v>
      </c>
      <c r="I92" s="79">
        <v>106.37600103558444</v>
      </c>
      <c r="J92" s="79">
        <v>108.95721281412062</v>
      </c>
      <c r="K92" s="79">
        <v>107.19086586248156</v>
      </c>
      <c r="L92" s="79">
        <v>115.1145127721554</v>
      </c>
      <c r="M92" s="79">
        <v>91.11275943771385</v>
      </c>
      <c r="N92" s="79"/>
      <c r="O92" s="90"/>
      <c r="P92" s="90"/>
    </row>
    <row r="93" spans="1:17" ht="11.25" customHeight="1">
      <c r="A93" s="91">
        <v>2001</v>
      </c>
      <c r="B93" s="79">
        <v>98.5935684669896</v>
      </c>
      <c r="C93" s="79">
        <v>94.75067847816283</v>
      </c>
      <c r="D93" s="79">
        <v>109.68453320840614</v>
      </c>
      <c r="E93" s="79">
        <v>99.66520995956238</v>
      </c>
      <c r="F93" s="79">
        <v>111.53820233904197</v>
      </c>
      <c r="G93" s="79">
        <v>112.92085806301071</v>
      </c>
      <c r="H93" s="79">
        <v>106.84286979055952</v>
      </c>
      <c r="I93" s="79">
        <v>117.94060102236725</v>
      </c>
      <c r="J93" s="79">
        <v>112.74459333022548</v>
      </c>
      <c r="K93" s="79">
        <v>114.70125114940932</v>
      </c>
      <c r="L93" s="79">
        <v>113.91330664022954</v>
      </c>
      <c r="M93" s="79">
        <v>80.78264689277044</v>
      </c>
      <c r="N93" s="79">
        <f>(B93+C93+D93+E93+F93+G93+H93+I93+J93+K93+L93+M93)/12</f>
        <v>106.17319327839459</v>
      </c>
      <c r="O93" s="90">
        <f>100*(D93-C93)/C93</f>
        <v>15.761211391942817</v>
      </c>
      <c r="P93" s="90">
        <f>100*(D93-D92)/D92</f>
        <v>7.154450360943655</v>
      </c>
      <c r="Q93" s="87">
        <f>(((B93+C93+D93)/3)-((B92+C92+D92)/3))/((B92+C92+D92)/3)*100</f>
        <v>13.240068596183319</v>
      </c>
    </row>
    <row r="94" spans="1:17" ht="11.25" customHeight="1">
      <c r="A94" s="93">
        <v>2002</v>
      </c>
      <c r="B94" s="79">
        <v>96.1782039938165</v>
      </c>
      <c r="C94" s="79">
        <v>95.75624281724193</v>
      </c>
      <c r="D94" s="79">
        <v>104.54725119571158</v>
      </c>
      <c r="E94" s="79">
        <v>109.76181893573431</v>
      </c>
      <c r="F94" s="79">
        <v>106.3456540100394</v>
      </c>
      <c r="G94" s="79">
        <v>111.1357267160809</v>
      </c>
      <c r="H94" s="79">
        <v>114.53203282664029</v>
      </c>
      <c r="I94" s="79">
        <v>114.92210688492716</v>
      </c>
      <c r="J94" s="79">
        <v>122.47614479523854</v>
      </c>
      <c r="K94" s="79">
        <v>119.86041453074334</v>
      </c>
      <c r="L94" s="79">
        <v>119.40848540953013</v>
      </c>
      <c r="M94" s="79">
        <v>93.08426414930773</v>
      </c>
      <c r="N94" s="79">
        <f>(B94+C94+D94+E94+F94+G94+H94+I94+J94+K94+L94+M94)/12</f>
        <v>109.0006955220843</v>
      </c>
      <c r="O94" s="90">
        <f>100*(D94-C94)/C94</f>
        <v>9.180611226829319</v>
      </c>
      <c r="P94" s="90">
        <f>100*(D94-D93)/D93</f>
        <v>-4.683688631772231</v>
      </c>
      <c r="Q94" s="87">
        <f>(((B94+C94+D94)/3)-((B93+C93+D93)/3))/((B93+C93+D93)/3)*100</f>
        <v>-2.160547966259463</v>
      </c>
    </row>
    <row r="95" spans="1:17" ht="11.25" customHeight="1">
      <c r="A95" s="93">
        <v>2003</v>
      </c>
      <c r="B95" s="79">
        <v>105.2</v>
      </c>
      <c r="C95" s="79">
        <v>104.7</v>
      </c>
      <c r="D95" s="79">
        <v>119.3</v>
      </c>
      <c r="E95" s="79">
        <v>121.4</v>
      </c>
      <c r="F95" s="79">
        <v>126.7</v>
      </c>
      <c r="G95" s="79">
        <v>130.8</v>
      </c>
      <c r="H95" s="79">
        <v>131.3</v>
      </c>
      <c r="I95" s="79">
        <v>117</v>
      </c>
      <c r="J95" s="79">
        <v>139.4</v>
      </c>
      <c r="K95" s="79">
        <v>139.7</v>
      </c>
      <c r="L95" s="79">
        <v>135.3</v>
      </c>
      <c r="M95" s="79">
        <v>112.9</v>
      </c>
      <c r="N95" s="79">
        <f>(B95+C95+D95+E95+F95+G95+H95+I95+J95+K95+L95+M95)/12</f>
        <v>123.6416666666667</v>
      </c>
      <c r="O95" s="90">
        <f>100*(D95-C95)/C95</f>
        <v>13.944603629417378</v>
      </c>
      <c r="P95" s="90">
        <f>100*(D95-D94)/D94</f>
        <v>14.111082439337782</v>
      </c>
      <c r="Q95" s="87">
        <f>(((B95+C95+D95)/3)-((B94+C94+D94)/3))/((B94+C94+D94)/3)*100</f>
        <v>11.035521657219768</v>
      </c>
    </row>
    <row r="96" spans="1:17" ht="11.25" customHeight="1">
      <c r="A96" s="93">
        <v>2004</v>
      </c>
      <c r="B96" s="79">
        <f>IF('[1]UMS_W_V'!B43&lt;&gt;0,'[1]UMS_W_V'!B43," ")</f>
        <v>121.3</v>
      </c>
      <c r="C96" s="79">
        <f>IF('[1]UMS_W_V'!C43&lt;&gt;0,'[1]UMS_W_V'!C43," ")</f>
        <v>116.22728484494229</v>
      </c>
      <c r="D96" s="79">
        <f>IF('[1]UMS_W_V'!D43&lt;&gt;0,'[1]UMS_W_V'!D43," ")</f>
        <v>140.49521909811594</v>
      </c>
      <c r="E96" s="79" t="str">
        <f>IF('[1]UMS_W_V'!E43&lt;&gt;0,'[1]UMS_W_V'!E43," ")</f>
        <v> </v>
      </c>
      <c r="F96" s="79" t="str">
        <f>IF('[1]UMS_W_V'!F43&lt;&gt;0,'[1]UMS_W_V'!F43," ")</f>
        <v> </v>
      </c>
      <c r="G96" s="79" t="str">
        <f>IF('[1]UMS_W_V'!G43&lt;&gt;0,'[1]UMS_W_V'!G43," ")</f>
        <v> </v>
      </c>
      <c r="H96" s="79" t="str">
        <f>IF('[1]UMS_W_V'!H43&lt;&gt;0,'[1]UMS_W_V'!H43," ")</f>
        <v> </v>
      </c>
      <c r="I96" s="79" t="str">
        <f>IF('[1]UMS_W_V'!I43&lt;&gt;0,'[1]UMS_W_V'!I43," ")</f>
        <v> </v>
      </c>
      <c r="J96" s="79" t="str">
        <f>IF('[1]UMS_W_V'!J43&lt;&gt;0,'[1]UMS_W_V'!J43," ")</f>
        <v> </v>
      </c>
      <c r="K96" s="79" t="str">
        <f>IF('[1]UMS_W_V'!K43&lt;&gt;0,'[1]UMS_W_V'!K43," ")</f>
        <v> </v>
      </c>
      <c r="L96" s="79" t="str">
        <f>IF('[1]UMS_W_V'!L43&lt;&gt;0,'[1]UMS_W_V'!L43," ")</f>
        <v> </v>
      </c>
      <c r="M96" s="79" t="str">
        <f>IF('[1]UMS_W_V'!M43&lt;&gt;0,'[1]UMS_W_V'!M43," ")</f>
        <v> </v>
      </c>
      <c r="N96" s="79">
        <f>(B96+C96+D96)/3</f>
        <v>126.00750131435275</v>
      </c>
      <c r="O96" s="90">
        <f>100*(D96-C96)/C96</f>
        <v>20.879722248996238</v>
      </c>
      <c r="P96" s="90">
        <f>100*(D96-D95)/D95</f>
        <v>17.76631944519358</v>
      </c>
      <c r="Q96" s="87">
        <f>(((B96+C96+D96)/3)-((B95+C95+D95)/3))/((B95+C95+D95)/3)*100</f>
        <v>14.830651258523162</v>
      </c>
    </row>
    <row r="97" spans="1:16" ht="11.25" customHeight="1">
      <c r="A97" s="95"/>
      <c r="B97" s="79"/>
      <c r="C97" s="79"/>
      <c r="D97" s="79"/>
      <c r="E97" s="79"/>
      <c r="F97" s="79"/>
      <c r="G97" s="79"/>
      <c r="H97" s="79"/>
      <c r="I97" s="79"/>
      <c r="J97" s="79"/>
      <c r="K97" s="79"/>
      <c r="L97" s="79"/>
      <c r="M97" s="79"/>
      <c r="N97" s="79"/>
      <c r="O97" s="90"/>
      <c r="P97" s="90"/>
    </row>
    <row r="98" spans="1:16" ht="11.25" customHeight="1">
      <c r="A98" s="97" t="s">
        <v>128</v>
      </c>
      <c r="B98" s="79">
        <v>92.20613777896135</v>
      </c>
      <c r="C98" s="79">
        <v>99.58580929977016</v>
      </c>
      <c r="D98" s="79">
        <v>109.22372626075658</v>
      </c>
      <c r="E98" s="79">
        <v>88.24218192813585</v>
      </c>
      <c r="F98" s="79">
        <v>100.1464606357194</v>
      </c>
      <c r="G98" s="79">
        <v>103.43642172648728</v>
      </c>
      <c r="H98" s="79">
        <v>93.65693480002373</v>
      </c>
      <c r="I98" s="79">
        <v>101.71117458510544</v>
      </c>
      <c r="J98" s="79">
        <v>108.95185043423314</v>
      </c>
      <c r="K98" s="79">
        <v>104.36342323689516</v>
      </c>
      <c r="L98" s="79">
        <v>114.17323064468444</v>
      </c>
      <c r="M98" s="79">
        <v>84.30264861680999</v>
      </c>
      <c r="N98" s="79"/>
      <c r="O98" s="90"/>
      <c r="P98" s="90"/>
    </row>
    <row r="99" spans="1:17" ht="11.25" customHeight="1">
      <c r="A99" s="91">
        <v>2001</v>
      </c>
      <c r="B99" s="79">
        <v>105.69087990885917</v>
      </c>
      <c r="C99" s="79">
        <v>109.93681650082405</v>
      </c>
      <c r="D99" s="79">
        <v>119.72859529749374</v>
      </c>
      <c r="E99" s="79">
        <v>98.09066859844046</v>
      </c>
      <c r="F99" s="79">
        <v>117.31911612046466</v>
      </c>
      <c r="G99" s="79">
        <v>115.46668254719083</v>
      </c>
      <c r="H99" s="79">
        <v>99.00799252622319</v>
      </c>
      <c r="I99" s="79">
        <v>102.89900834765345</v>
      </c>
      <c r="J99" s="79">
        <v>125.8011693202025</v>
      </c>
      <c r="K99" s="79">
        <v>117.50488646312714</v>
      </c>
      <c r="L99" s="79">
        <v>128.91674310701714</v>
      </c>
      <c r="M99" s="79">
        <v>84.05633124843985</v>
      </c>
      <c r="N99" s="79">
        <f>(B99+C99+D99+E99+F99+G99+H99+I99+J99+K99+L99+M99)/12</f>
        <v>110.36824083216133</v>
      </c>
      <c r="O99" s="90">
        <f>100*(D99-C99)/C99</f>
        <v>8.906733074807832</v>
      </c>
      <c r="P99" s="90">
        <f>100*(D99-D98)/D98</f>
        <v>9.617753757693851</v>
      </c>
      <c r="Q99" s="87">
        <f>(((B99+C99+D99)/3)-((B98+C98+D98)/3))/((B98+C98+D98)/3)*100</f>
        <v>11.408249273770936</v>
      </c>
    </row>
    <row r="100" spans="1:17" ht="11.25" customHeight="1">
      <c r="A100" s="93">
        <v>2002</v>
      </c>
      <c r="B100" s="79">
        <v>117.67308942400194</v>
      </c>
      <c r="C100" s="79">
        <v>115.54043604752951</v>
      </c>
      <c r="D100" s="79">
        <v>135.05646532663727</v>
      </c>
      <c r="E100" s="79">
        <v>136.23640336344505</v>
      </c>
      <c r="F100" s="79">
        <v>131.20710092271818</v>
      </c>
      <c r="G100" s="79">
        <v>130.08206881339157</v>
      </c>
      <c r="H100" s="79">
        <v>117.58138486250951</v>
      </c>
      <c r="I100" s="79">
        <v>118.33028516114015</v>
      </c>
      <c r="J100" s="79">
        <v>132.44589796165812</v>
      </c>
      <c r="K100" s="79">
        <v>138.44209061128873</v>
      </c>
      <c r="L100" s="79">
        <v>136.16250615697408</v>
      </c>
      <c r="M100" s="79">
        <v>97.25940131819598</v>
      </c>
      <c r="N100" s="79">
        <f>(B100+C100+D100+E100+F100+G100+H100+I100+J100+K100+L100+M100)/12</f>
        <v>125.5014274974575</v>
      </c>
      <c r="O100" s="90">
        <f>100*(D100-C100)/C100</f>
        <v>16.891081552677807</v>
      </c>
      <c r="P100" s="90">
        <f>100*(D100-D99)/D99</f>
        <v>12.802179789262409</v>
      </c>
      <c r="Q100" s="87">
        <f>(((B100+C100+D100)/3)-((B99+C99+D99)/3))/((B99+C99+D99)/3)*100</f>
        <v>9.814546470394237</v>
      </c>
    </row>
    <row r="101" spans="1:17" ht="11.25" customHeight="1">
      <c r="A101" s="93">
        <v>2003</v>
      </c>
      <c r="B101" s="79">
        <v>131.5</v>
      </c>
      <c r="C101" s="79">
        <v>138</v>
      </c>
      <c r="D101" s="79">
        <v>150.1</v>
      </c>
      <c r="E101" s="79">
        <v>139.9</v>
      </c>
      <c r="F101" s="79">
        <v>134.1</v>
      </c>
      <c r="G101" s="79">
        <v>140.1</v>
      </c>
      <c r="H101" s="79">
        <v>133.9</v>
      </c>
      <c r="I101" s="79">
        <v>133.1</v>
      </c>
      <c r="J101" s="79">
        <v>152.1</v>
      </c>
      <c r="K101" s="79">
        <v>144.4</v>
      </c>
      <c r="L101" s="79">
        <v>142.7</v>
      </c>
      <c r="M101" s="79">
        <v>133.3</v>
      </c>
      <c r="N101" s="79">
        <f>(B101+C101+D101+E101+F101+G101+H101+I101+J101+K101+L101+M101)/12</f>
        <v>139.43333333333334</v>
      </c>
      <c r="O101" s="90">
        <f>100*(D101-C101)/C101</f>
        <v>8.768115942028983</v>
      </c>
      <c r="P101" s="90">
        <f>100*(D101-D100)/D100</f>
        <v>11.13870012589148</v>
      </c>
      <c r="Q101" s="87">
        <f>(((B101+C101+D101)/3)-((B100+C100+D100)/3))/((B100+C100+D100)/3)*100</f>
        <v>13.938146057076603</v>
      </c>
    </row>
    <row r="102" spans="1:17" ht="11.25" customHeight="1">
      <c r="A102" s="93">
        <v>2004</v>
      </c>
      <c r="B102" s="79">
        <f>IF('[1]UMS_W_V'!O43&lt;&gt;0,'[1]UMS_W_V'!O43," ")</f>
        <v>139.9</v>
      </c>
      <c r="C102" s="79">
        <f>IF('[1]UMS_W_V'!P43&lt;&gt;0,'[1]UMS_W_V'!P43," ")</f>
        <v>143.5550138136156</v>
      </c>
      <c r="D102" s="79">
        <f>IF('[1]UMS_W_V'!Q43&lt;&gt;0,'[1]UMS_W_V'!Q43," ")</f>
        <v>172.07863343128554</v>
      </c>
      <c r="E102" s="79" t="str">
        <f>IF('[1]UMS_W_V'!R43&lt;&gt;0,'[1]UMS_W_V'!R43," ")</f>
        <v> </v>
      </c>
      <c r="F102" s="79" t="str">
        <f>IF('[1]UMS_W_V'!S43&lt;&gt;0,'[1]UMS_W_V'!S43," ")</f>
        <v> </v>
      </c>
      <c r="G102" s="79" t="str">
        <f>IF('[1]UMS_W_V'!T43&lt;&gt;0,'[1]UMS_W_V'!T43," ")</f>
        <v> </v>
      </c>
      <c r="H102" s="79" t="str">
        <f>IF('[1]UMS_W_V'!U43&lt;&gt;0,'[1]UMS_W_V'!U43," ")</f>
        <v> </v>
      </c>
      <c r="I102" s="79" t="str">
        <f>IF('[1]UMS_W_V'!V43&lt;&gt;0,'[1]UMS_W_V'!V43," ")</f>
        <v> </v>
      </c>
      <c r="J102" s="79" t="str">
        <f>IF('[1]UMS_W_V'!W43&lt;&gt;0,'[1]UMS_W_V'!W43," ")</f>
        <v> </v>
      </c>
      <c r="K102" s="79" t="str">
        <f>IF('[1]UMS_W_V'!X43&lt;&gt;0,'[1]UMS_W_V'!X43," ")</f>
        <v> </v>
      </c>
      <c r="L102" s="79" t="str">
        <f>IF('[1]UMS_W_V'!Y43&lt;&gt;0,'[1]UMS_W_V'!Y43," ")</f>
        <v> </v>
      </c>
      <c r="M102" s="79" t="str">
        <f>IF('[1]UMS_W_V'!Z43&lt;&gt;0,'[1]UMS_W_V'!Z43," ")</f>
        <v> </v>
      </c>
      <c r="N102" s="79">
        <f>(B102+C102+D102)/3</f>
        <v>151.84454908163372</v>
      </c>
      <c r="O102" s="90">
        <f>100*(D102-C102)/C102</f>
        <v>19.8694694528075</v>
      </c>
      <c r="P102" s="90">
        <f>100*(D102-D101)/D101</f>
        <v>14.642660513847797</v>
      </c>
      <c r="Q102" s="87">
        <f>(((B102+C102+D102)/3)-((B101+C101+D101)/3))/((B101+C101+D101)/3)*100</f>
        <v>8.563786283341544</v>
      </c>
    </row>
    <row r="103" spans="1:16" ht="11.25" customHeight="1">
      <c r="A103" s="98"/>
      <c r="B103" s="79"/>
      <c r="C103" s="79"/>
      <c r="D103" s="79"/>
      <c r="E103" s="79"/>
      <c r="F103" s="79"/>
      <c r="G103" s="79"/>
      <c r="H103" s="79"/>
      <c r="I103" s="79"/>
      <c r="J103" s="79"/>
      <c r="K103" s="79"/>
      <c r="L103" s="79"/>
      <c r="M103" s="79"/>
      <c r="N103" s="105"/>
      <c r="O103" s="90"/>
      <c r="P103" s="90"/>
    </row>
    <row r="104" spans="1:16" ht="11.25" customHeight="1">
      <c r="A104" s="98"/>
      <c r="B104" s="79"/>
      <c r="C104" s="79"/>
      <c r="D104" s="79"/>
      <c r="E104" s="79"/>
      <c r="F104" s="79"/>
      <c r="G104" s="79"/>
      <c r="H104" s="79"/>
      <c r="I104" s="79"/>
      <c r="J104" s="79"/>
      <c r="K104" s="79"/>
      <c r="L104" s="79"/>
      <c r="M104" s="79"/>
      <c r="N104" s="105"/>
      <c r="O104" s="90"/>
      <c r="P104" s="90"/>
    </row>
    <row r="105" spans="1:16" ht="11.25" customHeight="1">
      <c r="A105" s="98"/>
      <c r="B105" s="79"/>
      <c r="C105" s="79"/>
      <c r="D105" s="79"/>
      <c r="E105" s="79"/>
      <c r="F105" s="79"/>
      <c r="G105" s="79"/>
      <c r="H105" s="79"/>
      <c r="I105" s="79"/>
      <c r="J105" s="79"/>
      <c r="K105" s="79"/>
      <c r="L105" s="79"/>
      <c r="M105" s="79"/>
      <c r="N105" s="105"/>
      <c r="O105" s="90"/>
      <c r="P105" s="90"/>
    </row>
    <row r="106" spans="1:17" ht="11.25" customHeight="1">
      <c r="A106" s="543" t="s">
        <v>133</v>
      </c>
      <c r="B106" s="543"/>
      <c r="C106" s="543"/>
      <c r="D106" s="543"/>
      <c r="E106" s="543"/>
      <c r="F106" s="543"/>
      <c r="G106" s="543"/>
      <c r="H106" s="543"/>
      <c r="I106" s="543"/>
      <c r="J106" s="543"/>
      <c r="K106" s="543"/>
      <c r="L106" s="543"/>
      <c r="M106" s="543"/>
      <c r="N106" s="543"/>
      <c r="O106" s="543"/>
      <c r="P106" s="543"/>
      <c r="Q106" s="543"/>
    </row>
    <row r="107" spans="1:16" ht="11.25" customHeight="1">
      <c r="A107" s="85"/>
      <c r="B107" s="85"/>
      <c r="C107" s="85"/>
      <c r="D107" s="85"/>
      <c r="E107" s="85"/>
      <c r="F107" s="85"/>
      <c r="G107" s="85"/>
      <c r="H107" s="85"/>
      <c r="I107" s="85"/>
      <c r="J107" s="85"/>
      <c r="K107" s="85"/>
      <c r="L107" s="85"/>
      <c r="M107" s="85"/>
      <c r="N107" s="104"/>
      <c r="O107" s="90"/>
      <c r="P107" s="90"/>
    </row>
    <row r="108" spans="1:16" ht="11.25" customHeight="1">
      <c r="A108" s="85"/>
      <c r="B108" s="79"/>
      <c r="C108" s="79"/>
      <c r="D108" s="79"/>
      <c r="E108" s="79"/>
      <c r="F108" s="79"/>
      <c r="G108" s="79"/>
      <c r="H108" s="79"/>
      <c r="I108" s="79"/>
      <c r="J108" s="79"/>
      <c r="K108" s="79"/>
      <c r="L108" s="79"/>
      <c r="M108" s="79"/>
      <c r="N108" s="79"/>
      <c r="O108" s="90"/>
      <c r="P108" s="90"/>
    </row>
    <row r="109" spans="1:16" ht="11.25" customHeight="1">
      <c r="A109" s="89" t="s">
        <v>126</v>
      </c>
      <c r="B109" s="79">
        <v>76.74746323183179</v>
      </c>
      <c r="C109" s="79">
        <v>99.48906665959684</v>
      </c>
      <c r="D109" s="79">
        <v>106.27097586445177</v>
      </c>
      <c r="E109" s="79">
        <v>96.80518673253718</v>
      </c>
      <c r="F109" s="79">
        <v>99.88531524717075</v>
      </c>
      <c r="G109" s="79">
        <v>91.00935123282903</v>
      </c>
      <c r="H109" s="79">
        <v>84.61824908355501</v>
      </c>
      <c r="I109" s="79">
        <v>91.29982810528621</v>
      </c>
      <c r="J109" s="79">
        <v>103.41245197707482</v>
      </c>
      <c r="K109" s="79">
        <v>113.95544515244018</v>
      </c>
      <c r="L109" s="79">
        <v>129.25951169009394</v>
      </c>
      <c r="M109" s="79">
        <v>107.2471550673058</v>
      </c>
      <c r="N109" s="79"/>
      <c r="O109" s="90"/>
      <c r="P109" s="90"/>
    </row>
    <row r="110" spans="1:17" ht="11.25" customHeight="1">
      <c r="A110" s="91">
        <v>2001</v>
      </c>
      <c r="B110" s="79">
        <v>91.57648390800756</v>
      </c>
      <c r="C110" s="79">
        <v>96.83098712979654</v>
      </c>
      <c r="D110" s="79">
        <v>116.05561452144374</v>
      </c>
      <c r="E110" s="79">
        <v>87.70148831346664</v>
      </c>
      <c r="F110" s="79">
        <v>99.0376395849209</v>
      </c>
      <c r="G110" s="79">
        <v>86.54672187665484</v>
      </c>
      <c r="H110" s="79">
        <v>84.79243238695169</v>
      </c>
      <c r="I110" s="79">
        <v>87.10095950864205</v>
      </c>
      <c r="J110" s="79">
        <v>96.67828902638495</v>
      </c>
      <c r="K110" s="79">
        <v>95.2245559978408</v>
      </c>
      <c r="L110" s="79">
        <v>123.53551798364748</v>
      </c>
      <c r="M110" s="79">
        <v>102.48359691432904</v>
      </c>
      <c r="N110" s="79">
        <f>(B110+C110+D110+E110+F110+G110+H110+I110+J110+K110+L110+M110)/12</f>
        <v>97.29702392934053</v>
      </c>
      <c r="O110" s="90">
        <f>100*(D110-C110)/C110</f>
        <v>19.853796766398407</v>
      </c>
      <c r="P110" s="90">
        <f>100*(D110-D109)/D109</f>
        <v>9.20725398200186</v>
      </c>
      <c r="Q110" s="87">
        <f>(((B110+C110+D110)/3)-((B109+C109+D109)/3))/((B109+C109+D109)/3)*100</f>
        <v>7.771680169920728</v>
      </c>
    </row>
    <row r="111" spans="1:17" ht="11.25" customHeight="1">
      <c r="A111" s="93">
        <v>2002</v>
      </c>
      <c r="B111" s="79">
        <v>86.38638638278273</v>
      </c>
      <c r="C111" s="79">
        <v>94.8898410211126</v>
      </c>
      <c r="D111" s="79">
        <v>112.64915267456</v>
      </c>
      <c r="E111" s="79">
        <v>109.44022140784769</v>
      </c>
      <c r="F111" s="79">
        <v>89.4600649017302</v>
      </c>
      <c r="G111" s="79">
        <v>99.67477302952871</v>
      </c>
      <c r="H111" s="79">
        <v>87.11334640976322</v>
      </c>
      <c r="I111" s="79">
        <v>98.58761657991325</v>
      </c>
      <c r="J111" s="79">
        <v>118.41220080965238</v>
      </c>
      <c r="K111" s="79">
        <v>122.64745688911557</v>
      </c>
      <c r="L111" s="79">
        <v>126.70240403136508</v>
      </c>
      <c r="M111" s="79">
        <v>105.10157742015971</v>
      </c>
      <c r="N111" s="79">
        <f>(B111+C111+D111+E111+F111+G111+H111+I111+J111+K111+L111+M111)/12</f>
        <v>104.25542012979427</v>
      </c>
      <c r="O111" s="90">
        <f>100*(D111-C111)/C111</f>
        <v>18.715714414039354</v>
      </c>
      <c r="P111" s="90">
        <f>100*(D111-D110)/D110</f>
        <v>-2.9351978023039353</v>
      </c>
      <c r="Q111" s="87">
        <f>(((B111+C111+D111)/3)-((B110+C110+D110)/3))/((B110+C110+D110)/3)*100</f>
        <v>-3.4610781998206614</v>
      </c>
    </row>
    <row r="112" spans="1:17" ht="11.25" customHeight="1">
      <c r="A112" s="93">
        <v>2003</v>
      </c>
      <c r="B112" s="79">
        <v>100.1</v>
      </c>
      <c r="C112" s="79">
        <v>100.4</v>
      </c>
      <c r="D112" s="79">
        <v>124.1</v>
      </c>
      <c r="E112" s="79">
        <v>102</v>
      </c>
      <c r="F112" s="79">
        <v>92.6</v>
      </c>
      <c r="G112" s="79">
        <v>109.1</v>
      </c>
      <c r="H112" s="79">
        <v>103.2</v>
      </c>
      <c r="I112" s="79">
        <v>101.4</v>
      </c>
      <c r="J112" s="79">
        <v>131.4</v>
      </c>
      <c r="K112" s="79">
        <v>136.5</v>
      </c>
      <c r="L112" s="79">
        <v>140.5</v>
      </c>
      <c r="M112" s="79">
        <v>113.6</v>
      </c>
      <c r="N112" s="79">
        <f>(B112+C112+D112+E112+F112+G112+H112+I112+J112+K112+L112+M112)/12</f>
        <v>112.90833333333335</v>
      </c>
      <c r="O112" s="90">
        <f>100*(D112-C112)/C112</f>
        <v>23.605577689243017</v>
      </c>
      <c r="P112" s="90">
        <f>100*(D112-D111)/D111</f>
        <v>10.165054111433175</v>
      </c>
      <c r="Q112" s="87">
        <f>(((B112+C112+D112)/3)-((B111+C111+D111)/3))/((B111+C111+D111)/3)*100</f>
        <v>10.436192993390673</v>
      </c>
    </row>
    <row r="113" spans="1:17" ht="11.25" customHeight="1">
      <c r="A113" s="93">
        <v>2004</v>
      </c>
      <c r="B113" s="79">
        <f>IF('[1]UMS_W_V'!AB44&lt;&gt;0,'[1]UMS_W_V'!AB44," ")</f>
        <v>96.5</v>
      </c>
      <c r="C113" s="79">
        <f>IF('[1]UMS_W_V'!AC44&lt;&gt;0,'[1]UMS_W_V'!AC44," ")</f>
        <v>107.67076373463622</v>
      </c>
      <c r="D113" s="79">
        <f>IF('[1]UMS_W_V'!AD44&lt;&gt;0,'[1]UMS_W_V'!AD44," ")</f>
        <v>133.95202952456918</v>
      </c>
      <c r="E113" s="79" t="str">
        <f>IF('[1]UMS_W_V'!AE44&lt;&gt;0,'[1]UMS_W_V'!AE44," ")</f>
        <v> </v>
      </c>
      <c r="F113" s="79" t="str">
        <f>IF('[1]UMS_W_V'!AF44&lt;&gt;0,'[1]UMS_W_V'!AF44," ")</f>
        <v> </v>
      </c>
      <c r="G113" s="79" t="str">
        <f>IF('[1]UMS_W_V'!AG44&lt;&gt;0,'[1]UMS_W_V'!AG44," ")</f>
        <v> </v>
      </c>
      <c r="H113" s="79" t="str">
        <f>IF('[1]UMS_W_V'!AH44&lt;&gt;0,'[1]UMS_W_V'!AH44," ")</f>
        <v> </v>
      </c>
      <c r="I113" s="79" t="str">
        <f>IF('[1]UMS_W_V'!AI44&lt;&gt;0,'[1]UMS_W_V'!AI44," ")</f>
        <v> </v>
      </c>
      <c r="J113" s="79" t="str">
        <f>IF('[1]UMS_W_V'!AJ44&lt;&gt;0,'[1]UMS_W_V'!AJ44," ")</f>
        <v> </v>
      </c>
      <c r="K113" s="79" t="str">
        <f>IF('[1]UMS_W_V'!AK44&lt;&gt;0,'[1]UMS_W_V'!AK44," ")</f>
        <v> </v>
      </c>
      <c r="L113" s="79" t="str">
        <f>IF('[1]UMS_W_V'!AL44&lt;&gt;0,'[1]UMS_W_V'!AL44," ")</f>
        <v> </v>
      </c>
      <c r="M113" s="79" t="str">
        <f>IF('[1]UMS_W_V'!AM44&lt;&gt;0,'[1]UMS_W_V'!AM44," ")</f>
        <v> </v>
      </c>
      <c r="N113" s="79">
        <f>(B113+C113+D113)/3</f>
        <v>112.70759775306847</v>
      </c>
      <c r="O113" s="90">
        <f>100*(D113-C113)/C113</f>
        <v>24.40891554805479</v>
      </c>
      <c r="P113" s="90">
        <f>100*(D113-D112)/D112</f>
        <v>7.938782856220137</v>
      </c>
      <c r="Q113" s="87">
        <f>(((B113+C113+D113)/3)-((B112+C112+D112)/3))/((B112+C112+D112)/3)*100</f>
        <v>4.165986832780468</v>
      </c>
    </row>
    <row r="114" spans="1:16" ht="11.25" customHeight="1">
      <c r="A114" s="95"/>
      <c r="B114" s="79"/>
      <c r="C114" s="79"/>
      <c r="D114" s="79"/>
      <c r="E114" s="79"/>
      <c r="F114" s="79"/>
      <c r="G114" s="79"/>
      <c r="H114" s="79"/>
      <c r="I114" s="79"/>
      <c r="J114" s="79"/>
      <c r="K114" s="79"/>
      <c r="L114" s="79"/>
      <c r="M114" s="79"/>
      <c r="N114" s="79"/>
      <c r="O114" s="90"/>
      <c r="P114" s="90"/>
    </row>
    <row r="115" spans="1:16" ht="11.25" customHeight="1">
      <c r="A115" s="97" t="s">
        <v>127</v>
      </c>
      <c r="B115" s="79">
        <v>79.92623550027028</v>
      </c>
      <c r="C115" s="79">
        <v>102.27762195986425</v>
      </c>
      <c r="D115" s="79">
        <v>110.70049991114814</v>
      </c>
      <c r="E115" s="79">
        <v>100.92378465820686</v>
      </c>
      <c r="F115" s="79">
        <v>97.32545457837635</v>
      </c>
      <c r="G115" s="79">
        <v>86.6643925945107</v>
      </c>
      <c r="H115" s="79">
        <v>81.91675952004816</v>
      </c>
      <c r="I115" s="79">
        <v>96.31194666960137</v>
      </c>
      <c r="J115" s="79">
        <v>105.67157942307735</v>
      </c>
      <c r="K115" s="79">
        <v>114.70571446548202</v>
      </c>
      <c r="L115" s="79">
        <v>123.30206432321657</v>
      </c>
      <c r="M115" s="79">
        <v>100.27394644385359</v>
      </c>
      <c r="N115" s="79"/>
      <c r="O115" s="90"/>
      <c r="P115" s="90"/>
    </row>
    <row r="116" spans="1:17" ht="11.25" customHeight="1">
      <c r="A116" s="91">
        <v>2001</v>
      </c>
      <c r="B116" s="79">
        <v>88.52271072758971</v>
      </c>
      <c r="C116" s="79">
        <v>95.57400244715521</v>
      </c>
      <c r="D116" s="79">
        <v>109.11184847985052</v>
      </c>
      <c r="E116" s="79">
        <v>85.52725365072682</v>
      </c>
      <c r="F116" s="79">
        <v>95.35285317862771</v>
      </c>
      <c r="G116" s="79">
        <v>80.19067788773268</v>
      </c>
      <c r="H116" s="79">
        <v>80.36430542808803</v>
      </c>
      <c r="I116" s="79">
        <v>91.35547809163783</v>
      </c>
      <c r="J116" s="79">
        <v>99.51272811961545</v>
      </c>
      <c r="K116" s="79">
        <v>102.07019966343455</v>
      </c>
      <c r="L116" s="79">
        <v>119.68643831956038</v>
      </c>
      <c r="M116" s="79">
        <v>98.2234014842838</v>
      </c>
      <c r="N116" s="79">
        <f>(B116+C116+D116+E116+F116+G116+H116+I116+J116+K116+L116+M116)/12</f>
        <v>95.45765812319189</v>
      </c>
      <c r="O116" s="90">
        <f>100*(D116-C116)/C116</f>
        <v>14.164778795552337</v>
      </c>
      <c r="P116" s="90">
        <f>100*(D116-D115)/D115</f>
        <v>-1.4350896631656804</v>
      </c>
      <c r="Q116" s="87">
        <f>(((B116+C116+D116)/3)-((B115+C115+D115)/3))/((B115+C115+D115)/3)*100</f>
        <v>0.10385788932704904</v>
      </c>
    </row>
    <row r="117" spans="1:17" ht="11.25" customHeight="1">
      <c r="A117" s="93">
        <v>2002</v>
      </c>
      <c r="B117" s="79">
        <v>84.36979828429965</v>
      </c>
      <c r="C117" s="79">
        <v>89.17343992697933</v>
      </c>
      <c r="D117" s="79">
        <v>106.7408693617746</v>
      </c>
      <c r="E117" s="79">
        <v>93.97973956139121</v>
      </c>
      <c r="F117" s="79">
        <v>77.5252237177152</v>
      </c>
      <c r="G117" s="79">
        <v>91.35856833682129</v>
      </c>
      <c r="H117" s="79">
        <v>83.46993928624651</v>
      </c>
      <c r="I117" s="79">
        <v>98.18342692045421</v>
      </c>
      <c r="J117" s="79">
        <v>108.30731222612503</v>
      </c>
      <c r="K117" s="79">
        <v>114.43769210211245</v>
      </c>
      <c r="L117" s="79">
        <v>113.21764152497991</v>
      </c>
      <c r="M117" s="79">
        <v>97.75911538970603</v>
      </c>
      <c r="N117" s="79">
        <f>(B117+C117+D117+E117+F117+G117+H117+I117+J117+K117+L117+M117)/12</f>
        <v>96.54356388655044</v>
      </c>
      <c r="O117" s="90">
        <f>100*(D117-C117)/C117</f>
        <v>19.700293550613903</v>
      </c>
      <c r="P117" s="90">
        <f>100*(D117-D116)/D116</f>
        <v>-2.17298043348039</v>
      </c>
      <c r="Q117" s="87">
        <f>(((B117+C117+D117)/3)-((B116+C116+D116)/3))/((B116+C116+D116)/3)*100</f>
        <v>-4.407938843466345</v>
      </c>
    </row>
    <row r="118" spans="1:17" ht="11.25" customHeight="1">
      <c r="A118" s="93">
        <v>2003</v>
      </c>
      <c r="B118" s="79">
        <v>91.3</v>
      </c>
      <c r="C118" s="79">
        <v>91.1</v>
      </c>
      <c r="D118" s="79">
        <v>112.9</v>
      </c>
      <c r="E118" s="79">
        <v>95</v>
      </c>
      <c r="F118" s="79">
        <v>88.1</v>
      </c>
      <c r="G118" s="79">
        <v>103.5</v>
      </c>
      <c r="H118" s="79">
        <v>88.7</v>
      </c>
      <c r="I118" s="79">
        <v>97.1</v>
      </c>
      <c r="J118" s="79">
        <v>114.9</v>
      </c>
      <c r="K118" s="79">
        <v>110.9</v>
      </c>
      <c r="L118" s="79">
        <v>108.9</v>
      </c>
      <c r="M118" s="79">
        <v>102.4</v>
      </c>
      <c r="N118" s="79">
        <f>(B118+C118+D118+E118+F118+G118+H118+I118+J118+K118+L118+M118)/12</f>
        <v>100.40000000000002</v>
      </c>
      <c r="O118" s="90">
        <f>100*(D118-C118)/C118</f>
        <v>23.92974753018662</v>
      </c>
      <c r="P118" s="90">
        <f>100*(D118-D117)/D117</f>
        <v>5.770170952374758</v>
      </c>
      <c r="Q118" s="87">
        <f>(((B118+C118+D118)/3)-((B117+C117+D117)/3))/((B117+C117+D117)/3)*100</f>
        <v>5.357382748871214</v>
      </c>
    </row>
    <row r="119" spans="1:17" ht="12.75" customHeight="1">
      <c r="A119" s="93">
        <v>2004</v>
      </c>
      <c r="B119" s="79">
        <f>IF('[1]UMS_W_V'!B44&lt;&gt;0,'[1]UMS_W_V'!B44," ")</f>
        <v>84.5</v>
      </c>
      <c r="C119" s="79">
        <f>IF('[1]UMS_W_V'!C44&lt;&gt;0,'[1]UMS_W_V'!C44," ")</f>
        <v>91.31897209844864</v>
      </c>
      <c r="D119" s="79">
        <f>IF('[1]UMS_W_V'!D44&lt;&gt;0,'[1]UMS_W_V'!D44," ")</f>
        <v>114.59070896030259</v>
      </c>
      <c r="E119" s="79" t="str">
        <f>IF('[1]UMS_W_V'!E44&lt;&gt;0,'[1]UMS_W_V'!E44," ")</f>
        <v> </v>
      </c>
      <c r="F119" s="79" t="str">
        <f>IF('[1]UMS_W_V'!F44&lt;&gt;0,'[1]UMS_W_V'!F44," ")</f>
        <v> </v>
      </c>
      <c r="G119" s="79" t="str">
        <f>IF('[1]UMS_W_V'!G44&lt;&gt;0,'[1]UMS_W_V'!G44," ")</f>
        <v> </v>
      </c>
      <c r="H119" s="79" t="str">
        <f>IF('[1]UMS_W_V'!H44&lt;&gt;0,'[1]UMS_W_V'!H44," ")</f>
        <v> </v>
      </c>
      <c r="I119" s="79" t="str">
        <f>IF('[1]UMS_W_V'!I44&lt;&gt;0,'[1]UMS_W_V'!I44," ")</f>
        <v> </v>
      </c>
      <c r="J119" s="79" t="str">
        <f>IF('[1]UMS_W_V'!J44&lt;&gt;0,'[1]UMS_W_V'!J44," ")</f>
        <v> </v>
      </c>
      <c r="K119" s="79" t="str">
        <f>IF('[1]UMS_W_V'!K44&lt;&gt;0,'[1]UMS_W_V'!K44," ")</f>
        <v> </v>
      </c>
      <c r="L119" s="79" t="str">
        <f>IF('[1]UMS_W_V'!L44&lt;&gt;0,'[1]UMS_W_V'!L44," ")</f>
        <v> </v>
      </c>
      <c r="M119" s="79" t="str">
        <f>IF('[1]UMS_W_V'!M44&lt;&gt;0,'[1]UMS_W_V'!M44," ")</f>
        <v> </v>
      </c>
      <c r="N119" s="79">
        <f>(B119+C119+D119)/3</f>
        <v>96.80322701958374</v>
      </c>
      <c r="O119" s="90">
        <f>100*(D119-C119)/C119</f>
        <v>25.484010964080156</v>
      </c>
      <c r="P119" s="90">
        <f>100*(D119-D118)/D118</f>
        <v>1.4975278656355948</v>
      </c>
      <c r="Q119" s="87">
        <f>(((B119+C119+D119)/3)-((B118+C118+D118)/3))/((B118+C118+D118)/3)*100</f>
        <v>-1.6560511145441035</v>
      </c>
    </row>
    <row r="120" spans="1:16" ht="11.25" customHeight="1">
      <c r="A120" s="95"/>
      <c r="B120" s="79"/>
      <c r="C120" s="79"/>
      <c r="D120" s="79"/>
      <c r="E120" s="79"/>
      <c r="F120" s="79"/>
      <c r="G120" s="79"/>
      <c r="H120" s="79"/>
      <c r="I120" s="79"/>
      <c r="J120" s="79"/>
      <c r="K120" s="79"/>
      <c r="L120" s="79"/>
      <c r="M120" s="79"/>
      <c r="N120" s="79"/>
      <c r="O120" s="90"/>
      <c r="P120" s="90"/>
    </row>
    <row r="121" spans="1:16" ht="11.25" customHeight="1">
      <c r="A121" s="97" t="s">
        <v>128</v>
      </c>
      <c r="B121" s="79">
        <v>69.87208142155966</v>
      </c>
      <c r="C121" s="79">
        <v>93.45768700288147</v>
      </c>
      <c r="D121" s="79">
        <v>96.69033702438814</v>
      </c>
      <c r="E121" s="79">
        <v>87.89705149342745</v>
      </c>
      <c r="F121" s="79">
        <v>105.42205017773007</v>
      </c>
      <c r="G121" s="79">
        <v>100.40708313570235</v>
      </c>
      <c r="H121" s="79">
        <v>90.46131383143072</v>
      </c>
      <c r="I121" s="79">
        <v>80.45909278563417</v>
      </c>
      <c r="J121" s="79">
        <v>98.52617436894427</v>
      </c>
      <c r="K121" s="79">
        <v>112.33268404646299</v>
      </c>
      <c r="L121" s="79">
        <v>142.14490320676668</v>
      </c>
      <c r="M121" s="79">
        <v>122.32954148543766</v>
      </c>
      <c r="N121" s="79"/>
      <c r="O121" s="112"/>
      <c r="P121" s="112"/>
    </row>
    <row r="122" spans="1:17" ht="11.25" customHeight="1">
      <c r="A122" s="91">
        <v>2001</v>
      </c>
      <c r="B122" s="79">
        <v>98.18150458255035</v>
      </c>
      <c r="C122" s="79">
        <v>99.54972533248933</v>
      </c>
      <c r="D122" s="79">
        <v>131.0743194374506</v>
      </c>
      <c r="E122" s="79">
        <v>92.40415090398578</v>
      </c>
      <c r="F122" s="79">
        <v>107.00748179604147</v>
      </c>
      <c r="G122" s="79">
        <v>100.29423994356375</v>
      </c>
      <c r="H122" s="79">
        <v>94.37004945007175</v>
      </c>
      <c r="I122" s="79">
        <v>77.89884082744605</v>
      </c>
      <c r="J122" s="79">
        <v>90.547667093627</v>
      </c>
      <c r="K122" s="79">
        <v>80.41808043024513</v>
      </c>
      <c r="L122" s="79">
        <v>131.8607108699827</v>
      </c>
      <c r="M122" s="79">
        <v>111.6979940663828</v>
      </c>
      <c r="N122" s="79">
        <f>(B122+C122+D122+E122+F122+G122+H122+I122+J122+K122+L122+M122)/12</f>
        <v>101.27539706115306</v>
      </c>
      <c r="O122" s="90">
        <f>100*(D122-C122)/C122</f>
        <v>31.667183409769613</v>
      </c>
      <c r="P122" s="90">
        <f>100*(D122-D121)/D121</f>
        <v>35.560929324705754</v>
      </c>
      <c r="Q122" s="87">
        <f>(((B122+C122+D122)/3)-((B121+C121+D121)/3))/((B121+C121+D121)/3)*100</f>
        <v>26.453894319028986</v>
      </c>
    </row>
    <row r="123" spans="1:17" ht="11.25" customHeight="1">
      <c r="A123" s="93">
        <v>2002</v>
      </c>
      <c r="B123" s="79">
        <v>90.74807446237482</v>
      </c>
      <c r="C123" s="79">
        <v>107.25387239836219</v>
      </c>
      <c r="D123" s="79">
        <v>125.42820702328699</v>
      </c>
      <c r="E123" s="79">
        <v>142.87977184328273</v>
      </c>
      <c r="F123" s="79">
        <v>115.27399021607224</v>
      </c>
      <c r="G123" s="79">
        <v>117.66193209645922</v>
      </c>
      <c r="H123" s="79">
        <v>94.99368917198595</v>
      </c>
      <c r="I123" s="79">
        <v>99.461840331009</v>
      </c>
      <c r="J123" s="79">
        <v>140.2681128539959</v>
      </c>
      <c r="K123" s="79">
        <v>140.4043965717026</v>
      </c>
      <c r="L123" s="79">
        <v>155.86866161620387</v>
      </c>
      <c r="M123" s="79">
        <v>120.9826238058763</v>
      </c>
      <c r="N123" s="79">
        <f>(B123+C123+D123+E123+F123+G123+H123+I123+J123+K123+L123+M123)/12</f>
        <v>120.93543103255098</v>
      </c>
      <c r="O123" s="90">
        <f>100*(D123-C123)/C123</f>
        <v>16.94515472357185</v>
      </c>
      <c r="P123" s="90">
        <f>100*(D123-D122)/D122</f>
        <v>-4.307565691277901</v>
      </c>
      <c r="Q123" s="87">
        <f>(((B123+C123+D123)/3)-((B122+C122+D122)/3))/((B122+C122+D122)/3)*100</f>
        <v>-1.6348250444835737</v>
      </c>
    </row>
    <row r="124" spans="1:17" ht="11.25" customHeight="1">
      <c r="A124" s="93">
        <v>2003</v>
      </c>
      <c r="B124" s="79">
        <v>119.1</v>
      </c>
      <c r="C124" s="79">
        <v>120.7</v>
      </c>
      <c r="D124" s="79">
        <v>148.2</v>
      </c>
      <c r="E124" s="79">
        <v>117.2</v>
      </c>
      <c r="F124" s="79">
        <v>102.3</v>
      </c>
      <c r="G124" s="79">
        <v>121.3</v>
      </c>
      <c r="H124" s="79">
        <v>134.4</v>
      </c>
      <c r="I124" s="79">
        <v>110.6</v>
      </c>
      <c r="J124" s="79">
        <v>167</v>
      </c>
      <c r="K124" s="79">
        <v>191.8</v>
      </c>
      <c r="L124" s="79">
        <v>208.8</v>
      </c>
      <c r="M124" s="79">
        <v>137.9</v>
      </c>
      <c r="N124" s="79">
        <f>(B124+C124+D124+E124+F124+G124+H124+I124+J124+K124+L124+M124)/12</f>
        <v>139.94166666666666</v>
      </c>
      <c r="O124" s="90">
        <f>100*(D124-C124)/C124</f>
        <v>22.783761391880684</v>
      </c>
      <c r="P124" s="90">
        <f>100*(D124-D123)/D123</f>
        <v>18.155240768518034</v>
      </c>
      <c r="Q124" s="87">
        <f>(((B124+C124+D124)/3)-((B123+C123+D123)/3))/((B123+C123+D123)/3)*100</f>
        <v>19.96407735659971</v>
      </c>
    </row>
    <row r="125" spans="1:17" ht="11.25" customHeight="1">
      <c r="A125" s="93">
        <v>2004</v>
      </c>
      <c r="B125" s="79">
        <f>IF('[1]UMS_W_V'!O44&lt;&gt;0,'[1]UMS_W_V'!O44," ")</f>
        <v>122.5</v>
      </c>
      <c r="C125" s="79">
        <f>IF('[1]UMS_W_V'!P44&lt;&gt;0,'[1]UMS_W_V'!P44," ")</f>
        <v>143.03813239521924</v>
      </c>
      <c r="D125" s="79">
        <f>IF('[1]UMS_W_V'!Q44&lt;&gt;0,'[1]UMS_W_V'!Q44," ")</f>
        <v>175.82872275687347</v>
      </c>
      <c r="E125" s="79" t="str">
        <f>IF('[1]UMS_W_V'!R44&lt;&gt;0,'[1]UMS_W_V'!R44," ")</f>
        <v> </v>
      </c>
      <c r="F125" s="79" t="str">
        <f>IF('[1]UMS_W_V'!S44&lt;&gt;0,'[1]UMS_W_V'!S44," ")</f>
        <v> </v>
      </c>
      <c r="G125" s="79" t="str">
        <f>IF('[1]UMS_W_V'!T44&lt;&gt;0,'[1]UMS_W_V'!T44," ")</f>
        <v> </v>
      </c>
      <c r="H125" s="79" t="str">
        <f>IF('[1]UMS_W_V'!U44&lt;&gt;0,'[1]UMS_W_V'!U44," ")</f>
        <v> </v>
      </c>
      <c r="I125" s="79" t="str">
        <f>IF('[1]UMS_W_V'!V44&lt;&gt;0,'[1]UMS_W_V'!V44," ")</f>
        <v> </v>
      </c>
      <c r="J125" s="79" t="str">
        <f>IF('[1]UMS_W_V'!W44&lt;&gt;0,'[1]UMS_W_V'!W44," ")</f>
        <v> </v>
      </c>
      <c r="K125" s="79" t="str">
        <f>IF('[1]UMS_W_V'!X44&lt;&gt;0,'[1]UMS_W_V'!X44," ")</f>
        <v> </v>
      </c>
      <c r="L125" s="79" t="str">
        <f>IF('[1]UMS_W_V'!Y44&lt;&gt;0,'[1]UMS_W_V'!Y44," ")</f>
        <v> </v>
      </c>
      <c r="M125" s="79" t="str">
        <f>IF('[1]UMS_W_V'!Z44&lt;&gt;0,'[1]UMS_W_V'!Z44," ")</f>
        <v> </v>
      </c>
      <c r="N125" s="79">
        <f>(B125+C125+D125)/3</f>
        <v>147.12228505069757</v>
      </c>
      <c r="O125" s="90">
        <f>100*(D125-C125)/C125</f>
        <v>22.924369755508778</v>
      </c>
      <c r="P125" s="90">
        <f>100*(D125-D124)/D124</f>
        <v>18.642862858888993</v>
      </c>
      <c r="Q125" s="87">
        <f>(((B125+C125+D125)/3)-((B124+C124+D124)/3))/((B124+C124+D124)/3)*100</f>
        <v>13.754344111364091</v>
      </c>
    </row>
    <row r="126" spans="1:16" ht="11.25" customHeight="1">
      <c r="A126" s="98"/>
      <c r="B126" s="79"/>
      <c r="C126" s="79"/>
      <c r="D126" s="79"/>
      <c r="E126" s="79"/>
      <c r="F126" s="79"/>
      <c r="G126" s="79"/>
      <c r="H126" s="79"/>
      <c r="I126" s="79"/>
      <c r="J126" s="79"/>
      <c r="K126" s="79"/>
      <c r="L126" s="79"/>
      <c r="M126" s="79"/>
      <c r="N126" s="105"/>
      <c r="O126" s="102"/>
      <c r="P126" s="102"/>
    </row>
    <row r="127" spans="1:16" ht="11.25" customHeight="1">
      <c r="A127" s="98"/>
      <c r="B127" s="79"/>
      <c r="C127" s="79"/>
      <c r="D127" s="79"/>
      <c r="E127" s="79"/>
      <c r="F127" s="79"/>
      <c r="G127" s="79"/>
      <c r="H127" s="79"/>
      <c r="I127" s="79"/>
      <c r="J127" s="79"/>
      <c r="K127" s="79"/>
      <c r="L127" s="79"/>
      <c r="M127" s="79"/>
      <c r="N127" s="105"/>
      <c r="O127" s="102"/>
      <c r="P127" s="102"/>
    </row>
    <row r="128" spans="1:16" ht="11.25" customHeight="1">
      <c r="A128" s="98"/>
      <c r="B128" s="79"/>
      <c r="C128" s="79"/>
      <c r="D128" s="79"/>
      <c r="E128" s="79"/>
      <c r="F128" s="79"/>
      <c r="G128" s="79"/>
      <c r="H128" s="79"/>
      <c r="I128" s="79"/>
      <c r="J128" s="79"/>
      <c r="K128" s="79"/>
      <c r="L128" s="79"/>
      <c r="M128" s="79"/>
      <c r="N128" s="105"/>
      <c r="O128" s="102"/>
      <c r="P128" s="102"/>
    </row>
    <row r="129" spans="1:16" ht="11.25" customHeight="1">
      <c r="A129" s="98"/>
      <c r="B129" s="79"/>
      <c r="C129" s="79"/>
      <c r="D129" s="79"/>
      <c r="E129" s="79"/>
      <c r="F129" s="79"/>
      <c r="G129" s="79"/>
      <c r="H129" s="79"/>
      <c r="I129" s="79"/>
      <c r="J129" s="79"/>
      <c r="K129" s="79"/>
      <c r="L129" s="79"/>
      <c r="M129" s="79"/>
      <c r="N129" s="105"/>
      <c r="O129" s="102"/>
      <c r="P129" s="102"/>
    </row>
    <row r="130" spans="1:16" ht="11.25" customHeight="1">
      <c r="A130" s="98"/>
      <c r="B130" s="79"/>
      <c r="C130" s="79"/>
      <c r="D130" s="79"/>
      <c r="E130" s="79"/>
      <c r="F130" s="79"/>
      <c r="G130" s="79"/>
      <c r="H130" s="79"/>
      <c r="I130" s="79"/>
      <c r="J130" s="79"/>
      <c r="K130" s="79"/>
      <c r="L130" s="79"/>
      <c r="M130" s="79"/>
      <c r="N130" s="105"/>
      <c r="O130" s="102"/>
      <c r="P130" s="102"/>
    </row>
    <row r="131" spans="1:16" ht="11.25" customHeight="1">
      <c r="A131" s="98"/>
      <c r="B131" s="79"/>
      <c r="C131" s="79"/>
      <c r="D131" s="79"/>
      <c r="E131" s="79"/>
      <c r="F131" s="79"/>
      <c r="G131" s="79"/>
      <c r="H131" s="79"/>
      <c r="I131" s="79"/>
      <c r="J131" s="79"/>
      <c r="K131" s="79"/>
      <c r="L131" s="79"/>
      <c r="M131" s="79"/>
      <c r="N131" s="105"/>
      <c r="O131" s="102"/>
      <c r="P131" s="102"/>
    </row>
    <row r="132" spans="1:16" ht="11.25" customHeight="1">
      <c r="A132" s="98"/>
      <c r="B132" s="79"/>
      <c r="C132" s="79"/>
      <c r="D132" s="79"/>
      <c r="E132" s="79"/>
      <c r="F132" s="79"/>
      <c r="G132" s="79"/>
      <c r="H132" s="79"/>
      <c r="I132" s="79"/>
      <c r="J132" s="79"/>
      <c r="K132" s="79"/>
      <c r="L132" s="79"/>
      <c r="M132" s="79"/>
      <c r="N132" s="105"/>
      <c r="O132" s="102"/>
      <c r="P132" s="102"/>
    </row>
    <row r="133" spans="1:16" ht="11.25" customHeight="1">
      <c r="A133" s="98"/>
      <c r="B133" s="79"/>
      <c r="C133" s="79"/>
      <c r="D133" s="79"/>
      <c r="E133" s="79"/>
      <c r="F133" s="79"/>
      <c r="G133" s="79"/>
      <c r="H133" s="79"/>
      <c r="I133" s="79"/>
      <c r="J133" s="79"/>
      <c r="K133" s="79"/>
      <c r="L133" s="79"/>
      <c r="M133" s="79"/>
      <c r="N133" s="105"/>
      <c r="O133" s="102"/>
      <c r="P133" s="102"/>
    </row>
    <row r="134" spans="1:16" ht="11.25" customHeight="1">
      <c r="A134" s="98"/>
      <c r="B134" s="79"/>
      <c r="C134" s="79"/>
      <c r="D134" s="79"/>
      <c r="E134" s="79"/>
      <c r="F134" s="79"/>
      <c r="G134" s="79"/>
      <c r="H134" s="79"/>
      <c r="I134" s="79"/>
      <c r="J134" s="79"/>
      <c r="K134" s="79"/>
      <c r="L134" s="79"/>
      <c r="M134" s="79"/>
      <c r="N134" s="105"/>
      <c r="O134" s="102"/>
      <c r="P134" s="102"/>
    </row>
    <row r="135" spans="1:17" ht="12.75" customHeight="1">
      <c r="A135" s="487" t="s">
        <v>154</v>
      </c>
      <c r="B135" s="487"/>
      <c r="C135" s="487"/>
      <c r="D135" s="487"/>
      <c r="E135" s="487"/>
      <c r="F135" s="487"/>
      <c r="G135" s="487"/>
      <c r="H135" s="487"/>
      <c r="I135" s="487"/>
      <c r="J135" s="487"/>
      <c r="K135" s="487"/>
      <c r="L135" s="487"/>
      <c r="M135" s="487"/>
      <c r="N135" s="487"/>
      <c r="O135" s="487"/>
      <c r="P135" s="487"/>
      <c r="Q135" s="487"/>
    </row>
    <row r="136" spans="1:16" ht="12.75" customHeight="1">
      <c r="A136" s="45"/>
      <c r="B136" s="85"/>
      <c r="C136" s="85"/>
      <c r="D136" s="85"/>
      <c r="E136" s="85"/>
      <c r="F136" s="85"/>
      <c r="G136" s="85"/>
      <c r="H136" s="85"/>
      <c r="I136" s="85"/>
      <c r="J136" s="85"/>
      <c r="K136" s="85"/>
      <c r="L136" s="85"/>
      <c r="M136" s="85"/>
      <c r="N136" s="107"/>
      <c r="O136" s="107"/>
      <c r="P136" s="107"/>
    </row>
    <row r="137" spans="1:17" ht="14.25" customHeight="1">
      <c r="A137" s="489" t="s">
        <v>147</v>
      </c>
      <c r="B137" s="489"/>
      <c r="C137" s="489"/>
      <c r="D137" s="489"/>
      <c r="E137" s="489"/>
      <c r="F137" s="489"/>
      <c r="G137" s="489"/>
      <c r="H137" s="489"/>
      <c r="I137" s="489"/>
      <c r="J137" s="489"/>
      <c r="K137" s="489"/>
      <c r="L137" s="489"/>
      <c r="M137" s="489"/>
      <c r="N137" s="489"/>
      <c r="O137" s="489"/>
      <c r="P137" s="489"/>
      <c r="Q137" s="489"/>
    </row>
    <row r="138" spans="1:17" ht="12.75" customHeight="1">
      <c r="A138" s="489" t="s">
        <v>155</v>
      </c>
      <c r="B138" s="489"/>
      <c r="C138" s="489"/>
      <c r="D138" s="489"/>
      <c r="E138" s="489"/>
      <c r="F138" s="489"/>
      <c r="G138" s="489"/>
      <c r="H138" s="489"/>
      <c r="I138" s="489"/>
      <c r="J138" s="489"/>
      <c r="K138" s="489"/>
      <c r="L138" s="489"/>
      <c r="M138" s="489"/>
      <c r="N138" s="489"/>
      <c r="O138" s="489"/>
      <c r="P138" s="489"/>
      <c r="Q138" s="489"/>
    </row>
    <row r="139" spans="1:17" ht="12.75" customHeight="1">
      <c r="A139" s="489" t="s">
        <v>103</v>
      </c>
      <c r="B139" s="489"/>
      <c r="C139" s="489"/>
      <c r="D139" s="489"/>
      <c r="E139" s="489"/>
      <c r="F139" s="489"/>
      <c r="G139" s="489"/>
      <c r="H139" s="489"/>
      <c r="I139" s="489"/>
      <c r="J139" s="489"/>
      <c r="K139" s="489"/>
      <c r="L139" s="489"/>
      <c r="M139" s="489"/>
      <c r="N139" s="489"/>
      <c r="O139" s="489"/>
      <c r="P139" s="489"/>
      <c r="Q139" s="489"/>
    </row>
    <row r="140" spans="1:16" ht="12.75" customHeight="1">
      <c r="A140" s="100"/>
      <c r="B140" s="108"/>
      <c r="C140" s="108"/>
      <c r="D140" s="108"/>
      <c r="E140" s="108"/>
      <c r="F140" s="108"/>
      <c r="G140" s="108"/>
      <c r="H140" s="108"/>
      <c r="I140" s="108"/>
      <c r="J140" s="108"/>
      <c r="K140" s="108"/>
      <c r="L140" s="108"/>
      <c r="M140" s="108"/>
      <c r="N140" s="108"/>
      <c r="O140" s="108"/>
      <c r="P140" s="108"/>
    </row>
    <row r="141" ht="12.75" customHeight="1"/>
    <row r="142" spans="1:17" ht="12.75" customHeight="1">
      <c r="A142" s="52"/>
      <c r="B142" s="53"/>
      <c r="C142" s="54"/>
      <c r="D142" s="54"/>
      <c r="E142" s="54"/>
      <c r="F142" s="54"/>
      <c r="G142" s="54"/>
      <c r="H142" s="54"/>
      <c r="I142" s="54"/>
      <c r="J142" s="54"/>
      <c r="K142" s="54"/>
      <c r="L142" s="54"/>
      <c r="M142" s="54"/>
      <c r="N142" s="55"/>
      <c r="O142" s="482" t="s">
        <v>104</v>
      </c>
      <c r="P142" s="483"/>
      <c r="Q142" s="483"/>
    </row>
    <row r="143" spans="1:17" ht="12.75" customHeight="1">
      <c r="A143" s="56"/>
      <c r="B143" s="57"/>
      <c r="C143" s="58"/>
      <c r="D143" s="58"/>
      <c r="E143" s="58"/>
      <c r="F143" s="58"/>
      <c r="G143" s="58"/>
      <c r="H143" s="58"/>
      <c r="I143" s="58"/>
      <c r="J143" s="58"/>
      <c r="K143" s="58"/>
      <c r="L143" s="58"/>
      <c r="M143" s="58"/>
      <c r="N143" s="59"/>
      <c r="O143" s="60" t="s">
        <v>105</v>
      </c>
      <c r="P143" s="61"/>
      <c r="Q143" s="62" t="s">
        <v>106</v>
      </c>
    </row>
    <row r="144" spans="1:17" ht="12.75" customHeight="1">
      <c r="A144" s="63" t="s">
        <v>107</v>
      </c>
      <c r="B144" s="57" t="s">
        <v>108</v>
      </c>
      <c r="C144" s="58" t="s">
        <v>109</v>
      </c>
      <c r="D144" s="58" t="s">
        <v>105</v>
      </c>
      <c r="E144" s="58" t="s">
        <v>110</v>
      </c>
      <c r="F144" s="58" t="s">
        <v>111</v>
      </c>
      <c r="G144" s="58" t="s">
        <v>112</v>
      </c>
      <c r="H144" s="58" t="s">
        <v>113</v>
      </c>
      <c r="I144" s="58" t="s">
        <v>114</v>
      </c>
      <c r="J144" s="58" t="s">
        <v>115</v>
      </c>
      <c r="K144" s="58" t="s">
        <v>116</v>
      </c>
      <c r="L144" s="58" t="s">
        <v>117</v>
      </c>
      <c r="M144" s="58" t="s">
        <v>118</v>
      </c>
      <c r="N144" s="64" t="s">
        <v>119</v>
      </c>
      <c r="O144" s="484" t="s">
        <v>120</v>
      </c>
      <c r="P144" s="485"/>
      <c r="Q144" s="485"/>
    </row>
    <row r="145" spans="1:17" ht="12.75" customHeight="1">
      <c r="A145" s="56"/>
      <c r="B145" s="57"/>
      <c r="C145" s="58"/>
      <c r="D145" s="58"/>
      <c r="E145" s="58"/>
      <c r="F145" s="58"/>
      <c r="G145" s="58"/>
      <c r="H145" s="58"/>
      <c r="I145" s="58"/>
      <c r="J145" s="58"/>
      <c r="K145" s="58"/>
      <c r="L145" s="58"/>
      <c r="M145" s="58"/>
      <c r="N145" s="59"/>
      <c r="O145" s="64" t="s">
        <v>121</v>
      </c>
      <c r="P145" s="65" t="s">
        <v>122</v>
      </c>
      <c r="Q145" s="66" t="s">
        <v>122</v>
      </c>
    </row>
    <row r="146" spans="1:17" ht="12.75" customHeight="1">
      <c r="A146" s="67"/>
      <c r="B146" s="68"/>
      <c r="C146" s="69"/>
      <c r="D146" s="69"/>
      <c r="E146" s="69"/>
      <c r="F146" s="69"/>
      <c r="G146" s="69"/>
      <c r="H146" s="69"/>
      <c r="I146" s="69"/>
      <c r="J146" s="69"/>
      <c r="K146" s="69"/>
      <c r="L146" s="69"/>
      <c r="M146" s="69"/>
      <c r="N146" s="70"/>
      <c r="O146" s="71" t="s">
        <v>123</v>
      </c>
      <c r="P146" s="72" t="s">
        <v>124</v>
      </c>
      <c r="Q146" s="73" t="s">
        <v>125</v>
      </c>
    </row>
    <row r="147" spans="1:16" ht="11.25" customHeight="1">
      <c r="A147" s="74"/>
      <c r="B147" s="75"/>
      <c r="C147" s="75"/>
      <c r="D147" s="75"/>
      <c r="E147" s="75"/>
      <c r="F147" s="75"/>
      <c r="G147" s="75"/>
      <c r="H147" s="75"/>
      <c r="I147" s="75"/>
      <c r="J147" s="75"/>
      <c r="K147" s="75"/>
      <c r="L147" s="75"/>
      <c r="M147" s="75"/>
      <c r="N147" s="76"/>
      <c r="O147" s="77"/>
      <c r="P147" s="65"/>
    </row>
    <row r="148" spans="1:16" ht="11.25" customHeight="1">
      <c r="A148" s="74"/>
      <c r="B148" s="75"/>
      <c r="C148" s="75"/>
      <c r="D148" s="75"/>
      <c r="E148" s="75"/>
      <c r="F148" s="75"/>
      <c r="G148" s="75"/>
      <c r="H148" s="75"/>
      <c r="I148" s="75"/>
      <c r="J148" s="75"/>
      <c r="K148" s="75"/>
      <c r="L148" s="75"/>
      <c r="M148" s="75"/>
      <c r="N148" s="76"/>
      <c r="O148" s="77"/>
      <c r="P148" s="65"/>
    </row>
    <row r="149" spans="1:16" ht="11.25" customHeight="1">
      <c r="A149" s="98"/>
      <c r="B149" s="101"/>
      <c r="C149" s="101"/>
      <c r="D149" s="101"/>
      <c r="E149" s="101"/>
      <c r="F149" s="101"/>
      <c r="G149" s="101"/>
      <c r="H149" s="101"/>
      <c r="I149" s="101"/>
      <c r="J149" s="101"/>
      <c r="K149" s="101"/>
      <c r="L149" s="101"/>
      <c r="M149" s="101"/>
      <c r="N149" s="102"/>
      <c r="O149" s="102"/>
      <c r="P149" s="102"/>
    </row>
    <row r="150" spans="1:17" ht="12.75" customHeight="1">
      <c r="A150" s="543" t="s">
        <v>136</v>
      </c>
      <c r="B150" s="543"/>
      <c r="C150" s="543"/>
      <c r="D150" s="543"/>
      <c r="E150" s="543"/>
      <c r="F150" s="543"/>
      <c r="G150" s="543"/>
      <c r="H150" s="543"/>
      <c r="I150" s="543"/>
      <c r="J150" s="543"/>
      <c r="K150" s="543"/>
      <c r="L150" s="543"/>
      <c r="M150" s="543"/>
      <c r="N150" s="543"/>
      <c r="O150" s="543"/>
      <c r="P150" s="543"/>
      <c r="Q150" s="543"/>
    </row>
    <row r="151" spans="1:16" ht="11.25" customHeight="1">
      <c r="A151" s="109"/>
      <c r="B151" s="102"/>
      <c r="C151" s="102"/>
      <c r="D151" s="102"/>
      <c r="E151" s="102"/>
      <c r="F151" s="102"/>
      <c r="G151" s="102"/>
      <c r="H151" s="102"/>
      <c r="I151" s="102"/>
      <c r="J151" s="102"/>
      <c r="K151" s="102"/>
      <c r="L151" s="102"/>
      <c r="M151" s="102"/>
      <c r="N151" s="102"/>
      <c r="O151" s="102"/>
      <c r="P151" s="102"/>
    </row>
    <row r="152" spans="1:16" ht="11.25" customHeight="1">
      <c r="A152" s="104"/>
      <c r="B152" s="79"/>
      <c r="C152" s="79"/>
      <c r="D152" s="79"/>
      <c r="E152" s="79"/>
      <c r="F152" s="79"/>
      <c r="G152" s="79"/>
      <c r="H152" s="79"/>
      <c r="I152" s="79"/>
      <c r="J152" s="79"/>
      <c r="K152" s="79"/>
      <c r="L152" s="79"/>
      <c r="M152" s="79"/>
      <c r="N152" s="79"/>
      <c r="O152" s="99"/>
      <c r="P152" s="99"/>
    </row>
    <row r="153" spans="1:16" ht="11.25" customHeight="1">
      <c r="A153" s="89" t="s">
        <v>126</v>
      </c>
      <c r="B153" s="79">
        <v>90.20555908982686</v>
      </c>
      <c r="C153" s="79">
        <v>101.05053158155253</v>
      </c>
      <c r="D153" s="79">
        <v>117.4318041470244</v>
      </c>
      <c r="E153" s="79">
        <v>97.12455304245044</v>
      </c>
      <c r="F153" s="79">
        <v>105.00304233935513</v>
      </c>
      <c r="G153" s="79">
        <v>94.58342163974261</v>
      </c>
      <c r="H153" s="79">
        <v>89.81672458965274</v>
      </c>
      <c r="I153" s="79">
        <v>94.77581769832075</v>
      </c>
      <c r="J153" s="79">
        <v>110.2429751264937</v>
      </c>
      <c r="K153" s="79">
        <v>98.49150387022355</v>
      </c>
      <c r="L153" s="79">
        <v>111.71211101521683</v>
      </c>
      <c r="M153" s="79">
        <v>89.56195596460519</v>
      </c>
      <c r="N153" s="79"/>
      <c r="O153" s="87"/>
      <c r="P153" s="87"/>
    </row>
    <row r="154" spans="1:17" ht="11.25" customHeight="1">
      <c r="A154" s="91">
        <v>2001</v>
      </c>
      <c r="B154" s="79">
        <v>94.91599015996081</v>
      </c>
      <c r="C154" s="79">
        <v>95.88783448869943</v>
      </c>
      <c r="D154" s="79">
        <v>111.91058357034107</v>
      </c>
      <c r="E154" s="79">
        <v>96.71007368055305</v>
      </c>
      <c r="F154" s="79">
        <v>96.97463869016185</v>
      </c>
      <c r="G154" s="79">
        <v>89.30146286433946</v>
      </c>
      <c r="H154" s="79">
        <v>77.40055941244238</v>
      </c>
      <c r="I154" s="79">
        <v>92.89490254963113</v>
      </c>
      <c r="J154" s="79">
        <v>98.62938299148809</v>
      </c>
      <c r="K154" s="79">
        <v>103.41101338727303</v>
      </c>
      <c r="L154" s="79">
        <v>106.75315493407938</v>
      </c>
      <c r="M154" s="79">
        <v>90.97623624275373</v>
      </c>
      <c r="N154" s="79">
        <f>(B154+C154+D154+E154+F154+G154+H154+I154+J154+K154+L154+M154)/12</f>
        <v>96.31381941431027</v>
      </c>
      <c r="O154" s="90">
        <f>100*(D154-C154)/C154</f>
        <v>16.709887304348253</v>
      </c>
      <c r="P154" s="90">
        <f>100*(D154-D153)/D153</f>
        <v>-4.70163991500187</v>
      </c>
      <c r="Q154" s="87">
        <f>(((B154+C154+D154)/3)-((B153+C153+D153)/3))/((B153+C153+D153)/3)*100</f>
        <v>-1.9351217523177016</v>
      </c>
    </row>
    <row r="155" spans="1:17" ht="11.25" customHeight="1">
      <c r="A155" s="93">
        <v>2002</v>
      </c>
      <c r="B155" s="79">
        <v>88.39099928431388</v>
      </c>
      <c r="C155" s="79">
        <v>92.32722398099102</v>
      </c>
      <c r="D155" s="79">
        <v>100.65138332970729</v>
      </c>
      <c r="E155" s="79">
        <v>97.53913622909099</v>
      </c>
      <c r="F155" s="79">
        <v>85.82756358642064</v>
      </c>
      <c r="G155" s="79">
        <v>106.5765047533654</v>
      </c>
      <c r="H155" s="79">
        <v>76.18318001145327</v>
      </c>
      <c r="I155" s="79">
        <v>86.09344660794201</v>
      </c>
      <c r="J155" s="79">
        <v>97.60972547844241</v>
      </c>
      <c r="K155" s="79">
        <v>92.15082162129531</v>
      </c>
      <c r="L155" s="79">
        <v>103.93765117319947</v>
      </c>
      <c r="M155" s="79">
        <v>82.30782889753</v>
      </c>
      <c r="N155" s="79">
        <f>(B155+C155+D155+E155+F155+G155+H155+I155+J155+K155+L155+M155)/12</f>
        <v>92.46628874614599</v>
      </c>
      <c r="O155" s="90">
        <f>100*(D155-C155)/C155</f>
        <v>9.01593158528204</v>
      </c>
      <c r="P155" s="90">
        <f>100*(D155-D154)/D154</f>
        <v>-10.060889579363913</v>
      </c>
      <c r="Q155" s="87">
        <f>(((B155+C155+D155)/3)-((B154+C154+D154)/3))/((B154+C154+D154)/3)*100</f>
        <v>-7.0511350118977605</v>
      </c>
    </row>
    <row r="156" spans="1:17" ht="11.25" customHeight="1">
      <c r="A156" s="93">
        <v>2003</v>
      </c>
      <c r="B156" s="79">
        <v>89.6</v>
      </c>
      <c r="C156" s="79">
        <v>91.2</v>
      </c>
      <c r="D156" s="79">
        <v>102</v>
      </c>
      <c r="E156" s="79">
        <v>85.9</v>
      </c>
      <c r="F156" s="79">
        <v>79.2</v>
      </c>
      <c r="G156" s="79">
        <v>79.6</v>
      </c>
      <c r="H156" s="79">
        <v>81.1</v>
      </c>
      <c r="I156" s="79">
        <v>72.6</v>
      </c>
      <c r="J156" s="79">
        <v>91.2</v>
      </c>
      <c r="K156" s="79">
        <v>92.5</v>
      </c>
      <c r="L156" s="79">
        <v>88.4</v>
      </c>
      <c r="M156" s="79">
        <v>82</v>
      </c>
      <c r="N156" s="79">
        <f>(B156+C156+D156+E156+F156+G156+H156+I156+J156+K156+L156+M156)/12</f>
        <v>86.27500000000002</v>
      </c>
      <c r="O156" s="90">
        <f>100*(D156-C156)/C156</f>
        <v>11.842105263157892</v>
      </c>
      <c r="P156" s="90">
        <f>100*(D156-D155)/D155</f>
        <v>1.339888857637458</v>
      </c>
      <c r="Q156" s="87">
        <f>(((B156+C156+D156)/3)-((B155+C155+D155)/3))/((B155+C155+D155)/3)*100</f>
        <v>0.5083681291301038</v>
      </c>
    </row>
    <row r="157" spans="1:17" ht="11.25" customHeight="1">
      <c r="A157" s="93">
        <v>2004</v>
      </c>
      <c r="B157" s="79">
        <f>IF('[1]UMS_W_V'!AB46&lt;&gt;0,'[1]UMS_W_V'!AB46," ")</f>
        <v>77.5</v>
      </c>
      <c r="C157" s="79">
        <f>IF('[1]UMS_W_V'!AC46&lt;&gt;0,'[1]UMS_W_V'!AC46," ")</f>
        <v>88.85500317150698</v>
      </c>
      <c r="D157" s="79">
        <f>IF('[1]UMS_W_V'!AD46&lt;&gt;0,'[1]UMS_W_V'!AD46," ")</f>
        <v>96.22336096950788</v>
      </c>
      <c r="E157" s="79" t="str">
        <f>IF('[1]UMS_W_V'!AE46&lt;&gt;0,'[1]UMS_W_V'!AE46," ")</f>
        <v> </v>
      </c>
      <c r="F157" s="79" t="str">
        <f>IF('[1]UMS_W_V'!AF46&lt;&gt;0,'[1]UMS_W_V'!AF46," ")</f>
        <v> </v>
      </c>
      <c r="G157" s="79" t="str">
        <f>IF('[1]UMS_W_V'!AG46&lt;&gt;0,'[1]UMS_W_V'!AG46," ")</f>
        <v> </v>
      </c>
      <c r="H157" s="79" t="str">
        <f>IF('[1]UMS_W_V'!AH46&lt;&gt;0,'[1]UMS_W_V'!AH46," ")</f>
        <v> </v>
      </c>
      <c r="I157" s="79" t="str">
        <f>IF('[1]UMS_W_V'!AI46&lt;&gt;0,'[1]UMS_W_V'!AI46," ")</f>
        <v> </v>
      </c>
      <c r="J157" s="79" t="str">
        <f>IF('[1]UMS_W_V'!AJ46&lt;&gt;0,'[1]UMS_W_V'!AJ46," ")</f>
        <v> </v>
      </c>
      <c r="K157" s="79" t="str">
        <f>IF('[1]UMS_W_V'!AK46&lt;&gt;0,'[1]UMS_W_V'!AK46," ")</f>
        <v> </v>
      </c>
      <c r="L157" s="79" t="str">
        <f>IF('[1]UMS_W_V'!AL46&lt;&gt;0,'[1]UMS_W_V'!AL46," ")</f>
        <v> </v>
      </c>
      <c r="M157" s="79" t="str">
        <f>IF('[1]UMS_W_V'!AM46&lt;&gt;0,'[1]UMS_W_V'!AM46," ")</f>
        <v> </v>
      </c>
      <c r="N157" s="79">
        <f>(B157+C157+D157)/3</f>
        <v>87.52612138033828</v>
      </c>
      <c r="O157" s="90">
        <f>100*(D157-C157)/C157</f>
        <v>8.292563766812966</v>
      </c>
      <c r="P157" s="90">
        <f>100*(D157-D156)/D156</f>
        <v>-5.663371598521686</v>
      </c>
      <c r="Q157" s="87">
        <f>(((B157+C157+D157)/3)-((B156+C156+D156)/3))/((B156+C156+D156)/3)*100</f>
        <v>-7.150507729485556</v>
      </c>
    </row>
    <row r="158" spans="1:16" ht="11.25" customHeight="1">
      <c r="A158" s="95"/>
      <c r="B158" s="79"/>
      <c r="C158" s="79"/>
      <c r="D158" s="79"/>
      <c r="E158" s="79"/>
      <c r="F158" s="79"/>
      <c r="G158" s="79"/>
      <c r="H158" s="79"/>
      <c r="I158" s="79"/>
      <c r="J158" s="79"/>
      <c r="K158" s="79"/>
      <c r="L158" s="79"/>
      <c r="M158" s="79"/>
      <c r="N158" s="79"/>
      <c r="O158" s="90"/>
      <c r="P158" s="90"/>
    </row>
    <row r="159" spans="1:16" ht="11.25" customHeight="1">
      <c r="A159" s="97" t="s">
        <v>127</v>
      </c>
      <c r="B159" s="79">
        <v>92.10874298268097</v>
      </c>
      <c r="C159" s="79">
        <v>105.52296886238734</v>
      </c>
      <c r="D159" s="79">
        <v>121.09490719288193</v>
      </c>
      <c r="E159" s="79">
        <v>98.06600825894117</v>
      </c>
      <c r="F159" s="79">
        <v>108.18748917985086</v>
      </c>
      <c r="G159" s="79">
        <v>90.30029376656496</v>
      </c>
      <c r="H159" s="79">
        <v>87.49896089901043</v>
      </c>
      <c r="I159" s="79">
        <v>88.21245339554783</v>
      </c>
      <c r="J159" s="79">
        <v>109.69206387215118</v>
      </c>
      <c r="K159" s="79">
        <v>99.06472914853221</v>
      </c>
      <c r="L159" s="79">
        <v>112.61441297829894</v>
      </c>
      <c r="M159" s="79">
        <v>87.6369694731972</v>
      </c>
      <c r="N159" s="79"/>
      <c r="O159" s="90"/>
      <c r="P159" s="90"/>
    </row>
    <row r="160" spans="1:17" ht="11.25" customHeight="1">
      <c r="A160" s="91">
        <v>2001</v>
      </c>
      <c r="B160" s="79">
        <v>92.85692521173769</v>
      </c>
      <c r="C160" s="79">
        <v>94.87807336417654</v>
      </c>
      <c r="D160" s="79">
        <v>109.25197578110142</v>
      </c>
      <c r="E160" s="79">
        <v>96.40373615733155</v>
      </c>
      <c r="F160" s="79">
        <v>96.34009178401767</v>
      </c>
      <c r="G160" s="79">
        <v>86.38897772913027</v>
      </c>
      <c r="H160" s="79">
        <v>74.2709792240591</v>
      </c>
      <c r="I160" s="79">
        <v>89.15564166669708</v>
      </c>
      <c r="J160" s="79">
        <v>94.33489640754928</v>
      </c>
      <c r="K160" s="79">
        <v>104.8266131819058</v>
      </c>
      <c r="L160" s="79">
        <v>104.00846027030899</v>
      </c>
      <c r="M160" s="79">
        <v>90.9850475069269</v>
      </c>
      <c r="N160" s="79">
        <f>(B160+C160+D160+E160+F160+G160+H160+I160+J160+K160+L160+M160)/12</f>
        <v>94.47511819041188</v>
      </c>
      <c r="O160" s="90">
        <f>100*(D160-C160)/C160</f>
        <v>15.149867516546855</v>
      </c>
      <c r="P160" s="90">
        <f>100*(D160-D159)/D159</f>
        <v>-9.779875707668612</v>
      </c>
      <c r="Q160" s="87">
        <f>(((B160+C160+D160)/3)-((B159+C159+D159)/3))/((B159+C159+D159)/3)*100</f>
        <v>-6.820781002400704</v>
      </c>
    </row>
    <row r="161" spans="1:17" ht="11.25" customHeight="1">
      <c r="A161" s="93">
        <v>2002</v>
      </c>
      <c r="B161" s="79">
        <v>88.31529667727816</v>
      </c>
      <c r="C161" s="79">
        <v>87.0822566909538</v>
      </c>
      <c r="D161" s="79">
        <v>90.72033888346263</v>
      </c>
      <c r="E161" s="79">
        <v>94.21761693052989</v>
      </c>
      <c r="F161" s="79">
        <v>82.05934669838614</v>
      </c>
      <c r="G161" s="79">
        <v>86.29521443203679</v>
      </c>
      <c r="H161" s="79">
        <v>68.80523749742798</v>
      </c>
      <c r="I161" s="79">
        <v>81.14465628879024</v>
      </c>
      <c r="J161" s="79">
        <v>96.02203278577319</v>
      </c>
      <c r="K161" s="79">
        <v>89.30004696699125</v>
      </c>
      <c r="L161" s="79">
        <v>95.42443779638464</v>
      </c>
      <c r="M161" s="79">
        <v>77.26455722162537</v>
      </c>
      <c r="N161" s="79">
        <f>(B161+C161+D161+E161+F161+G161+H161+I161+J161+K161+L161+M161)/12</f>
        <v>86.38758657246997</v>
      </c>
      <c r="O161" s="90">
        <f>100*(D161-C161)/C161</f>
        <v>4.17775369030688</v>
      </c>
      <c r="P161" s="90">
        <f>100*(D161-D160)/D160</f>
        <v>-16.962289940430004</v>
      </c>
      <c r="Q161" s="87">
        <f>(((B161+C161+D161)/3)-((B160+C160+D160)/3))/((B160+C160+D160)/3)*100</f>
        <v>-10.394086195919334</v>
      </c>
    </row>
    <row r="162" spans="1:17" ht="11.25" customHeight="1">
      <c r="A162" s="93">
        <v>2003</v>
      </c>
      <c r="B162" s="79">
        <v>88.6</v>
      </c>
      <c r="C162" s="79">
        <v>85.9</v>
      </c>
      <c r="D162" s="79">
        <v>104.4</v>
      </c>
      <c r="E162" s="79">
        <v>86.1</v>
      </c>
      <c r="F162" s="79">
        <v>78.1</v>
      </c>
      <c r="G162" s="79">
        <v>76.8</v>
      </c>
      <c r="H162" s="79">
        <v>79.7</v>
      </c>
      <c r="I162" s="79">
        <v>60.4</v>
      </c>
      <c r="J162" s="79">
        <v>88</v>
      </c>
      <c r="K162" s="79">
        <v>90.2</v>
      </c>
      <c r="L162" s="79">
        <v>86.5</v>
      </c>
      <c r="M162" s="79">
        <v>79.3</v>
      </c>
      <c r="N162" s="79">
        <f>(B162+C162+D162+E162+F162+G162+H162+I162+J162+K162+L162+M162)/12</f>
        <v>83.66666666666667</v>
      </c>
      <c r="O162" s="90">
        <f>100*(D162-C162)/C162</f>
        <v>21.536670547147846</v>
      </c>
      <c r="P162" s="90">
        <f>100*(D162-D161)/D161</f>
        <v>15.078935203394654</v>
      </c>
      <c r="Q162" s="87">
        <f>(((B162+C162+D162)/3)-((B161+C161+D161)/3))/((B161+C161+D161)/3)*100</f>
        <v>4.8031748786797275</v>
      </c>
    </row>
    <row r="163" spans="1:17" ht="11.25" customHeight="1">
      <c r="A163" s="93">
        <v>2004</v>
      </c>
      <c r="B163" s="79">
        <f>IF('[1]UMS_W_V'!B46&lt;&gt;0,'[1]UMS_W_V'!B46," ")</f>
        <v>73.9</v>
      </c>
      <c r="C163" s="79">
        <f>IF('[1]UMS_W_V'!C46&lt;&gt;0,'[1]UMS_W_V'!C46," ")</f>
        <v>86.55111151612155</v>
      </c>
      <c r="D163" s="79">
        <f>IF('[1]UMS_W_V'!D46&lt;&gt;0,'[1]UMS_W_V'!D46," ")</f>
        <v>93.34795629011913</v>
      </c>
      <c r="E163" s="79" t="str">
        <f>IF('[1]UMS_W_V'!E46&lt;&gt;0,'[1]UMS_W_V'!E46," ")</f>
        <v> </v>
      </c>
      <c r="F163" s="79" t="str">
        <f>IF('[1]UMS_W_V'!F46&lt;&gt;0,'[1]UMS_W_V'!F46," ")</f>
        <v> </v>
      </c>
      <c r="G163" s="79" t="str">
        <f>IF('[1]UMS_W_V'!G46&lt;&gt;0,'[1]UMS_W_V'!G46," ")</f>
        <v> </v>
      </c>
      <c r="H163" s="79" t="str">
        <f>IF('[1]UMS_W_V'!H46&lt;&gt;0,'[1]UMS_W_V'!H46," ")</f>
        <v> </v>
      </c>
      <c r="I163" s="79" t="str">
        <f>IF('[1]UMS_W_V'!I46&lt;&gt;0,'[1]UMS_W_V'!I46," ")</f>
        <v> </v>
      </c>
      <c r="J163" s="79" t="str">
        <f>IF('[1]UMS_W_V'!J46&lt;&gt;0,'[1]UMS_W_V'!J46," ")</f>
        <v> </v>
      </c>
      <c r="K163" s="79" t="str">
        <f>IF('[1]UMS_W_V'!K46&lt;&gt;0,'[1]UMS_W_V'!K46," ")</f>
        <v> </v>
      </c>
      <c r="L163" s="79" t="str">
        <f>IF('[1]UMS_W_V'!L46&lt;&gt;0,'[1]UMS_W_V'!L46," ")</f>
        <v> </v>
      </c>
      <c r="M163" s="79" t="str">
        <f>IF('[1]UMS_W_V'!M46&lt;&gt;0,'[1]UMS_W_V'!M46," ")</f>
        <v> </v>
      </c>
      <c r="N163" s="79">
        <f>(B163+C163+D163)/3</f>
        <v>84.5996892687469</v>
      </c>
      <c r="O163" s="90">
        <f>100*(D163-C163)/C163</f>
        <v>7.852983809146754</v>
      </c>
      <c r="P163" s="90">
        <f>100*(D163-D162)/D162</f>
        <v>-10.586248764253712</v>
      </c>
      <c r="Q163" s="87">
        <f>(((B163+C163+D163)/3)-((B162+C162+D162)/3))/((B162+C162+D162)/3)*100</f>
        <v>-8.99997568797392</v>
      </c>
    </row>
    <row r="164" spans="1:16" ht="11.25" customHeight="1">
      <c r="A164" s="95"/>
      <c r="B164" s="79"/>
      <c r="C164" s="79"/>
      <c r="D164" s="79"/>
      <c r="E164" s="79"/>
      <c r="F164" s="79"/>
      <c r="G164" s="79"/>
      <c r="H164" s="79"/>
      <c r="I164" s="79"/>
      <c r="J164" s="79"/>
      <c r="K164" s="79"/>
      <c r="L164" s="79"/>
      <c r="M164" s="79"/>
      <c r="N164" s="79"/>
      <c r="O164" s="90"/>
      <c r="P164" s="90"/>
    </row>
    <row r="165" spans="1:16" ht="11.25" customHeight="1">
      <c r="A165" s="97" t="s">
        <v>128</v>
      </c>
      <c r="B165" s="79">
        <v>83.06603078712696</v>
      </c>
      <c r="C165" s="79">
        <v>84.27280841347685</v>
      </c>
      <c r="D165" s="79">
        <v>103.69018519928474</v>
      </c>
      <c r="E165" s="79">
        <v>93.59281540230188</v>
      </c>
      <c r="F165" s="79">
        <v>93.0570352255882</v>
      </c>
      <c r="G165" s="79">
        <v>110.65097698126986</v>
      </c>
      <c r="H165" s="79">
        <v>98.51149099087247</v>
      </c>
      <c r="I165" s="79">
        <v>119.39736119206839</v>
      </c>
      <c r="J165" s="79">
        <v>112.30964164158488</v>
      </c>
      <c r="K165" s="79">
        <v>96.34112935839272</v>
      </c>
      <c r="L165" s="79">
        <v>108.32725132709093</v>
      </c>
      <c r="M165" s="79">
        <v>96.78327361947088</v>
      </c>
      <c r="N165" s="79"/>
      <c r="O165" s="90"/>
      <c r="P165" s="90"/>
    </row>
    <row r="166" spans="1:17" ht="11.25" customHeight="1">
      <c r="A166" s="91">
        <v>2001</v>
      </c>
      <c r="B166" s="79">
        <v>102.64028439783728</v>
      </c>
      <c r="C166" s="79">
        <v>99.67581214108493</v>
      </c>
      <c r="D166" s="79">
        <v>121.88397894612308</v>
      </c>
      <c r="E166" s="79">
        <v>97.85925604225535</v>
      </c>
      <c r="F166" s="79">
        <v>99.3550526629311</v>
      </c>
      <c r="G166" s="79">
        <v>100.22724361346312</v>
      </c>
      <c r="H166" s="79">
        <v>89.14074190337892</v>
      </c>
      <c r="I166" s="79">
        <v>106.92221691897386</v>
      </c>
      <c r="J166" s="79">
        <v>114.73954894722796</v>
      </c>
      <c r="K166" s="79">
        <v>98.10058865350817</v>
      </c>
      <c r="L166" s="79">
        <v>117.04949318472362</v>
      </c>
      <c r="M166" s="79">
        <v>90.94318199289238</v>
      </c>
      <c r="N166" s="79">
        <f>(B166+C166+D166+E166+F166+G166+H166+I166+J166+K166+L166+M166)/12</f>
        <v>103.21144995036663</v>
      </c>
      <c r="O166" s="90">
        <f>100*(D166-C166)/C166</f>
        <v>22.280397147508427</v>
      </c>
      <c r="P166" s="90">
        <f>100*(D166-D165)/D165</f>
        <v>17.546302682236735</v>
      </c>
      <c r="Q166" s="87">
        <f>(((B166+C166+D166)/3)-((B165+C165+D165)/3))/((B165+C165+D165)/3)*100</f>
        <v>19.618212921250013</v>
      </c>
    </row>
    <row r="167" spans="1:17" ht="11.25" customHeight="1">
      <c r="A167" s="93">
        <v>2002</v>
      </c>
      <c r="B167" s="79">
        <v>88.67498700659763</v>
      </c>
      <c r="C167" s="79">
        <v>112.00298541500577</v>
      </c>
      <c r="D167" s="79">
        <v>137.90630802482312</v>
      </c>
      <c r="E167" s="79">
        <v>109.99935145034374</v>
      </c>
      <c r="F167" s="79">
        <v>99.96350236227279</v>
      </c>
      <c r="G167" s="79">
        <v>182.65892971812548</v>
      </c>
      <c r="H167" s="79">
        <v>103.86049977867219</v>
      </c>
      <c r="I167" s="79">
        <v>104.6581415475988</v>
      </c>
      <c r="J167" s="79">
        <v>103.56573260423541</v>
      </c>
      <c r="K167" s="79">
        <v>102.84510412865096</v>
      </c>
      <c r="L167" s="79">
        <v>135.8737808458285</v>
      </c>
      <c r="M167" s="79">
        <v>101.22695743805723</v>
      </c>
      <c r="N167" s="79">
        <f>(B167+C167+D167+E167+F167+G167+H167+I167+J167+K167+L167+M167)/12</f>
        <v>115.2696900266843</v>
      </c>
      <c r="O167" s="90">
        <f>100*(D167-C167)/C167</f>
        <v>23.127350145031862</v>
      </c>
      <c r="P167" s="90">
        <f>100*(D167-D166)/D166</f>
        <v>13.145557945546283</v>
      </c>
      <c r="Q167" s="87">
        <f>(((B167+C167+D167)/3)-((B166+C166+D166)/3))/((B166+C166+D166)/3)*100</f>
        <v>4.436829615125962</v>
      </c>
    </row>
    <row r="168" spans="1:17" ht="11.25" customHeight="1">
      <c r="A168" s="93">
        <v>2003</v>
      </c>
      <c r="B168" s="79">
        <v>93.4</v>
      </c>
      <c r="C168" s="79">
        <v>111.1</v>
      </c>
      <c r="D168" s="79">
        <v>93.2</v>
      </c>
      <c r="E168" s="79">
        <v>85</v>
      </c>
      <c r="F168" s="79">
        <v>83.5</v>
      </c>
      <c r="G168" s="79">
        <v>90.2</v>
      </c>
      <c r="H168" s="79">
        <v>86.6</v>
      </c>
      <c r="I168" s="79">
        <v>118.2</v>
      </c>
      <c r="J168" s="79">
        <v>103.1</v>
      </c>
      <c r="K168" s="79">
        <v>100.9</v>
      </c>
      <c r="L168" s="79">
        <v>95.6</v>
      </c>
      <c r="M168" s="79">
        <v>92.1</v>
      </c>
      <c r="N168" s="79">
        <f>(B168+C168+D168+E168+F168+G168+H168+I168+J168+K168+L168+M168)/12</f>
        <v>96.07499999999999</v>
      </c>
      <c r="O168" s="90">
        <f>100*(D168-C168)/C168</f>
        <v>-16.111611161116105</v>
      </c>
      <c r="P168" s="90">
        <f>100*(D168-D167)/D167</f>
        <v>-32.417884769111495</v>
      </c>
      <c r="Q168" s="87">
        <f>(((B168+C168+D168)/3)-((B167+C167+D167)/3))/((B167+C167+D167)/3)*100</f>
        <v>-12.07506751126196</v>
      </c>
    </row>
    <row r="169" spans="1:17" ht="11.25" customHeight="1">
      <c r="A169" s="93">
        <v>2004</v>
      </c>
      <c r="B169" s="79">
        <f>IF('[1]UMS_W_V'!O46&lt;&gt;0,'[1]UMS_W_V'!O46," ")</f>
        <v>91</v>
      </c>
      <c r="C169" s="79">
        <f>IF('[1]UMS_W_V'!P46&lt;&gt;0,'[1]UMS_W_V'!P46," ")</f>
        <v>97.49773057224844</v>
      </c>
      <c r="D169" s="79">
        <f>IF('[1]UMS_W_V'!Q46&lt;&gt;0,'[1]UMS_W_V'!Q46," ")</f>
        <v>107.01003957121262</v>
      </c>
      <c r="E169" s="79" t="str">
        <f>IF('[1]UMS_W_V'!R46&lt;&gt;0,'[1]UMS_W_V'!R46," ")</f>
        <v> </v>
      </c>
      <c r="F169" s="79" t="str">
        <f>IF('[1]UMS_W_V'!S46&lt;&gt;0,'[1]UMS_W_V'!S46," ")</f>
        <v> </v>
      </c>
      <c r="G169" s="79" t="str">
        <f>IF('[1]UMS_W_V'!T46&lt;&gt;0,'[1]UMS_W_V'!T46," ")</f>
        <v> </v>
      </c>
      <c r="H169" s="79" t="str">
        <f>IF('[1]UMS_W_V'!U46&lt;&gt;0,'[1]UMS_W_V'!U46," ")</f>
        <v> </v>
      </c>
      <c r="I169" s="79" t="str">
        <f>IF('[1]UMS_W_V'!V46&lt;&gt;0,'[1]UMS_W_V'!V46," ")</f>
        <v> </v>
      </c>
      <c r="J169" s="79" t="str">
        <f>IF('[1]UMS_W_V'!W46&lt;&gt;0,'[1]UMS_W_V'!W46," ")</f>
        <v> </v>
      </c>
      <c r="K169" s="79" t="str">
        <f>IF('[1]UMS_W_V'!X46&lt;&gt;0,'[1]UMS_W_V'!X46," ")</f>
        <v> </v>
      </c>
      <c r="L169" s="79" t="str">
        <f>IF('[1]UMS_W_V'!Y46&lt;&gt;0,'[1]UMS_W_V'!Y46," ")</f>
        <v> </v>
      </c>
      <c r="M169" s="79" t="str">
        <f>IF('[1]UMS_W_V'!Z46&lt;&gt;0,'[1]UMS_W_V'!Z46," ")</f>
        <v> </v>
      </c>
      <c r="N169" s="79">
        <f>(B169+C169+D169)/3</f>
        <v>98.50259004782033</v>
      </c>
      <c r="O169" s="90">
        <f>100*(D169-C169)/C169</f>
        <v>9.756441450619505</v>
      </c>
      <c r="P169" s="90">
        <f>100*(D169-D168)/D168</f>
        <v>14.817639024906237</v>
      </c>
      <c r="Q169" s="87">
        <f>(((B169+C169+D169)/3)-((B168+C168+D168)/3))/((B168+C168+D168)/3)*100</f>
        <v>-0.7363889340070543</v>
      </c>
    </row>
    <row r="170" spans="1:16" ht="11.25" customHeight="1">
      <c r="A170" s="98"/>
      <c r="B170" s="79"/>
      <c r="C170" s="79"/>
      <c r="D170" s="79"/>
      <c r="E170" s="79"/>
      <c r="F170" s="79"/>
      <c r="G170" s="79"/>
      <c r="H170" s="79"/>
      <c r="I170" s="79"/>
      <c r="J170" s="79"/>
      <c r="K170" s="79"/>
      <c r="L170" s="79"/>
      <c r="M170" s="79"/>
      <c r="N170" s="105"/>
      <c r="O170" s="90"/>
      <c r="P170" s="90"/>
    </row>
    <row r="171" spans="1:16" ht="11.25" customHeight="1">
      <c r="A171" s="98"/>
      <c r="B171" s="79"/>
      <c r="C171" s="79"/>
      <c r="D171" s="79"/>
      <c r="E171" s="79"/>
      <c r="F171" s="79"/>
      <c r="G171" s="79"/>
      <c r="H171" s="79"/>
      <c r="I171" s="79"/>
      <c r="J171" s="79"/>
      <c r="K171" s="79"/>
      <c r="L171" s="79"/>
      <c r="M171" s="79"/>
      <c r="N171" s="105"/>
      <c r="O171" s="90"/>
      <c r="P171" s="90"/>
    </row>
    <row r="172" spans="1:16" ht="11.25" customHeight="1">
      <c r="A172" s="98"/>
      <c r="B172" s="79"/>
      <c r="C172" s="79"/>
      <c r="D172" s="79"/>
      <c r="E172" s="79"/>
      <c r="F172" s="79"/>
      <c r="G172" s="79"/>
      <c r="H172" s="79"/>
      <c r="I172" s="79"/>
      <c r="J172" s="79"/>
      <c r="K172" s="79"/>
      <c r="L172" s="79"/>
      <c r="M172" s="79"/>
      <c r="N172" s="105"/>
      <c r="O172" s="90"/>
      <c r="P172" s="90"/>
    </row>
    <row r="173" spans="1:17" ht="11.25" customHeight="1">
      <c r="A173" s="486" t="s">
        <v>137</v>
      </c>
      <c r="B173" s="486"/>
      <c r="C173" s="486"/>
      <c r="D173" s="486"/>
      <c r="E173" s="486"/>
      <c r="F173" s="486"/>
      <c r="G173" s="486"/>
      <c r="H173" s="486"/>
      <c r="I173" s="486"/>
      <c r="J173" s="486"/>
      <c r="K173" s="486"/>
      <c r="L173" s="486"/>
      <c r="M173" s="486"/>
      <c r="N173" s="486"/>
      <c r="O173" s="486"/>
      <c r="P173" s="486"/>
      <c r="Q173" s="486"/>
    </row>
    <row r="174" spans="1:16" ht="11.25" customHeight="1">
      <c r="A174" s="86"/>
      <c r="B174" s="86"/>
      <c r="C174" s="86"/>
      <c r="D174" s="86"/>
      <c r="E174" s="86"/>
      <c r="F174" s="86"/>
      <c r="G174" s="86"/>
      <c r="H174" s="86"/>
      <c r="I174" s="86"/>
      <c r="J174" s="86"/>
      <c r="K174" s="86"/>
      <c r="L174" s="86"/>
      <c r="M174" s="86"/>
      <c r="N174" s="76"/>
      <c r="O174" s="90"/>
      <c r="P174" s="90"/>
    </row>
    <row r="175" spans="1:16" ht="11.25" customHeight="1">
      <c r="A175" s="86"/>
      <c r="B175" s="79"/>
      <c r="C175" s="79"/>
      <c r="D175" s="79"/>
      <c r="E175" s="79"/>
      <c r="F175" s="79"/>
      <c r="G175" s="79"/>
      <c r="H175" s="79"/>
      <c r="I175" s="79"/>
      <c r="J175" s="79"/>
      <c r="K175" s="79"/>
      <c r="L175" s="79"/>
      <c r="M175" s="79"/>
      <c r="N175" s="79"/>
      <c r="O175" s="90"/>
      <c r="P175" s="90"/>
    </row>
    <row r="176" spans="1:16" ht="11.25" customHeight="1">
      <c r="A176" s="89" t="s">
        <v>126</v>
      </c>
      <c r="B176" s="79">
        <v>81.67887735707937</v>
      </c>
      <c r="C176" s="79">
        <v>89.88107506047373</v>
      </c>
      <c r="D176" s="79">
        <v>103.29651990807218</v>
      </c>
      <c r="E176" s="79">
        <v>93.9638106814012</v>
      </c>
      <c r="F176" s="79">
        <v>106.14200445705053</v>
      </c>
      <c r="G176" s="79">
        <v>98.43741730573355</v>
      </c>
      <c r="H176" s="79">
        <v>96.58590532349845</v>
      </c>
      <c r="I176" s="79">
        <v>104.70836364278424</v>
      </c>
      <c r="J176" s="79">
        <v>106.24972884012887</v>
      </c>
      <c r="K176" s="79">
        <v>107.10068646300543</v>
      </c>
      <c r="L176" s="79">
        <v>114.04311895474612</v>
      </c>
      <c r="M176" s="79">
        <v>97.91249199935302</v>
      </c>
      <c r="N176" s="79"/>
      <c r="O176" s="90"/>
      <c r="P176" s="90"/>
    </row>
    <row r="177" spans="1:17" ht="11.25" customHeight="1">
      <c r="A177" s="91">
        <v>2001</v>
      </c>
      <c r="B177" s="79">
        <v>97.18467245775695</v>
      </c>
      <c r="C177" s="79">
        <v>103.60492148240736</v>
      </c>
      <c r="D177" s="79">
        <v>110.20261316023027</v>
      </c>
      <c r="E177" s="79">
        <v>106.15315644206626</v>
      </c>
      <c r="F177" s="79">
        <v>110.48802626678828</v>
      </c>
      <c r="G177" s="79">
        <v>103.34321227428605</v>
      </c>
      <c r="H177" s="79">
        <v>102.5033802193303</v>
      </c>
      <c r="I177" s="79">
        <v>115.274566118031</v>
      </c>
      <c r="J177" s="79">
        <v>101.3800061554653</v>
      </c>
      <c r="K177" s="79">
        <v>112.23941669065754</v>
      </c>
      <c r="L177" s="79">
        <v>108.98426310008047</v>
      </c>
      <c r="M177" s="79">
        <v>95.93908696782334</v>
      </c>
      <c r="N177" s="79">
        <f>(B177+C177+D177+E177+F177+G177+H177+I177+J177+K177+L177+M177)/12</f>
        <v>105.60811011124359</v>
      </c>
      <c r="O177" s="90">
        <f>100*(D177-C177)/C177</f>
        <v>6.368125744821138</v>
      </c>
      <c r="P177" s="90">
        <f>100*(D177-D176)/D176</f>
        <v>6.685697890213632</v>
      </c>
      <c r="Q177" s="87">
        <f>(((B177+C177+D177)/3)-((B176+C176+D176)/3))/((B176+C176+D176)/3)*100</f>
        <v>13.147128924786195</v>
      </c>
    </row>
    <row r="178" spans="1:17" ht="11.25" customHeight="1">
      <c r="A178" s="93">
        <v>2002</v>
      </c>
      <c r="B178" s="79">
        <v>99.38040497875963</v>
      </c>
      <c r="C178" s="79">
        <v>100.18786925685896</v>
      </c>
      <c r="D178" s="79">
        <v>106.71517247086155</v>
      </c>
      <c r="E178" s="79">
        <v>103.46630694714327</v>
      </c>
      <c r="F178" s="79">
        <v>102.0311114864963</v>
      </c>
      <c r="G178" s="79">
        <v>95.72913039809106</v>
      </c>
      <c r="H178" s="79">
        <v>100.60162986738617</v>
      </c>
      <c r="I178" s="79">
        <v>105.51741276288342</v>
      </c>
      <c r="J178" s="79">
        <v>102.55576464281499</v>
      </c>
      <c r="K178" s="79">
        <v>104.51532573074908</v>
      </c>
      <c r="L178" s="79">
        <v>103.85431439718387</v>
      </c>
      <c r="M178" s="79">
        <v>96.76028164166155</v>
      </c>
      <c r="N178" s="79">
        <f>(B178+C178+D178+E178+F178+G178+H178+I178+J178+K178+L178+M178)/12</f>
        <v>101.77622704840748</v>
      </c>
      <c r="O178" s="90">
        <f>100*(D178-C178)/C178</f>
        <v>6.515063412785096</v>
      </c>
      <c r="P178" s="90">
        <f>100*(D178-D177)/D177</f>
        <v>-3.1645716824319976</v>
      </c>
      <c r="Q178" s="87">
        <f>(((B178+C178+D178)/3)-((B177+C177+D177)/3))/((B177+C177+D177)/3)*100</f>
        <v>-1.5141088060751053</v>
      </c>
    </row>
    <row r="179" spans="1:17" ht="11.25" customHeight="1">
      <c r="A179" s="93">
        <v>2003</v>
      </c>
      <c r="B179" s="79">
        <v>92.1</v>
      </c>
      <c r="C179" s="79">
        <v>93.3</v>
      </c>
      <c r="D179" s="79">
        <v>97.1</v>
      </c>
      <c r="E179" s="79">
        <v>102.7</v>
      </c>
      <c r="F179" s="79">
        <v>96.3</v>
      </c>
      <c r="G179" s="79">
        <v>96.7</v>
      </c>
      <c r="H179" s="79">
        <v>102.3</v>
      </c>
      <c r="I179" s="79">
        <v>95.2</v>
      </c>
      <c r="J179" s="79">
        <v>109.5</v>
      </c>
      <c r="K179" s="79">
        <v>109.1</v>
      </c>
      <c r="L179" s="79">
        <v>106.7</v>
      </c>
      <c r="M179" s="79">
        <v>105.7</v>
      </c>
      <c r="N179" s="79">
        <f>(B179+C179+D179+E179+F179+G179+H179+I179+J179+K179+L179+M179)/12</f>
        <v>100.55833333333334</v>
      </c>
      <c r="O179" s="90">
        <f>100*(D179-C179)/C179</f>
        <v>4.072883172561626</v>
      </c>
      <c r="P179" s="90">
        <f>100*(D179-D178)/D178</f>
        <v>-9.010126909073744</v>
      </c>
      <c r="Q179" s="87">
        <f>(((B179+C179+D179)/3)-((B178+C178+D178)/3))/((B178+C178+D178)/3)*100</f>
        <v>-7.765175350554442</v>
      </c>
    </row>
    <row r="180" spans="1:17" ht="11.25" customHeight="1">
      <c r="A180" s="93">
        <v>2004</v>
      </c>
      <c r="B180" s="79">
        <f>IF('[1]UMS_W_V'!AB47&lt;&gt;0,'[1]UMS_W_V'!AB47," ")</f>
        <v>91.2</v>
      </c>
      <c r="C180" s="79">
        <f>IF('[1]UMS_W_V'!AC47&lt;&gt;0,'[1]UMS_W_V'!AC47," ")</f>
        <v>96.9341343818061</v>
      </c>
      <c r="D180" s="79">
        <f>IF('[1]UMS_W_V'!AD47&lt;&gt;0,'[1]UMS_W_V'!AD47," ")</f>
        <v>110.04582076755034</v>
      </c>
      <c r="E180" s="79" t="str">
        <f>IF('[1]UMS_W_V'!AE47&lt;&gt;0,'[1]UMS_W_V'!AE47," ")</f>
        <v> </v>
      </c>
      <c r="F180" s="79" t="str">
        <f>IF('[1]UMS_W_V'!AF47&lt;&gt;0,'[1]UMS_W_V'!AF47," ")</f>
        <v> </v>
      </c>
      <c r="G180" s="79" t="str">
        <f>IF('[1]UMS_W_V'!AG47&lt;&gt;0,'[1]UMS_W_V'!AG47," ")</f>
        <v> </v>
      </c>
      <c r="H180" s="79" t="str">
        <f>IF('[1]UMS_W_V'!AH47&lt;&gt;0,'[1]UMS_W_V'!AH47," ")</f>
        <v> </v>
      </c>
      <c r="I180" s="79" t="str">
        <f>IF('[1]UMS_W_V'!AI47&lt;&gt;0,'[1]UMS_W_V'!AI47," ")</f>
        <v> </v>
      </c>
      <c r="J180" s="79" t="str">
        <f>IF('[1]UMS_W_V'!AJ47&lt;&gt;0,'[1]UMS_W_V'!AJ47," ")</f>
        <v> </v>
      </c>
      <c r="K180" s="79" t="str">
        <f>IF('[1]UMS_W_V'!AK47&lt;&gt;0,'[1]UMS_W_V'!AK47," ")</f>
        <v> </v>
      </c>
      <c r="L180" s="79" t="str">
        <f>IF('[1]UMS_W_V'!AL47&lt;&gt;0,'[1]UMS_W_V'!AL47," ")</f>
        <v> </v>
      </c>
      <c r="M180" s="79" t="str">
        <f>IF('[1]UMS_W_V'!AM47&lt;&gt;0,'[1]UMS_W_V'!AM47," ")</f>
        <v> </v>
      </c>
      <c r="N180" s="79">
        <f>(B180+C180+D180)/3</f>
        <v>99.39331838311882</v>
      </c>
      <c r="O180" s="90">
        <f>100*(D180-C180)/C180</f>
        <v>13.52638724156721</v>
      </c>
      <c r="P180" s="90">
        <f>100*(D180-D179)/D179</f>
        <v>13.332462170494692</v>
      </c>
      <c r="Q180" s="87">
        <f>(((B180+C180+D180)/3)-((B179+C179+D179)/3))/((B179+C179+D179)/3)*100</f>
        <v>5.550426601542109</v>
      </c>
    </row>
    <row r="181" spans="1:16" ht="11.25" customHeight="1">
      <c r="A181" s="95"/>
      <c r="B181" s="79"/>
      <c r="C181" s="79"/>
      <c r="D181" s="79"/>
      <c r="E181" s="79"/>
      <c r="F181" s="79"/>
      <c r="G181" s="79"/>
      <c r="H181" s="79"/>
      <c r="I181" s="79"/>
      <c r="J181" s="79"/>
      <c r="K181" s="79"/>
      <c r="L181" s="79"/>
      <c r="M181" s="79"/>
      <c r="N181" s="79"/>
      <c r="O181" s="90"/>
      <c r="P181" s="90"/>
    </row>
    <row r="182" spans="1:16" ht="11.25" customHeight="1">
      <c r="A182" s="97" t="s">
        <v>127</v>
      </c>
      <c r="B182" s="79">
        <v>80.62417400497328</v>
      </c>
      <c r="C182" s="79">
        <v>89.0670405118369</v>
      </c>
      <c r="D182" s="79">
        <v>104.82120717300025</v>
      </c>
      <c r="E182" s="79">
        <v>95.59773164632574</v>
      </c>
      <c r="F182" s="79">
        <v>106.02907660165224</v>
      </c>
      <c r="G182" s="79">
        <v>98.51262735440538</v>
      </c>
      <c r="H182" s="79">
        <v>95.56939090455843</v>
      </c>
      <c r="I182" s="79">
        <v>104.8191349981978</v>
      </c>
      <c r="J182" s="79">
        <v>105.58095738693873</v>
      </c>
      <c r="K182" s="79">
        <v>106.70805592361536</v>
      </c>
      <c r="L182" s="79">
        <v>113.95956413017569</v>
      </c>
      <c r="M182" s="79">
        <v>98.71103932150885</v>
      </c>
      <c r="N182" s="79"/>
      <c r="O182" s="90"/>
      <c r="P182" s="90"/>
    </row>
    <row r="183" spans="1:17" ht="11.25" customHeight="1">
      <c r="A183" s="91">
        <v>2001</v>
      </c>
      <c r="B183" s="79">
        <v>95.8541101813267</v>
      </c>
      <c r="C183" s="79">
        <v>103.60917790160798</v>
      </c>
      <c r="D183" s="79">
        <v>110.68738479771538</v>
      </c>
      <c r="E183" s="79">
        <v>106.1798591297743</v>
      </c>
      <c r="F183" s="79">
        <v>111.10992135884206</v>
      </c>
      <c r="G183" s="79">
        <v>103.45316206888646</v>
      </c>
      <c r="H183" s="79">
        <v>102.53326434420795</v>
      </c>
      <c r="I183" s="79">
        <v>115.17826699949507</v>
      </c>
      <c r="J183" s="79">
        <v>101.52090837046242</v>
      </c>
      <c r="K183" s="79">
        <v>113.19715548247542</v>
      </c>
      <c r="L183" s="79">
        <v>108.64880560929848</v>
      </c>
      <c r="M183" s="79">
        <v>96.64639690685834</v>
      </c>
      <c r="N183" s="79">
        <f>(B183+C183+D183+E183+F183+G183+H183+I183+J183+K183+L183+M183)/12</f>
        <v>105.71820109591255</v>
      </c>
      <c r="O183" s="90">
        <f>100*(D183-C183)/C183</f>
        <v>6.831640825129598</v>
      </c>
      <c r="P183" s="90">
        <f>100*(D183-D182)/D182</f>
        <v>5.596365261309583</v>
      </c>
      <c r="Q183" s="87">
        <f>(((B183+C183+D183)/3)-((B182+C182+D182)/3))/((B182+C182+D182)/3)*100</f>
        <v>12.982381988932234</v>
      </c>
    </row>
    <row r="184" spans="1:17" ht="11.25" customHeight="1">
      <c r="A184" s="93">
        <v>2002</v>
      </c>
      <c r="B184" s="79">
        <v>99.32956788288342</v>
      </c>
      <c r="C184" s="79">
        <v>100.39669020920353</v>
      </c>
      <c r="D184" s="79">
        <v>106.25805310530659</v>
      </c>
      <c r="E184" s="79">
        <v>103.00132503988971</v>
      </c>
      <c r="F184" s="79">
        <v>102.19957196950689</v>
      </c>
      <c r="G184" s="79">
        <v>93.634529862976</v>
      </c>
      <c r="H184" s="79">
        <v>99.70475711856722</v>
      </c>
      <c r="I184" s="79">
        <v>106.1722936853386</v>
      </c>
      <c r="J184" s="79">
        <v>103.28551590306212</v>
      </c>
      <c r="K184" s="79">
        <v>105.10144654798377</v>
      </c>
      <c r="L184" s="79">
        <v>103.97660496238555</v>
      </c>
      <c r="M184" s="79">
        <v>98.14728164702153</v>
      </c>
      <c r="N184" s="79">
        <f>(B184+C184+D184+E184+F184+G184+H184+I184+J184+K184+L184+M184)/12</f>
        <v>101.76730316117708</v>
      </c>
      <c r="O184" s="90">
        <f>100*(D184-C184)/C184</f>
        <v>5.838203315158431</v>
      </c>
      <c r="P184" s="90">
        <f>100*(D184-D183)/D183</f>
        <v>-4.0016589970966745</v>
      </c>
      <c r="Q184" s="87">
        <f>(((B184+C184+D184)/3)-((B183+C183+D183)/3))/((B183+C183+D183)/3)*100</f>
        <v>-1.343334723268453</v>
      </c>
    </row>
    <row r="185" spans="1:17" ht="11.25" customHeight="1">
      <c r="A185" s="93">
        <v>2003</v>
      </c>
      <c r="B185" s="79">
        <v>91.6</v>
      </c>
      <c r="C185" s="79">
        <v>91.9</v>
      </c>
      <c r="D185" s="79">
        <v>96.9</v>
      </c>
      <c r="E185" s="79">
        <v>102.9</v>
      </c>
      <c r="F185" s="79">
        <v>96.1</v>
      </c>
      <c r="G185" s="79">
        <v>97.1</v>
      </c>
      <c r="H185" s="79">
        <v>102.5</v>
      </c>
      <c r="I185" s="79">
        <v>95.5</v>
      </c>
      <c r="J185" s="79">
        <v>109.5</v>
      </c>
      <c r="K185" s="79">
        <v>109.5</v>
      </c>
      <c r="L185" s="79">
        <v>107.6</v>
      </c>
      <c r="M185" s="79">
        <v>106.2</v>
      </c>
      <c r="N185" s="79">
        <f>(B185+C185+D185+E185+F185+G185+H185+I185+J185+K185+L185+M185)/12</f>
        <v>100.60833333333333</v>
      </c>
      <c r="O185" s="90">
        <f>100*(D185-C185)/C185</f>
        <v>5.44069640914037</v>
      </c>
      <c r="P185" s="90">
        <f>100*(D185-D184)/D184</f>
        <v>-8.806911882746734</v>
      </c>
      <c r="Q185" s="87">
        <f>(((B185+C185+D185)/3)-((B184+C184+D184)/3))/((B184+C184+D184)/3)*100</f>
        <v>-8.361314701814528</v>
      </c>
    </row>
    <row r="186" spans="1:17" ht="11.25" customHeight="1">
      <c r="A186" s="93">
        <v>2004</v>
      </c>
      <c r="B186" s="79">
        <f>IF('[1]UMS_W_V'!B47&lt;&gt;0,'[1]UMS_W_V'!B47," ")</f>
        <v>91.3</v>
      </c>
      <c r="C186" s="79">
        <f>IF('[1]UMS_W_V'!C47&lt;&gt;0,'[1]UMS_W_V'!C47," ")</f>
        <v>97.12349676783491</v>
      </c>
      <c r="D186" s="79">
        <f>IF('[1]UMS_W_V'!D47&lt;&gt;0,'[1]UMS_W_V'!D47," ")</f>
        <v>110.18307022844817</v>
      </c>
      <c r="E186" s="79" t="str">
        <f>IF('[1]UMS_W_V'!E47&lt;&gt;0,'[1]UMS_W_V'!E47," ")</f>
        <v> </v>
      </c>
      <c r="F186" s="79" t="str">
        <f>IF('[1]UMS_W_V'!F47&lt;&gt;0,'[1]UMS_W_V'!F47," ")</f>
        <v> </v>
      </c>
      <c r="G186" s="79" t="str">
        <f>IF('[1]UMS_W_V'!G47&lt;&gt;0,'[1]UMS_W_V'!G47," ")</f>
        <v> </v>
      </c>
      <c r="H186" s="79" t="str">
        <f>IF('[1]UMS_W_V'!H47&lt;&gt;0,'[1]UMS_W_V'!H47," ")</f>
        <v> </v>
      </c>
      <c r="I186" s="79" t="str">
        <f>IF('[1]UMS_W_V'!I47&lt;&gt;0,'[1]UMS_W_V'!I47," ")</f>
        <v> </v>
      </c>
      <c r="J186" s="79" t="str">
        <f>IF('[1]UMS_W_V'!J47&lt;&gt;0,'[1]UMS_W_V'!J47," ")</f>
        <v> </v>
      </c>
      <c r="K186" s="79" t="str">
        <f>IF('[1]UMS_W_V'!K47&lt;&gt;0,'[1]UMS_W_V'!K47," ")</f>
        <v> </v>
      </c>
      <c r="L186" s="79" t="str">
        <f>IF('[1]UMS_W_V'!L47&lt;&gt;0,'[1]UMS_W_V'!L47," ")</f>
        <v> </v>
      </c>
      <c r="M186" s="79" t="str">
        <f>IF('[1]UMS_W_V'!M47&lt;&gt;0,'[1]UMS_W_V'!M47," ")</f>
        <v> </v>
      </c>
      <c r="N186" s="79">
        <f>(B186+C186+D186)/3</f>
        <v>99.53552233209435</v>
      </c>
      <c r="O186" s="90">
        <f>100*(D186-C186)/C186</f>
        <v>13.44635839443777</v>
      </c>
      <c r="P186" s="90">
        <f>100*(D186-D185)/D185</f>
        <v>13.708018811608015</v>
      </c>
      <c r="Q186" s="87">
        <f>(((B186+C186+D186)/3)-((B185+C185+D185)/3))/((B185+C185+D185)/3)*100</f>
        <v>6.493069542183692</v>
      </c>
    </row>
    <row r="187" spans="1:16" ht="11.25" customHeight="1">
      <c r="A187" s="95"/>
      <c r="B187" s="79"/>
      <c r="C187" s="79"/>
      <c r="D187" s="79"/>
      <c r="E187" s="79"/>
      <c r="F187" s="79"/>
      <c r="G187" s="79"/>
      <c r="H187" s="79"/>
      <c r="I187" s="79"/>
      <c r="J187" s="79"/>
      <c r="K187" s="79"/>
      <c r="L187" s="79"/>
      <c r="M187" s="79"/>
      <c r="N187" s="79"/>
      <c r="O187" s="90"/>
      <c r="P187" s="90"/>
    </row>
    <row r="188" spans="1:16" ht="11.25" customHeight="1">
      <c r="A188" s="97" t="s">
        <v>128</v>
      </c>
      <c r="B188" s="79">
        <v>91.75289727034162</v>
      </c>
      <c r="C188" s="79">
        <v>97.65634213257404</v>
      </c>
      <c r="D188" s="79">
        <v>88.73343929537815</v>
      </c>
      <c r="E188" s="79">
        <v>78.35738222451238</v>
      </c>
      <c r="F188" s="79">
        <v>107.2206370703018</v>
      </c>
      <c r="G188" s="79">
        <v>97.7190470077362</v>
      </c>
      <c r="H188" s="79">
        <v>106.29516288142378</v>
      </c>
      <c r="I188" s="79">
        <v>103.65032881785791</v>
      </c>
      <c r="J188" s="79">
        <v>112.63751257664876</v>
      </c>
      <c r="K188" s="79">
        <v>110.85090479685012</v>
      </c>
      <c r="L188" s="79">
        <v>114.84119448041736</v>
      </c>
      <c r="M188" s="79">
        <v>90.28515142048673</v>
      </c>
      <c r="N188" s="79"/>
      <c r="O188" s="90"/>
      <c r="P188" s="90"/>
    </row>
    <row r="189" spans="1:17" ht="11.25" customHeight="1">
      <c r="A189" s="91">
        <v>2001</v>
      </c>
      <c r="B189" s="79">
        <v>109.89356434067435</v>
      </c>
      <c r="C189" s="79">
        <v>103.56426617876195</v>
      </c>
      <c r="D189" s="79">
        <v>105.57230723873889</v>
      </c>
      <c r="E189" s="79">
        <v>105.89810515983397</v>
      </c>
      <c r="F189" s="79">
        <v>104.54798295550842</v>
      </c>
      <c r="G189" s="79">
        <v>102.29302460413652</v>
      </c>
      <c r="H189" s="79">
        <v>102.21794137812601</v>
      </c>
      <c r="I189" s="79">
        <v>116.19436901932264</v>
      </c>
      <c r="J189" s="79">
        <v>100.03417583000729</v>
      </c>
      <c r="K189" s="79">
        <v>103.09155563489844</v>
      </c>
      <c r="L189" s="79">
        <v>112.18839192823744</v>
      </c>
      <c r="M189" s="79">
        <v>89.1832020598323</v>
      </c>
      <c r="N189" s="79">
        <f>(B189+C189+D189+E189+F189+G189+H189+I189+J189+K189+L189+M189)/12</f>
        <v>104.55657386067321</v>
      </c>
      <c r="O189" s="90">
        <f>100*(D189-C189)/C189</f>
        <v>1.9389323499969178</v>
      </c>
      <c r="P189" s="90">
        <f>100*(D189-D188)/D188</f>
        <v>18.976913412887203</v>
      </c>
      <c r="Q189" s="87">
        <f>(((B189+C189+D189)/3)-((B188+C188+D188)/3))/((B188+C188+D188)/3)*100</f>
        <v>14.700174475644834</v>
      </c>
    </row>
    <row r="190" spans="1:17" ht="11.25" customHeight="1">
      <c r="A190" s="93">
        <v>2002</v>
      </c>
      <c r="B190" s="79">
        <v>99.86597647583864</v>
      </c>
      <c r="C190" s="79">
        <v>98.19331176801772</v>
      </c>
      <c r="D190" s="79">
        <v>111.08135710403717</v>
      </c>
      <c r="E190" s="79">
        <v>107.90759080392229</v>
      </c>
      <c r="F190" s="79">
        <v>100.42205781858955</v>
      </c>
      <c r="G190" s="79">
        <v>115.73574882801299</v>
      </c>
      <c r="H190" s="79">
        <v>109.16812764447073</v>
      </c>
      <c r="I190" s="79">
        <v>99.26230464131068</v>
      </c>
      <c r="J190" s="79">
        <v>95.58553100919195</v>
      </c>
      <c r="K190" s="79">
        <v>98.91698111511433</v>
      </c>
      <c r="L190" s="79">
        <v>102.68625361228318</v>
      </c>
      <c r="M190" s="79">
        <v>83.51232361526026</v>
      </c>
      <c r="N190" s="79">
        <f>(B190+C190+D190+E190+F190+G190+H190+I190+J190+K190+L190+M190)/12</f>
        <v>101.86146370300413</v>
      </c>
      <c r="O190" s="90">
        <f>100*(D190-C190)/C190</f>
        <v>13.125176352608952</v>
      </c>
      <c r="P190" s="90">
        <f>100*(D190-D189)/D189</f>
        <v>5.218271731847477</v>
      </c>
      <c r="Q190" s="87">
        <f>(((B190+C190+D190)/3)-((B189+C189+D189)/3))/((B189+C189+D189)/3)*100</f>
        <v>-3.0998614989088837</v>
      </c>
    </row>
    <row r="191" spans="1:17" ht="11.25" customHeight="1">
      <c r="A191" s="93">
        <v>2003</v>
      </c>
      <c r="B191" s="79">
        <v>97.2</v>
      </c>
      <c r="C191" s="79">
        <v>106.6</v>
      </c>
      <c r="D191" s="79">
        <v>99.1</v>
      </c>
      <c r="E191" s="79">
        <v>101.3</v>
      </c>
      <c r="F191" s="79">
        <v>98</v>
      </c>
      <c r="G191" s="79">
        <v>92.9</v>
      </c>
      <c r="H191" s="79">
        <v>100.6</v>
      </c>
      <c r="I191" s="79">
        <v>93.1</v>
      </c>
      <c r="J191" s="79">
        <v>108.9</v>
      </c>
      <c r="K191" s="79">
        <v>105</v>
      </c>
      <c r="L191" s="79">
        <v>98.7</v>
      </c>
      <c r="M191" s="79">
        <v>101.2</v>
      </c>
      <c r="N191" s="79">
        <f>(B191+C191+D191+E191+F191+G191+H191+I191+J191+K191+L191+M191)/12</f>
        <v>100.21666666666668</v>
      </c>
      <c r="O191" s="90">
        <f>100*(D191-C191)/C191</f>
        <v>-7.035647279549719</v>
      </c>
      <c r="P191" s="90">
        <f>100*(D191-D190)/D190</f>
        <v>-10.78610976350929</v>
      </c>
      <c r="Q191" s="87">
        <f>(((B191+C191+D191)/3)-((B190+C190+D190)/3))/((B190+C190+D190)/3)*100</f>
        <v>-2.018707485348829</v>
      </c>
    </row>
    <row r="192" spans="1:17" ht="11.25" customHeight="1">
      <c r="A192" s="93">
        <v>2004</v>
      </c>
      <c r="B192" s="79">
        <f>IF('[1]UMS_W_V'!O47&lt;&gt;0,'[1]UMS_W_V'!O47," ")</f>
        <v>90.1</v>
      </c>
      <c r="C192" s="79">
        <f>IF('[1]UMS_W_V'!P47&lt;&gt;0,'[1]UMS_W_V'!P47," ")</f>
        <v>95.12543577516163</v>
      </c>
      <c r="D192" s="79">
        <f>IF('[1]UMS_W_V'!Q47&lt;&gt;0,'[1]UMS_W_V'!Q47," ")</f>
        <v>108.7348797925239</v>
      </c>
      <c r="E192" s="79" t="str">
        <f>IF('[1]UMS_W_V'!R47&lt;&gt;0,'[1]UMS_W_V'!R47," ")</f>
        <v> </v>
      </c>
      <c r="F192" s="79" t="str">
        <f>IF('[1]UMS_W_V'!S47&lt;&gt;0,'[1]UMS_W_V'!S47," ")</f>
        <v> </v>
      </c>
      <c r="G192" s="79" t="str">
        <f>IF('[1]UMS_W_V'!T47&lt;&gt;0,'[1]UMS_W_V'!T47," ")</f>
        <v> </v>
      </c>
      <c r="H192" s="79" t="str">
        <f>IF('[1]UMS_W_V'!U47&lt;&gt;0,'[1]UMS_W_V'!U47," ")</f>
        <v> </v>
      </c>
      <c r="I192" s="79" t="str">
        <f>IF('[1]UMS_W_V'!V47&lt;&gt;0,'[1]UMS_W_V'!V47," ")</f>
        <v> </v>
      </c>
      <c r="J192" s="79" t="str">
        <f>IF('[1]UMS_W_V'!W47&lt;&gt;0,'[1]UMS_W_V'!W47," ")</f>
        <v> </v>
      </c>
      <c r="K192" s="79" t="str">
        <f>IF('[1]UMS_W_V'!X47&lt;&gt;0,'[1]UMS_W_V'!X47," ")</f>
        <v> </v>
      </c>
      <c r="L192" s="79" t="str">
        <f>IF('[1]UMS_W_V'!Y47&lt;&gt;0,'[1]UMS_W_V'!Y47," ")</f>
        <v> </v>
      </c>
      <c r="M192" s="79" t="str">
        <f>IF('[1]UMS_W_V'!Z47&lt;&gt;0,'[1]UMS_W_V'!Z47," ")</f>
        <v> </v>
      </c>
      <c r="N192" s="79">
        <f>(B192+C192+D192)/3</f>
        <v>97.98677185589519</v>
      </c>
      <c r="O192" s="90">
        <f>100*(D192-C192)/C192</f>
        <v>14.306840127943833</v>
      </c>
      <c r="P192" s="90">
        <f>100*(D192-D191)/D191</f>
        <v>9.722381223535727</v>
      </c>
      <c r="Q192" s="87">
        <f>(((B192+C192+D192)/3)-((B191+C191+D191)/3))/((B191+C191+D191)/3)*100</f>
        <v>-2.9513649495920795</v>
      </c>
    </row>
    <row r="202" spans="1:17" ht="12.75">
      <c r="A202" s="489" t="s">
        <v>146</v>
      </c>
      <c r="B202" s="489"/>
      <c r="C202" s="489"/>
      <c r="D202" s="489"/>
      <c r="E202" s="489"/>
      <c r="F202" s="489"/>
      <c r="G202" s="489"/>
      <c r="H202" s="489"/>
      <c r="I202" s="489"/>
      <c r="J202" s="489"/>
      <c r="K202" s="489"/>
      <c r="L202" s="489"/>
      <c r="M202" s="489"/>
      <c r="N202" s="489"/>
      <c r="O202" s="489"/>
      <c r="P202" s="489"/>
      <c r="Q202" s="489"/>
    </row>
    <row r="203" spans="1:16" ht="12.75">
      <c r="A203" s="44"/>
      <c r="B203" s="45"/>
      <c r="C203" s="45"/>
      <c r="D203" s="45"/>
      <c r="E203" s="45"/>
      <c r="F203" s="45"/>
      <c r="G203" s="45"/>
      <c r="H203" s="45"/>
      <c r="I203" s="45"/>
      <c r="J203" s="45"/>
      <c r="K203" s="45"/>
      <c r="L203" s="45"/>
      <c r="M203" s="45"/>
      <c r="N203" s="46"/>
      <c r="O203" s="46"/>
      <c r="P203" s="46"/>
    </row>
    <row r="204" spans="1:17" ht="12.75">
      <c r="A204" s="489" t="s">
        <v>147</v>
      </c>
      <c r="B204" s="489"/>
      <c r="C204" s="489"/>
      <c r="D204" s="489"/>
      <c r="E204" s="489"/>
      <c r="F204" s="489"/>
      <c r="G204" s="489"/>
      <c r="H204" s="489"/>
      <c r="I204" s="489"/>
      <c r="J204" s="489"/>
      <c r="K204" s="489"/>
      <c r="L204" s="489"/>
      <c r="M204" s="489"/>
      <c r="N204" s="489"/>
      <c r="O204" s="489"/>
      <c r="P204" s="489"/>
      <c r="Q204" s="489"/>
    </row>
    <row r="205" spans="1:17" ht="12.75">
      <c r="A205" s="489" t="s">
        <v>148</v>
      </c>
      <c r="B205" s="489"/>
      <c r="C205" s="489"/>
      <c r="D205" s="489"/>
      <c r="E205" s="489"/>
      <c r="F205" s="489"/>
      <c r="G205" s="489"/>
      <c r="H205" s="489"/>
      <c r="I205" s="489"/>
      <c r="J205" s="489"/>
      <c r="K205" s="489"/>
      <c r="L205" s="489"/>
      <c r="M205" s="489"/>
      <c r="N205" s="489"/>
      <c r="O205" s="489"/>
      <c r="P205" s="489"/>
      <c r="Q205" s="489"/>
    </row>
    <row r="206" spans="1:17" ht="12.75">
      <c r="A206" s="489" t="s">
        <v>103</v>
      </c>
      <c r="B206" s="489"/>
      <c r="C206" s="489"/>
      <c r="D206" s="489"/>
      <c r="E206" s="489"/>
      <c r="F206" s="489"/>
      <c r="G206" s="489"/>
      <c r="H206" s="489"/>
      <c r="I206" s="489"/>
      <c r="J206" s="489"/>
      <c r="K206" s="489"/>
      <c r="L206" s="489"/>
      <c r="M206" s="489"/>
      <c r="N206" s="489"/>
      <c r="O206" s="489"/>
      <c r="P206" s="489"/>
      <c r="Q206" s="489"/>
    </row>
    <row r="207" spans="1:16" ht="12.75">
      <c r="A207" s="100"/>
      <c r="B207" s="45"/>
      <c r="C207" s="45"/>
      <c r="D207" s="45"/>
      <c r="E207" s="45"/>
      <c r="F207" s="45"/>
      <c r="G207" s="45"/>
      <c r="H207" s="45"/>
      <c r="I207" s="45"/>
      <c r="J207" s="45"/>
      <c r="K207" s="45"/>
      <c r="L207" s="45"/>
      <c r="M207" s="45"/>
      <c r="N207" s="45"/>
      <c r="O207" s="45"/>
      <c r="P207" s="45"/>
    </row>
    <row r="209" spans="1:17" ht="12.75">
      <c r="A209" s="52"/>
      <c r="B209" s="53"/>
      <c r="C209" s="54"/>
      <c r="D209" s="54"/>
      <c r="E209" s="54"/>
      <c r="F209" s="54"/>
      <c r="G209" s="54"/>
      <c r="H209" s="54"/>
      <c r="I209" s="54"/>
      <c r="J209" s="54"/>
      <c r="K209" s="54"/>
      <c r="L209" s="54"/>
      <c r="M209" s="54"/>
      <c r="N209" s="55"/>
      <c r="O209" s="482" t="s">
        <v>104</v>
      </c>
      <c r="P209" s="483"/>
      <c r="Q209" s="483"/>
    </row>
    <row r="210" spans="1:17" ht="12.75">
      <c r="A210" s="56"/>
      <c r="B210" s="57"/>
      <c r="C210" s="58"/>
      <c r="D210" s="58"/>
      <c r="E210" s="58"/>
      <c r="F210" s="58"/>
      <c r="G210" s="58"/>
      <c r="H210" s="58"/>
      <c r="I210" s="58"/>
      <c r="J210" s="58"/>
      <c r="K210" s="58"/>
      <c r="L210" s="58"/>
      <c r="M210" s="58"/>
      <c r="N210" s="59"/>
      <c r="O210" s="60" t="s">
        <v>105</v>
      </c>
      <c r="P210" s="61"/>
      <c r="Q210" s="62" t="s">
        <v>106</v>
      </c>
    </row>
    <row r="211" spans="1:17" ht="13.5" customHeight="1">
      <c r="A211" s="63" t="s">
        <v>107</v>
      </c>
      <c r="B211" s="57" t="s">
        <v>108</v>
      </c>
      <c r="C211" s="58" t="s">
        <v>109</v>
      </c>
      <c r="D211" s="58" t="s">
        <v>105</v>
      </c>
      <c r="E211" s="58" t="s">
        <v>110</v>
      </c>
      <c r="F211" s="58" t="s">
        <v>111</v>
      </c>
      <c r="G211" s="58" t="s">
        <v>112</v>
      </c>
      <c r="H211" s="58" t="s">
        <v>113</v>
      </c>
      <c r="I211" s="58" t="s">
        <v>114</v>
      </c>
      <c r="J211" s="58" t="s">
        <v>115</v>
      </c>
      <c r="K211" s="58" t="s">
        <v>116</v>
      </c>
      <c r="L211" s="58" t="s">
        <v>117</v>
      </c>
      <c r="M211" s="58" t="s">
        <v>118</v>
      </c>
      <c r="N211" s="64" t="s">
        <v>119</v>
      </c>
      <c r="O211" s="484" t="s">
        <v>120</v>
      </c>
      <c r="P211" s="485"/>
      <c r="Q211" s="485"/>
    </row>
    <row r="212" spans="1:17" ht="12.75">
      <c r="A212" s="56"/>
      <c r="B212" s="57"/>
      <c r="C212" s="58"/>
      <c r="D212" s="58"/>
      <c r="E212" s="58"/>
      <c r="F212" s="58"/>
      <c r="G212" s="58"/>
      <c r="H212" s="58"/>
      <c r="I212" s="58"/>
      <c r="J212" s="58"/>
      <c r="K212" s="58"/>
      <c r="L212" s="58"/>
      <c r="M212" s="58"/>
      <c r="N212" s="59"/>
      <c r="O212" s="64" t="s">
        <v>121</v>
      </c>
      <c r="P212" s="65" t="s">
        <v>122</v>
      </c>
      <c r="Q212" s="66" t="s">
        <v>122</v>
      </c>
    </row>
    <row r="213" spans="1:17" ht="12.75">
      <c r="A213" s="67"/>
      <c r="B213" s="68"/>
      <c r="C213" s="69"/>
      <c r="D213" s="69"/>
      <c r="E213" s="69"/>
      <c r="F213" s="69"/>
      <c r="G213" s="69"/>
      <c r="H213" s="69"/>
      <c r="I213" s="69"/>
      <c r="J213" s="69"/>
      <c r="K213" s="69"/>
      <c r="L213" s="69"/>
      <c r="M213" s="69"/>
      <c r="N213" s="70"/>
      <c r="O213" s="71" t="s">
        <v>123</v>
      </c>
      <c r="P213" s="72" t="s">
        <v>124</v>
      </c>
      <c r="Q213" s="73" t="s">
        <v>125</v>
      </c>
    </row>
    <row r="214" spans="1:16" ht="12.75">
      <c r="A214" s="74"/>
      <c r="B214" s="75"/>
      <c r="C214" s="75"/>
      <c r="D214" s="75"/>
      <c r="E214" s="75"/>
      <c r="F214" s="75"/>
      <c r="G214" s="75"/>
      <c r="H214" s="75"/>
      <c r="I214" s="75"/>
      <c r="J214" s="75"/>
      <c r="K214" s="75"/>
      <c r="L214" s="75"/>
      <c r="M214" s="75"/>
      <c r="N214" s="76"/>
      <c r="O214" s="77"/>
      <c r="P214" s="65"/>
    </row>
    <row r="215" spans="1:16" ht="12.75">
      <c r="A215" s="74"/>
      <c r="B215" s="75"/>
      <c r="C215" s="75"/>
      <c r="D215" s="75"/>
      <c r="E215" s="75"/>
      <c r="F215" s="75"/>
      <c r="G215" s="75"/>
      <c r="H215" s="75"/>
      <c r="I215" s="75"/>
      <c r="J215" s="75"/>
      <c r="K215" s="75"/>
      <c r="L215" s="75"/>
      <c r="M215" s="75"/>
      <c r="N215" s="76"/>
      <c r="O215" s="77"/>
      <c r="P215" s="65"/>
    </row>
    <row r="216" spans="1:16" ht="12.75" customHeight="1">
      <c r="A216" s="74"/>
      <c r="B216" s="75"/>
      <c r="C216" s="75"/>
      <c r="D216" s="75"/>
      <c r="E216" s="75"/>
      <c r="F216" s="75"/>
      <c r="G216" s="75"/>
      <c r="H216" s="75"/>
      <c r="I216" s="75"/>
      <c r="J216" s="75"/>
      <c r="K216" s="75"/>
      <c r="L216" s="75"/>
      <c r="M216" s="75"/>
      <c r="N216" s="76"/>
      <c r="O216" s="77"/>
      <c r="P216" s="65"/>
    </row>
    <row r="217" spans="1:17" ht="11.25" customHeight="1">
      <c r="A217" s="486" t="s">
        <v>132</v>
      </c>
      <c r="B217" s="486"/>
      <c r="C217" s="486"/>
      <c r="D217" s="486"/>
      <c r="E217" s="486"/>
      <c r="F217" s="486"/>
      <c r="G217" s="486"/>
      <c r="H217" s="486"/>
      <c r="I217" s="486"/>
      <c r="J217" s="486"/>
      <c r="K217" s="486"/>
      <c r="L217" s="486"/>
      <c r="M217" s="486"/>
      <c r="N217" s="486"/>
      <c r="O217" s="486"/>
      <c r="P217" s="486"/>
      <c r="Q217" s="486"/>
    </row>
    <row r="218" spans="1:16" ht="11.25" customHeight="1">
      <c r="A218" s="84"/>
      <c r="B218" s="101"/>
      <c r="C218" s="101"/>
      <c r="D218" s="101"/>
      <c r="E218" s="101"/>
      <c r="F218" s="101"/>
      <c r="G218" s="101"/>
      <c r="H218" s="101"/>
      <c r="I218" s="101"/>
      <c r="J218" s="101"/>
      <c r="K218" s="101"/>
      <c r="L218" s="101"/>
      <c r="M218" s="101"/>
      <c r="N218" s="102"/>
      <c r="O218" s="102"/>
      <c r="P218" s="102"/>
    </row>
    <row r="219" spans="1:16" ht="11.25" customHeight="1">
      <c r="A219" s="103"/>
      <c r="B219" s="79"/>
      <c r="C219" s="79"/>
      <c r="D219" s="79"/>
      <c r="E219" s="79"/>
      <c r="F219" s="79"/>
      <c r="G219" s="79"/>
      <c r="H219" s="79"/>
      <c r="I219" s="79"/>
      <c r="J219" s="79"/>
      <c r="K219" s="79"/>
      <c r="L219" s="79"/>
      <c r="M219" s="79"/>
      <c r="N219" s="79"/>
      <c r="O219" s="99"/>
      <c r="P219" s="99"/>
    </row>
    <row r="220" spans="1:16" ht="11.25" customHeight="1">
      <c r="A220" s="89" t="s">
        <v>126</v>
      </c>
      <c r="B220" s="79">
        <v>79.18490916882126</v>
      </c>
      <c r="C220" s="79">
        <v>89.22836901507372</v>
      </c>
      <c r="D220" s="79">
        <v>102.82283642242605</v>
      </c>
      <c r="E220" s="79">
        <v>89.15441876401411</v>
      </c>
      <c r="F220" s="79">
        <v>107.12563650295036</v>
      </c>
      <c r="G220" s="79">
        <v>100.07400355560318</v>
      </c>
      <c r="H220" s="79">
        <v>103.06307181820793</v>
      </c>
      <c r="I220" s="79">
        <v>105.84784727653368</v>
      </c>
      <c r="J220" s="79">
        <v>109.65561385391452</v>
      </c>
      <c r="K220" s="79">
        <v>107.5037083556057</v>
      </c>
      <c r="L220" s="79">
        <v>115.98292648848287</v>
      </c>
      <c r="M220" s="79">
        <v>90.35665878130725</v>
      </c>
      <c r="N220" s="79"/>
      <c r="O220" s="87"/>
      <c r="P220" s="87"/>
    </row>
    <row r="221" spans="1:17" ht="11.25" customHeight="1">
      <c r="A221" s="91">
        <v>2001</v>
      </c>
      <c r="B221" s="79">
        <v>101.14895068633972</v>
      </c>
      <c r="C221" s="79">
        <v>98.85156640714541</v>
      </c>
      <c r="D221" s="79">
        <v>112.69722770820607</v>
      </c>
      <c r="E221" s="79">
        <v>100.02223586773798</v>
      </c>
      <c r="F221" s="79">
        <v>113.34832919091748</v>
      </c>
      <c r="G221" s="79">
        <v>114.18106190232055</v>
      </c>
      <c r="H221" s="79">
        <v>105.73712868017805</v>
      </c>
      <c r="I221" s="79">
        <v>115.25911073656374</v>
      </c>
      <c r="J221" s="79">
        <v>115.67698317011683</v>
      </c>
      <c r="K221" s="79">
        <v>115.45318218881579</v>
      </c>
      <c r="L221" s="79">
        <v>117.14507139121476</v>
      </c>
      <c r="M221" s="79">
        <v>81.44502720667727</v>
      </c>
      <c r="N221" s="79">
        <f>(B221+C221+D221+E221+F221+G221+H221+I221+J221+K221+L221+M221)/12</f>
        <v>107.58048959468614</v>
      </c>
      <c r="O221" s="90">
        <f>100*(D221-C221)/C221</f>
        <v>14.006516845705578</v>
      </c>
      <c r="P221" s="90">
        <f>100*(D221-D220)/D220</f>
        <v>9.60330567541743</v>
      </c>
      <c r="Q221" s="87">
        <f>(((B221+C221+D221)/3)-((B220+C220+D220)/3))/((B220+C220+D220)/3)*100</f>
        <v>15.28617612575251</v>
      </c>
    </row>
    <row r="222" spans="1:17" ht="11.25" customHeight="1">
      <c r="A222" s="93">
        <v>2002</v>
      </c>
      <c r="B222" s="79">
        <v>100.60055113801405</v>
      </c>
      <c r="C222" s="79">
        <v>99.7016317806367</v>
      </c>
      <c r="D222" s="79">
        <v>110.78508431534657</v>
      </c>
      <c r="E222" s="79">
        <v>115.28410606822477</v>
      </c>
      <c r="F222" s="79">
        <v>111.48588725973015</v>
      </c>
      <c r="G222" s="79">
        <v>115.24430176277075</v>
      </c>
      <c r="H222" s="79">
        <v>115.44544536188006</v>
      </c>
      <c r="I222" s="79">
        <v>115.91972457420864</v>
      </c>
      <c r="J222" s="79">
        <v>124.7444248252028</v>
      </c>
      <c r="K222" s="79">
        <v>123.74418597970495</v>
      </c>
      <c r="L222" s="79">
        <v>122.85254914906692</v>
      </c>
      <c r="M222" s="79">
        <v>93.7927986162867</v>
      </c>
      <c r="N222" s="79">
        <f>(B222+C222+D222+E222+F222+G222+H222+I222+J222+K222+L222+M222)/12</f>
        <v>112.46672423592275</v>
      </c>
      <c r="O222" s="90">
        <f>100*(D222-C222)/C222</f>
        <v>11.116620998837462</v>
      </c>
      <c r="P222" s="90">
        <f>100*(D222-D221)/D221</f>
        <v>-1.6967084565827986</v>
      </c>
      <c r="Q222" s="87">
        <f>(((B222+C222+D222)/3)-((B221+C221+D221)/3))/((B221+C221+D221)/3)*100</f>
        <v>-0.5150269211935565</v>
      </c>
    </row>
    <row r="223" spans="1:17" ht="11.25" customHeight="1">
      <c r="A223" s="93">
        <v>2003</v>
      </c>
      <c r="B223" s="79">
        <v>110.8</v>
      </c>
      <c r="C223" s="79">
        <v>111.7</v>
      </c>
      <c r="D223" s="79">
        <v>125.9</v>
      </c>
      <c r="E223" s="79">
        <v>125.40262606607628</v>
      </c>
      <c r="F223" s="79">
        <v>128.4</v>
      </c>
      <c r="G223" s="79">
        <v>132.7</v>
      </c>
      <c r="H223" s="79">
        <v>131.4</v>
      </c>
      <c r="I223" s="79">
        <v>119.9</v>
      </c>
      <c r="J223" s="79">
        <v>141.6</v>
      </c>
      <c r="K223" s="79">
        <v>139.8</v>
      </c>
      <c r="L223" s="79">
        <v>136.1</v>
      </c>
      <c r="M223" s="79">
        <v>116.6</v>
      </c>
      <c r="N223" s="79">
        <f>(B223+C223+D223+E223+F223+G223+H223+I223+J223+K223+L223+M223)/12</f>
        <v>126.69188550550632</v>
      </c>
      <c r="O223" s="90">
        <f>100*(D223-C223)/C223</f>
        <v>12.712623097582814</v>
      </c>
      <c r="P223" s="90">
        <f>100*(D223-D222)/D222</f>
        <v>13.643457310218103</v>
      </c>
      <c r="Q223" s="87">
        <f>(((B223+C223+D223)/3)-((B222+C222+D222)/3))/((B222+C222+D222)/3)*100</f>
        <v>11.994297644440802</v>
      </c>
    </row>
    <row r="224" spans="1:17" ht="11.25" customHeight="1">
      <c r="A224" s="93">
        <v>2004</v>
      </c>
      <c r="B224" s="79">
        <f>IF('[1]UMS_W_V'!AB6&lt;&gt;0,'[1]UMS_W_V'!AB6," ")</f>
        <v>124.4</v>
      </c>
      <c r="C224" s="79">
        <f>IF('[1]UMS_W_V'!AC6&lt;&gt;0,'[1]UMS_W_V'!AC6," ")</f>
        <v>121.18736733170927</v>
      </c>
      <c r="D224" s="79">
        <f>IF('[1]UMS_W_V'!AD6&lt;&gt;0,'[1]UMS_W_V'!AD6," ")</f>
        <v>146.74906192296993</v>
      </c>
      <c r="E224" s="79" t="str">
        <f>IF('[1]UMS_W_V'!AE6&lt;&gt;0,'[1]UMS_W_V'!AE6," ")</f>
        <v> </v>
      </c>
      <c r="F224" s="79" t="str">
        <f>IF('[1]UMS_W_V'!AF6&lt;&gt;0,'[1]UMS_W_V'!AF6," ")</f>
        <v> </v>
      </c>
      <c r="G224" s="79" t="str">
        <f>IF('[1]UMS_W_V'!AG6&lt;&gt;0,'[1]UMS_W_V'!AG6," ")</f>
        <v> </v>
      </c>
      <c r="H224" s="79" t="str">
        <f>IF('[1]UMS_W_V'!AH6&lt;&gt;0,'[1]UMS_W_V'!AH6," ")</f>
        <v> </v>
      </c>
      <c r="I224" s="79" t="str">
        <f>IF('[1]UMS_W_V'!AI6&lt;&gt;0,'[1]UMS_W_V'!AI6," ")</f>
        <v> </v>
      </c>
      <c r="J224" s="79" t="str">
        <f>IF('[1]UMS_W_V'!AJ6&lt;&gt;0,'[1]UMS_W_V'!AJ6," ")</f>
        <v> </v>
      </c>
      <c r="K224" s="79" t="str">
        <f>IF('[1]UMS_W_V'!AK6&lt;&gt;0,'[1]UMS_W_V'!AK6," ")</f>
        <v> </v>
      </c>
      <c r="L224" s="79" t="str">
        <f>IF('[1]UMS_W_V'!AL6&lt;&gt;0,'[1]UMS_W_V'!AL6," ")</f>
        <v> </v>
      </c>
      <c r="M224" s="79" t="str">
        <f>IF('[1]UMS_W_V'!AM6&lt;&gt;0,'[1]UMS_W_V'!AM6," ")</f>
        <v> </v>
      </c>
      <c r="N224" s="79">
        <f>(B224+C224+D224)/3</f>
        <v>130.77880975155975</v>
      </c>
      <c r="O224" s="90">
        <f>100*(D224-C224)/C224</f>
        <v>21.092705579859825</v>
      </c>
      <c r="P224" s="90">
        <f>100*(D224-D223)/D223</f>
        <v>16.56001741300232</v>
      </c>
      <c r="Q224" s="87">
        <f>(((B224+C224+D224)/3)-((B223+C223+D223)/3))/((B223+C223+D223)/3)*100</f>
        <v>12.61091540030978</v>
      </c>
    </row>
    <row r="225" spans="1:16" ht="11.25" customHeight="1">
      <c r="A225" s="95"/>
      <c r="B225" s="79"/>
      <c r="C225" s="79"/>
      <c r="D225" s="79"/>
      <c r="E225" s="79"/>
      <c r="F225" s="79"/>
      <c r="G225" s="79"/>
      <c r="H225" s="79"/>
      <c r="I225" s="79"/>
      <c r="J225" s="79"/>
      <c r="K225" s="79"/>
      <c r="L225" s="79"/>
      <c r="M225" s="79"/>
      <c r="N225" s="79"/>
      <c r="O225" s="90"/>
      <c r="P225" s="90"/>
    </row>
    <row r="226" spans="1:16" ht="11.25" customHeight="1">
      <c r="A226" s="97" t="s">
        <v>127</v>
      </c>
      <c r="B226" s="79">
        <v>76.37728136899376</v>
      </c>
      <c r="C226" s="79">
        <v>87.09317187194627</v>
      </c>
      <c r="D226" s="79">
        <v>101.68623477583667</v>
      </c>
      <c r="E226" s="79">
        <v>89.6448805658243</v>
      </c>
      <c r="F226" s="79">
        <v>108.97899445577866</v>
      </c>
      <c r="G226" s="79">
        <v>99.16041669072636</v>
      </c>
      <c r="H226" s="79">
        <v>105.42043034089079</v>
      </c>
      <c r="I226" s="79">
        <v>106.74769944871247</v>
      </c>
      <c r="J226" s="79">
        <v>109.51887840999679</v>
      </c>
      <c r="K226" s="79">
        <v>107.87466059147934</v>
      </c>
      <c r="L226" s="79">
        <v>115.86345889685201</v>
      </c>
      <c r="M226" s="79">
        <v>91.6338926080637</v>
      </c>
      <c r="N226" s="79">
        <f>(B226+C226+D226+E226+F226+G226+H226+I226+J226+K226+L226+M226)/12</f>
        <v>100.00000000209174</v>
      </c>
      <c r="O226" s="90"/>
      <c r="P226" s="90"/>
    </row>
    <row r="227" spans="1:17" ht="11.25" customHeight="1">
      <c r="A227" s="91">
        <v>2001</v>
      </c>
      <c r="B227" s="79">
        <v>99.6685192522422</v>
      </c>
      <c r="C227" s="79">
        <v>95.56935092678329</v>
      </c>
      <c r="D227" s="79">
        <v>110.46407759380892</v>
      </c>
      <c r="E227" s="79">
        <v>100.3557609707792</v>
      </c>
      <c r="F227" s="79">
        <v>112.09520823107162</v>
      </c>
      <c r="G227" s="79">
        <v>113.60843415825556</v>
      </c>
      <c r="H227" s="79">
        <v>107.31484117898395</v>
      </c>
      <c r="I227" s="79">
        <v>118.44826920099472</v>
      </c>
      <c r="J227" s="79">
        <v>113.07774650811562</v>
      </c>
      <c r="K227" s="79">
        <v>115.01372840527462</v>
      </c>
      <c r="L227" s="79">
        <v>114.09368031800015</v>
      </c>
      <c r="M227" s="79">
        <v>80.93582515038135</v>
      </c>
      <c r="N227" s="79">
        <f>(B227+C227+D227+E227+F227+G227+H227+I227+J227+K227+L227+M227)/12</f>
        <v>106.72045349122429</v>
      </c>
      <c r="O227" s="90">
        <f>100*(D227-C227)/C227</f>
        <v>15.585254605774866</v>
      </c>
      <c r="P227" s="90">
        <f>100*(D227-D226)/D226</f>
        <v>8.632282272347549</v>
      </c>
      <c r="Q227" s="87">
        <f>(((B227+C227+D227)/3)-((B226+C226+D226)/3))/((B226+C226+D226)/3)*100</f>
        <v>15.291056793367533</v>
      </c>
    </row>
    <row r="228" spans="1:17" ht="11.25" customHeight="1">
      <c r="A228" s="93">
        <v>2002</v>
      </c>
      <c r="B228" s="79">
        <v>96.2350346567502</v>
      </c>
      <c r="C228" s="79">
        <v>95.69136655937199</v>
      </c>
      <c r="D228" s="79">
        <v>104.43290020110756</v>
      </c>
      <c r="E228" s="79">
        <v>109.76796400307688</v>
      </c>
      <c r="F228" s="79">
        <v>106.28556638836784</v>
      </c>
      <c r="G228" s="79">
        <v>111.34599038057758</v>
      </c>
      <c r="H228" s="79">
        <v>114.78790620120039</v>
      </c>
      <c r="I228" s="79">
        <v>115.1547846920702</v>
      </c>
      <c r="J228" s="79">
        <v>122.64502633461105</v>
      </c>
      <c r="K228" s="79">
        <v>119.98877820134</v>
      </c>
      <c r="L228" s="79">
        <v>119.34893011245104</v>
      </c>
      <c r="M228" s="79">
        <v>92.96100325617209</v>
      </c>
      <c r="N228" s="79">
        <f>(B228+C228+D228+E228+F228+G228+H228+I228+J228+K228+L228+M228)/12</f>
        <v>109.05377091559139</v>
      </c>
      <c r="O228" s="90">
        <f>100*(D228-C228)/C228</f>
        <v>9.135133038686266</v>
      </c>
      <c r="P228" s="90">
        <f>100*(D228-D227)/D227</f>
        <v>-5.459854030446717</v>
      </c>
      <c r="Q228" s="87">
        <f>(((B228+C228+D228)/3)-((B227+C227+D227)/3))/((B227+C227+D227)/3)*100</f>
        <v>-3.0561291557576635</v>
      </c>
    </row>
    <row r="229" spans="1:17" ht="11.25" customHeight="1">
      <c r="A229" s="93">
        <v>2003</v>
      </c>
      <c r="B229" s="79">
        <v>105.4</v>
      </c>
      <c r="C229" s="79">
        <v>104.8</v>
      </c>
      <c r="D229" s="79">
        <v>119.4</v>
      </c>
      <c r="E229" s="79">
        <v>121.37962068652345</v>
      </c>
      <c r="F229" s="79">
        <v>126.8</v>
      </c>
      <c r="G229" s="79">
        <v>130.7</v>
      </c>
      <c r="H229" s="79">
        <v>130.8</v>
      </c>
      <c r="I229" s="79">
        <v>116.5</v>
      </c>
      <c r="J229" s="79">
        <v>138.9</v>
      </c>
      <c r="K229" s="79">
        <v>138.7</v>
      </c>
      <c r="L229" s="79">
        <v>134.4</v>
      </c>
      <c r="M229" s="79">
        <v>112.4</v>
      </c>
      <c r="N229" s="79">
        <f>(B229+C229+D229+E229+F229+G229+H229+I229+J229+K229+L229+M229)/12</f>
        <v>123.34830172387699</v>
      </c>
      <c r="O229" s="90">
        <f>100*(D229-C229)/C229</f>
        <v>13.931297709923673</v>
      </c>
      <c r="P229" s="90">
        <f>100*(D229-D228)/D228</f>
        <v>14.331786027267405</v>
      </c>
      <c r="Q229" s="87">
        <f>(((B229+C229+D229)/3)-((B228+C228+D228)/3))/((B228+C228+D228)/3)*100</f>
        <v>11.216350701263242</v>
      </c>
    </row>
    <row r="230" spans="1:17" ht="11.25" customHeight="1">
      <c r="A230" s="93">
        <v>2004</v>
      </c>
      <c r="B230" s="79">
        <f>IF('[1]UMS_W_V'!B6&lt;&gt;0,'[1]UMS_W_V'!B6," ")</f>
        <v>120.4</v>
      </c>
      <c r="C230" s="79">
        <f>IF('[1]UMS_W_V'!C6&lt;&gt;0,'[1]UMS_W_V'!C6," ")</f>
        <v>115.46315689706617</v>
      </c>
      <c r="D230" s="79">
        <f>IF('[1]UMS_W_V'!D6&lt;&gt;0,'[1]UMS_W_V'!D6," ")</f>
        <v>139.9529856486289</v>
      </c>
      <c r="E230" s="79" t="str">
        <f>IF('[1]UMS_W_V'!E6&lt;&gt;0,'[1]UMS_W_V'!E6," ")</f>
        <v> </v>
      </c>
      <c r="F230" s="79" t="str">
        <f>IF('[1]UMS_W_V'!F6&lt;&gt;0,'[1]UMS_W_V'!F6," ")</f>
        <v> </v>
      </c>
      <c r="G230" s="79" t="str">
        <f>IF('[1]UMS_W_V'!G6&lt;&gt;0,'[1]UMS_W_V'!G6," ")</f>
        <v> </v>
      </c>
      <c r="H230" s="79" t="str">
        <f>IF('[1]UMS_W_V'!H6&lt;&gt;0,'[1]UMS_W_V'!H6," ")</f>
        <v> </v>
      </c>
      <c r="I230" s="79" t="str">
        <f>IF('[1]UMS_W_V'!I6&lt;&gt;0,'[1]UMS_W_V'!I6," ")</f>
        <v> </v>
      </c>
      <c r="J230" s="79" t="str">
        <f>IF('[1]UMS_W_V'!J6&lt;&gt;0,'[1]UMS_W_V'!J6," ")</f>
        <v> </v>
      </c>
      <c r="K230" s="79" t="str">
        <f>IF('[1]UMS_W_V'!K6&lt;&gt;0,'[1]UMS_W_V'!K6," ")</f>
        <v> </v>
      </c>
      <c r="L230" s="79" t="str">
        <f>IF('[1]UMS_W_V'!L6&lt;&gt;0,'[1]UMS_W_V'!L6," ")</f>
        <v> </v>
      </c>
      <c r="M230" s="79" t="str">
        <f>IF('[1]UMS_W_V'!M6&lt;&gt;0,'[1]UMS_W_V'!M6," ")</f>
        <v> </v>
      </c>
      <c r="N230" s="79">
        <f>(B230+C230+D230)/3</f>
        <v>125.27204751523169</v>
      </c>
      <c r="O230" s="90">
        <f>100*(D230-C230)/C230</f>
        <v>21.210080695606717</v>
      </c>
      <c r="P230" s="90">
        <f>100*(D230-D229)/D229</f>
        <v>17.213555819622187</v>
      </c>
      <c r="Q230" s="87">
        <f>(((B230+C230+D230)/3)-((B229+C229+D229)/3))/((B229+C229+D229)/3)*100</f>
        <v>14.021887908281263</v>
      </c>
    </row>
    <row r="231" spans="1:16" ht="11.25" customHeight="1">
      <c r="A231" s="95"/>
      <c r="B231" s="79"/>
      <c r="C231" s="79"/>
      <c r="D231" s="79"/>
      <c r="E231" s="79"/>
      <c r="F231" s="79"/>
      <c r="G231" s="79"/>
      <c r="H231" s="79"/>
      <c r="I231" s="79"/>
      <c r="J231" s="79"/>
      <c r="K231" s="79"/>
      <c r="L231" s="79"/>
      <c r="M231" s="79"/>
      <c r="N231" s="79"/>
      <c r="O231" s="90"/>
      <c r="P231" s="90"/>
    </row>
    <row r="232" spans="1:16" ht="11.25" customHeight="1">
      <c r="A232" s="97" t="s">
        <v>128</v>
      </c>
      <c r="B232" s="79">
        <v>89.73805680837673</v>
      </c>
      <c r="C232" s="79">
        <v>97.2540235185883</v>
      </c>
      <c r="D232" s="79">
        <v>107.09502841187073</v>
      </c>
      <c r="E232" s="79">
        <v>87.31089955217308</v>
      </c>
      <c r="F232" s="79">
        <v>100.15934272304243</v>
      </c>
      <c r="G232" s="79">
        <v>103.50794058947199</v>
      </c>
      <c r="H232" s="79">
        <v>94.20237008910242</v>
      </c>
      <c r="I232" s="79">
        <v>102.46553541695984</v>
      </c>
      <c r="J232" s="79">
        <v>110.16956707277481</v>
      </c>
      <c r="K232" s="79">
        <v>106.1093947315829</v>
      </c>
      <c r="L232" s="79">
        <v>116.43197431159882</v>
      </c>
      <c r="M232" s="79">
        <v>85.55586676625086</v>
      </c>
      <c r="N232" s="79">
        <f>(B232+C232+D232+E232+F232+G232+H232+I232+J232+K232+L232+M232)/12</f>
        <v>99.99999999931607</v>
      </c>
      <c r="O232" s="90"/>
      <c r="P232" s="90"/>
    </row>
    <row r="233" spans="1:17" ht="11.25" customHeight="1">
      <c r="A233" s="91">
        <v>2001</v>
      </c>
      <c r="B233" s="79">
        <v>106.71351002901905</v>
      </c>
      <c r="C233" s="79">
        <v>111.18856654380353</v>
      </c>
      <c r="D233" s="79">
        <v>121.09106212898058</v>
      </c>
      <c r="E233" s="79">
        <v>98.7686011674276</v>
      </c>
      <c r="F233" s="79">
        <v>118.05848718032593</v>
      </c>
      <c r="G233" s="79">
        <v>116.33342167826513</v>
      </c>
      <c r="H233" s="79">
        <v>99.8069149572859</v>
      </c>
      <c r="I233" s="79">
        <v>103.27188789723066</v>
      </c>
      <c r="J233" s="79">
        <v>125.44684235625323</v>
      </c>
      <c r="K233" s="79">
        <v>117.10497544864647</v>
      </c>
      <c r="L233" s="79">
        <v>128.61446220892947</v>
      </c>
      <c r="M233" s="79">
        <v>83.35898620441556</v>
      </c>
      <c r="N233" s="79">
        <f>(B233+C233+D233+E233+F233+G233+H233+I233+J233+K233+L233+M233)/12</f>
        <v>110.81314315004859</v>
      </c>
      <c r="O233" s="90">
        <f>100*(D233-C233)/C233</f>
        <v>8.906037637670138</v>
      </c>
      <c r="P233" s="90">
        <f>100*(D233-D232)/D232</f>
        <v>13.068798733852796</v>
      </c>
      <c r="Q233" s="87">
        <f>(((B233+C233+D233)/3)-((B232+C232+D232)/3))/((B232+C232+D232)/3)*100</f>
        <v>15.269635638074252</v>
      </c>
    </row>
    <row r="234" spans="1:17" ht="11.25" customHeight="1">
      <c r="A234" s="93">
        <v>2002</v>
      </c>
      <c r="B234" s="79">
        <v>117.00939989949156</v>
      </c>
      <c r="C234" s="79">
        <v>114.77518282401921</v>
      </c>
      <c r="D234" s="79">
        <v>134.66130351497912</v>
      </c>
      <c r="E234" s="79">
        <v>136.0178591714831</v>
      </c>
      <c r="F234" s="79">
        <v>131.03255007806462</v>
      </c>
      <c r="G234" s="79">
        <v>129.8970472458675</v>
      </c>
      <c r="H234" s="79">
        <v>117.9169652186879</v>
      </c>
      <c r="I234" s="79">
        <v>118.79493599931759</v>
      </c>
      <c r="J234" s="79">
        <v>132.6355214434578</v>
      </c>
      <c r="K234" s="79">
        <v>137.8597937312972</v>
      </c>
      <c r="L234" s="79">
        <v>136.0217480622898</v>
      </c>
      <c r="M234" s="79">
        <v>96.91930251170999</v>
      </c>
      <c r="N234" s="79">
        <f>(B234+C234+D234+E234+F234+G234+H234+I234+J234+K234+L234+M234)/12</f>
        <v>125.2951341417221</v>
      </c>
      <c r="O234" s="90">
        <f>100*(D234-C234)/C234</f>
        <v>17.326150306770245</v>
      </c>
      <c r="P234" s="90">
        <f>100*(D234-D233)/D233</f>
        <v>11.206641635981482</v>
      </c>
      <c r="Q234" s="87">
        <f>(((B234+C234+D234)/3)-((B233+C233+D233)/3))/((B233+C233+D233)/3)*100</f>
        <v>8.098319524052563</v>
      </c>
    </row>
    <row r="235" spans="1:17" ht="11.25" customHeight="1">
      <c r="A235" s="93">
        <v>2003</v>
      </c>
      <c r="B235" s="79">
        <v>130.9</v>
      </c>
      <c r="C235" s="79">
        <v>137.7</v>
      </c>
      <c r="D235" s="79">
        <v>150.5</v>
      </c>
      <c r="E235" s="79">
        <v>140.5240640749788</v>
      </c>
      <c r="F235" s="79">
        <v>134.5</v>
      </c>
      <c r="G235" s="79">
        <v>140.3</v>
      </c>
      <c r="H235" s="79">
        <v>133.7</v>
      </c>
      <c r="I235" s="79">
        <v>132.5</v>
      </c>
      <c r="J235" s="79">
        <v>151.9</v>
      </c>
      <c r="K235" s="79">
        <v>143.8</v>
      </c>
      <c r="L235" s="79">
        <v>142.2</v>
      </c>
      <c r="M235" s="79">
        <v>132.1</v>
      </c>
      <c r="N235" s="79">
        <f>(B235+C235+D235+E235+F235+G235+H235+I235+J235+K235+L235+M235)/12</f>
        <v>139.21867200624823</v>
      </c>
      <c r="O235" s="90">
        <f>100*(D235-C235)/C235</f>
        <v>9.295570079883815</v>
      </c>
      <c r="P235" s="90">
        <f>100*(D235-D234)/D234</f>
        <v>11.761876702210186</v>
      </c>
      <c r="Q235" s="87">
        <f>(((B235+C235+D235)/3)-((B234+C234+D234)/3))/((B234+C234+D234)/3)*100</f>
        <v>14.368864746169335</v>
      </c>
    </row>
    <row r="236" spans="1:17" ht="11.25" customHeight="1">
      <c r="A236" s="93">
        <v>2004</v>
      </c>
      <c r="B236" s="79">
        <f>IF('[1]UMS_W_V'!O6&lt;&gt;0,'[1]UMS_W_V'!O6," ")</f>
        <v>139.2</v>
      </c>
      <c r="C236" s="79">
        <f>IF('[1]UMS_W_V'!P6&lt;&gt;0,'[1]UMS_W_V'!P6," ")</f>
        <v>142.7031956881567</v>
      </c>
      <c r="D236" s="79">
        <f>IF('[1]UMS_W_V'!Q6&lt;&gt;0,'[1]UMS_W_V'!Q6," ")</f>
        <v>172.29375708862727</v>
      </c>
      <c r="E236" s="79" t="str">
        <f>IF('[1]UMS_W_V'!R6&lt;&gt;0,'[1]UMS_W_V'!R6," ")</f>
        <v> </v>
      </c>
      <c r="F236" s="79" t="str">
        <f>IF('[1]UMS_W_V'!S6&lt;&gt;0,'[1]UMS_W_V'!S6," ")</f>
        <v> </v>
      </c>
      <c r="G236" s="79" t="str">
        <f>IF('[1]UMS_W_V'!T6&lt;&gt;0,'[1]UMS_W_V'!T6," ")</f>
        <v> </v>
      </c>
      <c r="H236" s="79" t="str">
        <f>IF('[1]UMS_W_V'!U6&lt;&gt;0,'[1]UMS_W_V'!U6," ")</f>
        <v> </v>
      </c>
      <c r="I236" s="79" t="str">
        <f>IF('[1]UMS_W_V'!V6&lt;&gt;0,'[1]UMS_W_V'!V6," ")</f>
        <v> </v>
      </c>
      <c r="J236" s="79" t="str">
        <f>IF('[1]UMS_W_V'!W6&lt;&gt;0,'[1]UMS_W_V'!W6," ")</f>
        <v> </v>
      </c>
      <c r="K236" s="79" t="str">
        <f>IF('[1]UMS_W_V'!X6&lt;&gt;0,'[1]UMS_W_V'!X6," ")</f>
        <v> </v>
      </c>
      <c r="L236" s="79" t="str">
        <f>IF('[1]UMS_W_V'!Y6&lt;&gt;0,'[1]UMS_W_V'!Y6," ")</f>
        <v> </v>
      </c>
      <c r="M236" s="79" t="str">
        <f>IF('[1]UMS_W_V'!Z6&lt;&gt;0,'[1]UMS_W_V'!Z6," ")</f>
        <v> </v>
      </c>
      <c r="N236" s="79">
        <f>(B236+C236+D236)/3</f>
        <v>151.39898425892798</v>
      </c>
      <c r="O236" s="90">
        <f>100*(D236-C236)/C236</f>
        <v>20.73573843793489</v>
      </c>
      <c r="P236" s="90">
        <f>100*(D236-D235)/D235</f>
        <v>14.480901720018121</v>
      </c>
      <c r="Q236" s="87">
        <f>(((B236+C236+D236)/3)-((B235+C235+D235)/3))/((B235+C235+D235)/3)*100</f>
        <v>8.374362390070123</v>
      </c>
    </row>
    <row r="237" spans="1:16" ht="11.25" customHeight="1">
      <c r="A237" s="98"/>
      <c r="B237" s="79"/>
      <c r="C237" s="79"/>
      <c r="D237" s="79"/>
      <c r="E237" s="79"/>
      <c r="F237" s="79"/>
      <c r="G237" s="79"/>
      <c r="H237" s="79"/>
      <c r="I237" s="79"/>
      <c r="J237" s="79"/>
      <c r="K237" s="79"/>
      <c r="L237" s="79"/>
      <c r="M237" s="79"/>
      <c r="N237" s="105"/>
      <c r="O237" s="90"/>
      <c r="P237" s="90"/>
    </row>
    <row r="238" spans="1:16" ht="11.25" customHeight="1">
      <c r="A238" s="98"/>
      <c r="B238" s="79"/>
      <c r="C238" s="79"/>
      <c r="D238" s="79"/>
      <c r="E238" s="79"/>
      <c r="F238" s="79"/>
      <c r="G238" s="79"/>
      <c r="H238" s="79"/>
      <c r="I238" s="79"/>
      <c r="J238" s="79"/>
      <c r="K238" s="79"/>
      <c r="L238" s="79"/>
      <c r="M238" s="79"/>
      <c r="N238" s="105"/>
      <c r="O238" s="90"/>
      <c r="P238" s="90"/>
    </row>
    <row r="239" spans="1:16" ht="13.5" customHeight="1">
      <c r="A239" s="98"/>
      <c r="B239" s="79"/>
      <c r="C239" s="79"/>
      <c r="D239" s="79"/>
      <c r="E239" s="79"/>
      <c r="F239" s="79"/>
      <c r="G239" s="79"/>
      <c r="H239" s="79"/>
      <c r="I239" s="79"/>
      <c r="J239" s="79"/>
      <c r="K239" s="79"/>
      <c r="L239" s="79"/>
      <c r="M239" s="79"/>
      <c r="N239" s="105"/>
      <c r="O239" s="90"/>
      <c r="P239" s="90"/>
    </row>
    <row r="240" spans="1:17" ht="11.25" customHeight="1">
      <c r="A240" s="486" t="s">
        <v>133</v>
      </c>
      <c r="B240" s="486"/>
      <c r="C240" s="486"/>
      <c r="D240" s="486"/>
      <c r="E240" s="486"/>
      <c r="F240" s="486"/>
      <c r="G240" s="486"/>
      <c r="H240" s="486"/>
      <c r="I240" s="486"/>
      <c r="J240" s="486"/>
      <c r="K240" s="486"/>
      <c r="L240" s="486"/>
      <c r="M240" s="486"/>
      <c r="N240" s="486"/>
      <c r="O240" s="486"/>
      <c r="P240" s="486"/>
      <c r="Q240" s="486"/>
    </row>
    <row r="241" spans="1:16" ht="11.25" customHeight="1">
      <c r="A241" s="85"/>
      <c r="B241" s="85"/>
      <c r="C241" s="85"/>
      <c r="D241" s="85"/>
      <c r="E241" s="85"/>
      <c r="F241" s="85"/>
      <c r="G241" s="85"/>
      <c r="H241" s="85"/>
      <c r="I241" s="85"/>
      <c r="J241" s="85"/>
      <c r="K241" s="85"/>
      <c r="L241" s="85"/>
      <c r="M241" s="85"/>
      <c r="N241" s="104"/>
      <c r="O241" s="90"/>
      <c r="P241" s="90"/>
    </row>
    <row r="242" spans="1:16" ht="11.25" customHeight="1">
      <c r="A242" s="85"/>
      <c r="B242" s="79"/>
      <c r="C242" s="79"/>
      <c r="D242" s="79"/>
      <c r="E242" s="79"/>
      <c r="F242" s="79"/>
      <c r="G242" s="79"/>
      <c r="H242" s="79"/>
      <c r="I242" s="79"/>
      <c r="J242" s="79"/>
      <c r="K242" s="79"/>
      <c r="L242" s="79"/>
      <c r="M242" s="79"/>
      <c r="N242" s="79"/>
      <c r="O242" s="90"/>
      <c r="P242" s="90"/>
    </row>
    <row r="243" spans="1:16" ht="11.25" customHeight="1">
      <c r="A243" s="89" t="s">
        <v>126</v>
      </c>
      <c r="B243" s="79">
        <v>76.77453213003547</v>
      </c>
      <c r="C243" s="79">
        <v>99.864324236263</v>
      </c>
      <c r="D243" s="79">
        <v>106.17112912625164</v>
      </c>
      <c r="E243" s="79">
        <v>96.97352457595373</v>
      </c>
      <c r="F243" s="79">
        <v>99.92772900789276</v>
      </c>
      <c r="G243" s="79">
        <v>91.03811009783053</v>
      </c>
      <c r="H243" s="79">
        <v>84.68507694736253</v>
      </c>
      <c r="I243" s="79">
        <v>90.83777584141434</v>
      </c>
      <c r="J243" s="79">
        <v>103.35555824512896</v>
      </c>
      <c r="K243" s="79">
        <v>113.85441669973729</v>
      </c>
      <c r="L243" s="79">
        <v>129.26597701708286</v>
      </c>
      <c r="M243" s="79">
        <v>107.2518459685071</v>
      </c>
      <c r="N243" s="79"/>
      <c r="O243" s="90"/>
      <c r="P243" s="90"/>
    </row>
    <row r="244" spans="1:17" ht="11.25" customHeight="1">
      <c r="A244" s="91">
        <v>2001</v>
      </c>
      <c r="B244" s="79">
        <v>91.35213018701735</v>
      </c>
      <c r="C244" s="79">
        <v>96.69307559422859</v>
      </c>
      <c r="D244" s="79">
        <v>116.03851176137665</v>
      </c>
      <c r="E244" s="79">
        <v>87.99819434400726</v>
      </c>
      <c r="F244" s="79">
        <v>99.3336920084694</v>
      </c>
      <c r="G244" s="79">
        <v>86.9187210902092</v>
      </c>
      <c r="H244" s="79">
        <v>85.38066878695133</v>
      </c>
      <c r="I244" s="79">
        <v>87.67758195024733</v>
      </c>
      <c r="J244" s="79">
        <v>97.22588701718385</v>
      </c>
      <c r="K244" s="79">
        <v>95.52628522760006</v>
      </c>
      <c r="L244" s="79">
        <v>123.51077591886363</v>
      </c>
      <c r="M244" s="79">
        <v>102.24539665288037</v>
      </c>
      <c r="N244" s="79">
        <f>(B244+C244+D244+E244+F244+G244+H244+I244+J244+K244+L244+M244)/12</f>
        <v>97.49174337825292</v>
      </c>
      <c r="O244" s="90">
        <f>100*(D244-C244)/C244</f>
        <v>20.00705432965125</v>
      </c>
      <c r="P244" s="90">
        <f>100*(D244-D243)/D243</f>
        <v>9.293847316431359</v>
      </c>
      <c r="Q244" s="87">
        <f>(((B244+C244+D244)/3)-((B243+C243+D243)/3))/((B243+C243+D243)/3)*100</f>
        <v>7.522270478894712</v>
      </c>
    </row>
    <row r="245" spans="1:17" ht="11.25" customHeight="1">
      <c r="A245" s="93">
        <v>2002</v>
      </c>
      <c r="B245" s="79">
        <v>86.83684249629215</v>
      </c>
      <c r="C245" s="79">
        <v>95.11632156036795</v>
      </c>
      <c r="D245" s="79">
        <v>113.51005835581584</v>
      </c>
      <c r="E245" s="79">
        <v>109.91790836878181</v>
      </c>
      <c r="F245" s="79">
        <v>90.11262679842996</v>
      </c>
      <c r="G245" s="79">
        <v>100.6471432708709</v>
      </c>
      <c r="H245" s="79">
        <v>87.60851354985458</v>
      </c>
      <c r="I245" s="79">
        <v>98.84622405573228</v>
      </c>
      <c r="J245" s="79">
        <v>118.26260761553328</v>
      </c>
      <c r="K245" s="79">
        <v>121.49562786996202</v>
      </c>
      <c r="L245" s="79">
        <v>125.39374903141723</v>
      </c>
      <c r="M245" s="79">
        <v>104.64741200920696</v>
      </c>
      <c r="N245" s="79">
        <f>(B245+C245+D245+E245+F245+G245+H245+I245+J245+K245+L245+M245)/12</f>
        <v>104.36625291518874</v>
      </c>
      <c r="O245" s="90">
        <f>100*(D245-C245)/C245</f>
        <v>19.338149850311282</v>
      </c>
      <c r="P245" s="90">
        <f>100*(D245-D244)/D244</f>
        <v>-2.1789777955446037</v>
      </c>
      <c r="Q245" s="87">
        <f>(((B245+C245+D245)/3)-((B244+C244+D244)/3))/((B244+C244+D244)/3)*100</f>
        <v>-2.834908491586145</v>
      </c>
    </row>
    <row r="246" spans="1:17" ht="11.25" customHeight="1">
      <c r="A246" s="93">
        <v>2003</v>
      </c>
      <c r="B246" s="79">
        <v>99.3</v>
      </c>
      <c r="C246" s="79">
        <v>100.2</v>
      </c>
      <c r="D246" s="79">
        <v>123.1</v>
      </c>
      <c r="E246" s="79">
        <v>102.47782277147668</v>
      </c>
      <c r="F246" s="79">
        <v>93.1</v>
      </c>
      <c r="G246" s="79">
        <v>109.7</v>
      </c>
      <c r="H246" s="79">
        <v>103.6</v>
      </c>
      <c r="I246" s="79">
        <v>100.7</v>
      </c>
      <c r="J246" s="79">
        <v>129.4</v>
      </c>
      <c r="K246" s="79">
        <v>131.5</v>
      </c>
      <c r="L246" s="79">
        <v>134.7</v>
      </c>
      <c r="M246" s="79">
        <v>110.8</v>
      </c>
      <c r="N246" s="79">
        <f>(B246+C246+D246+E246+F246+G246+H246+I246+J246+K246+L246+M246)/12</f>
        <v>111.54815189762307</v>
      </c>
      <c r="O246" s="90">
        <f>100*(D246-C246)/C246</f>
        <v>22.85429141716566</v>
      </c>
      <c r="P246" s="90">
        <f>100*(D246-D245)/D245</f>
        <v>8.448539083754948</v>
      </c>
      <c r="Q246" s="87">
        <f>(((B246+C246+D246)/3)-((B245+C245+D245)/3))/((B245+C245+D245)/3)*100</f>
        <v>9.184485759665986</v>
      </c>
    </row>
    <row r="247" spans="1:17" ht="11.25" customHeight="1">
      <c r="A247" s="93">
        <v>2004</v>
      </c>
      <c r="B247" s="79">
        <f>IF('[1]UMS_W_V'!AB7&lt;&gt;0,'[1]UMS_W_V'!AB7," ")</f>
        <v>94.8</v>
      </c>
      <c r="C247" s="79">
        <f>IF('[1]UMS_W_V'!AC7&lt;&gt;0,'[1]UMS_W_V'!AC7," ")</f>
        <v>105.21418827819447</v>
      </c>
      <c r="D247" s="79">
        <f>IF('[1]UMS_W_V'!AD7&lt;&gt;0,'[1]UMS_W_V'!AD7," ")</f>
        <v>128.95987433937987</v>
      </c>
      <c r="E247" s="79" t="str">
        <f>IF('[1]UMS_W_V'!AE7&lt;&gt;0,'[1]UMS_W_V'!AE7," ")</f>
        <v> </v>
      </c>
      <c r="F247" s="79" t="str">
        <f>IF('[1]UMS_W_V'!AF7&lt;&gt;0,'[1]UMS_W_V'!AF7," ")</f>
        <v> </v>
      </c>
      <c r="G247" s="79" t="str">
        <f>IF('[1]UMS_W_V'!AG7&lt;&gt;0,'[1]UMS_W_V'!AG7," ")</f>
        <v> </v>
      </c>
      <c r="H247" s="79" t="str">
        <f>IF('[1]UMS_W_V'!AH7&lt;&gt;0,'[1]UMS_W_V'!AH7," ")</f>
        <v> </v>
      </c>
      <c r="I247" s="79" t="str">
        <f>IF('[1]UMS_W_V'!AI7&lt;&gt;0,'[1]UMS_W_V'!AI7," ")</f>
        <v> </v>
      </c>
      <c r="J247" s="79" t="str">
        <f>IF('[1]UMS_W_V'!AJ7&lt;&gt;0,'[1]UMS_W_V'!AJ7," ")</f>
        <v> </v>
      </c>
      <c r="K247" s="79" t="str">
        <f>IF('[1]UMS_W_V'!AK7&lt;&gt;0,'[1]UMS_W_V'!AK7," ")</f>
        <v> </v>
      </c>
      <c r="L247" s="79" t="str">
        <f>IF('[1]UMS_W_V'!AL7&lt;&gt;0,'[1]UMS_W_V'!AL7," ")</f>
        <v> </v>
      </c>
      <c r="M247" s="79" t="str">
        <f>IF('[1]UMS_W_V'!AM7&lt;&gt;0,'[1]UMS_W_V'!AM7," ")</f>
        <v> </v>
      </c>
      <c r="N247" s="79">
        <f>(B247+C247+D247)/3</f>
        <v>109.65802087252477</v>
      </c>
      <c r="O247" s="90">
        <f>100*(D247-C247)/C247</f>
        <v>22.568901067221052</v>
      </c>
      <c r="P247" s="90">
        <f>100*(D247-D246)/D246</f>
        <v>4.760255352867483</v>
      </c>
      <c r="Q247" s="87">
        <f>(((B247+C247+D247)/3)-((B246+C246+D246)/3))/((B246+C246+D246)/3)*100</f>
        <v>1.9758408609963676</v>
      </c>
    </row>
    <row r="248" spans="1:16" ht="11.25" customHeight="1">
      <c r="A248" s="95"/>
      <c r="B248" s="79"/>
      <c r="C248" s="79"/>
      <c r="D248" s="79"/>
      <c r="E248" s="79"/>
      <c r="F248" s="79"/>
      <c r="G248" s="79"/>
      <c r="H248" s="79"/>
      <c r="I248" s="79"/>
      <c r="J248" s="79"/>
      <c r="K248" s="79"/>
      <c r="L248" s="79"/>
      <c r="M248" s="79"/>
      <c r="N248" s="79"/>
      <c r="O248" s="90"/>
      <c r="P248" s="90"/>
    </row>
    <row r="249" spans="1:16" ht="11.25" customHeight="1">
      <c r="A249" s="97" t="s">
        <v>127</v>
      </c>
      <c r="B249" s="79">
        <v>80.07018815577841</v>
      </c>
      <c r="C249" s="79">
        <v>102.8986291295499</v>
      </c>
      <c r="D249" s="79">
        <v>110.57271442293069</v>
      </c>
      <c r="E249" s="79">
        <v>101.10038128373668</v>
      </c>
      <c r="F249" s="79">
        <v>97.4345067618766</v>
      </c>
      <c r="G249" s="79">
        <v>86.84697609828392</v>
      </c>
      <c r="H249" s="79">
        <v>82.01487914356392</v>
      </c>
      <c r="I249" s="79">
        <v>95.77691385551664</v>
      </c>
      <c r="J249" s="79">
        <v>105.47676083568263</v>
      </c>
      <c r="K249" s="79">
        <v>114.34024615588032</v>
      </c>
      <c r="L249" s="79">
        <v>123.17737760908672</v>
      </c>
      <c r="M249" s="79">
        <v>100.29042655742259</v>
      </c>
      <c r="N249" s="79"/>
      <c r="O249" s="90"/>
      <c r="P249" s="90"/>
    </row>
    <row r="250" spans="1:17" ht="11.25" customHeight="1">
      <c r="A250" s="91">
        <v>2001</v>
      </c>
      <c r="B250" s="79">
        <v>88.29954172471098</v>
      </c>
      <c r="C250" s="79">
        <v>95.36592625542417</v>
      </c>
      <c r="D250" s="79">
        <v>108.9998727676898</v>
      </c>
      <c r="E250" s="79">
        <v>85.89253003352184</v>
      </c>
      <c r="F250" s="79">
        <v>95.70005918625395</v>
      </c>
      <c r="G250" s="79">
        <v>80.50537648675147</v>
      </c>
      <c r="H250" s="79">
        <v>80.90804792846072</v>
      </c>
      <c r="I250" s="79">
        <v>92.0774307873274</v>
      </c>
      <c r="J250" s="79">
        <v>100.0764466107268</v>
      </c>
      <c r="K250" s="79">
        <v>102.4666902569539</v>
      </c>
      <c r="L250" s="79">
        <v>120.02682397440896</v>
      </c>
      <c r="M250" s="79">
        <v>98.27512702154218</v>
      </c>
      <c r="N250" s="79">
        <f>(B250+C250+D250+E250+F250+G250+H250+I250+J250+K250+L250+M250)/12</f>
        <v>95.71615608614769</v>
      </c>
      <c r="O250" s="90">
        <f>100*(D250-C250)/C250</f>
        <v>14.296454769126893</v>
      </c>
      <c r="P250" s="90">
        <f>100*(D250-D249)/D249</f>
        <v>-1.422450071384623</v>
      </c>
      <c r="Q250" s="87">
        <f>(((B250+C250+D250)/3)-((B249+C249+D249)/3))/((B249+C249+D249)/3)*100</f>
        <v>-0.2984896056565139</v>
      </c>
    </row>
    <row r="251" spans="1:17" ht="11.25" customHeight="1">
      <c r="A251" s="93">
        <v>2002</v>
      </c>
      <c r="B251" s="79">
        <v>85.01991861371386</v>
      </c>
      <c r="C251" s="79">
        <v>89.92964830495818</v>
      </c>
      <c r="D251" s="79">
        <v>108.12900392797742</v>
      </c>
      <c r="E251" s="79">
        <v>94.8473398385501</v>
      </c>
      <c r="F251" s="79">
        <v>78.67954938535729</v>
      </c>
      <c r="G251" s="79">
        <v>92.52644098135227</v>
      </c>
      <c r="H251" s="79">
        <v>84.5140899924438</v>
      </c>
      <c r="I251" s="79">
        <v>98.92373753931868</v>
      </c>
      <c r="J251" s="79">
        <v>109.05618574662806</v>
      </c>
      <c r="K251" s="79">
        <v>114.68362207683252</v>
      </c>
      <c r="L251" s="79">
        <v>113.54015461383962</v>
      </c>
      <c r="M251" s="79">
        <v>98.34701735583015</v>
      </c>
      <c r="N251" s="79">
        <f>(B251+C251+D251+E251+F251+G251+H251+I251+J251+K251+L251+M251)/12</f>
        <v>97.34972569806683</v>
      </c>
      <c r="O251" s="90">
        <f>100*(D251-C251)/C251</f>
        <v>20.237325471688564</v>
      </c>
      <c r="P251" s="90">
        <f>100*(D251-D250)/D250</f>
        <v>-0.7989631708730939</v>
      </c>
      <c r="Q251" s="87">
        <f>(((B251+C251+D251)/3)-((B250+C250+D250)/3))/((B250+C250+D250)/3)*100</f>
        <v>-3.2756765378090904</v>
      </c>
    </row>
    <row r="252" spans="1:17" ht="11.25" customHeight="1">
      <c r="A252" s="93">
        <v>2003</v>
      </c>
      <c r="B252" s="79">
        <v>91.2</v>
      </c>
      <c r="C252" s="79">
        <v>91.2</v>
      </c>
      <c r="D252" s="79">
        <v>112.5</v>
      </c>
      <c r="E252" s="79">
        <v>95.7928336379781</v>
      </c>
      <c r="F252" s="79">
        <v>89</v>
      </c>
      <c r="G252" s="79">
        <v>104.5</v>
      </c>
      <c r="H252" s="79">
        <v>89.6</v>
      </c>
      <c r="I252" s="79">
        <v>98</v>
      </c>
      <c r="J252" s="79">
        <v>114.3</v>
      </c>
      <c r="K252" s="79">
        <v>108.4</v>
      </c>
      <c r="L252" s="79">
        <v>106</v>
      </c>
      <c r="M252" s="79">
        <v>100.7</v>
      </c>
      <c r="N252" s="79">
        <f>(B252+C252+D252+E252+F252+G252+H252+I252+J252+K252+L252+M252)/12</f>
        <v>100.09940280316484</v>
      </c>
      <c r="O252" s="90">
        <f>100*(D252-C252)/C252</f>
        <v>23.355263157894733</v>
      </c>
      <c r="P252" s="90">
        <f>100*(D252-D251)/D251</f>
        <v>4.042390027872643</v>
      </c>
      <c r="Q252" s="87">
        <f>(((B252+C252+D252)/3)-((B251+C251+D251)/3))/((B251+C251+D251)/3)*100</f>
        <v>4.176024033890767</v>
      </c>
    </row>
    <row r="253" spans="1:17" ht="11.25" customHeight="1">
      <c r="A253" s="93">
        <v>2004</v>
      </c>
      <c r="B253" s="79">
        <f>IF('[1]UMS_W_V'!B7&lt;&gt;0,'[1]UMS_W_V'!B7," ")</f>
        <v>83.6</v>
      </c>
      <c r="C253" s="79">
        <f>IF('[1]UMS_W_V'!C7&lt;&gt;0,'[1]UMS_W_V'!C7," ")</f>
        <v>90.15906273449733</v>
      </c>
      <c r="D253" s="79">
        <f>IF('[1]UMS_W_V'!D7&lt;&gt;0,'[1]UMS_W_V'!D7," ")</f>
        <v>110.50162981106646</v>
      </c>
      <c r="E253" s="79" t="str">
        <f>IF('[1]UMS_W_V'!E7&lt;&gt;0,'[1]UMS_W_V'!E7," ")</f>
        <v> </v>
      </c>
      <c r="F253" s="79" t="str">
        <f>IF('[1]UMS_W_V'!F7&lt;&gt;0,'[1]UMS_W_V'!F7," ")</f>
        <v> </v>
      </c>
      <c r="G253" s="79" t="str">
        <f>IF('[1]UMS_W_V'!G7&lt;&gt;0,'[1]UMS_W_V'!G7," ")</f>
        <v> </v>
      </c>
      <c r="H253" s="79" t="str">
        <f>IF('[1]UMS_W_V'!H7&lt;&gt;0,'[1]UMS_W_V'!H7," ")</f>
        <v> </v>
      </c>
      <c r="I253" s="79" t="str">
        <f>IF('[1]UMS_W_V'!I7&lt;&gt;0,'[1]UMS_W_V'!I7," ")</f>
        <v> </v>
      </c>
      <c r="J253" s="79" t="str">
        <f>IF('[1]UMS_W_V'!J7&lt;&gt;0,'[1]UMS_W_V'!J7," ")</f>
        <v> </v>
      </c>
      <c r="K253" s="79" t="str">
        <f>IF('[1]UMS_W_V'!K7&lt;&gt;0,'[1]UMS_W_V'!K7," ")</f>
        <v> </v>
      </c>
      <c r="L253" s="79" t="str">
        <f>IF('[1]UMS_W_V'!L7&lt;&gt;0,'[1]UMS_W_V'!L7," ")</f>
        <v> </v>
      </c>
      <c r="M253" s="79" t="str">
        <f>IF('[1]UMS_W_V'!M7&lt;&gt;0,'[1]UMS_W_V'!M7," ")</f>
        <v> </v>
      </c>
      <c r="N253" s="79">
        <f>(B253+C253+D253)/3</f>
        <v>94.75356418185459</v>
      </c>
      <c r="O253" s="90">
        <f>100*(D253-C253)/C253</f>
        <v>22.562975323373138</v>
      </c>
      <c r="P253" s="90">
        <f>100*(D253-D252)/D252</f>
        <v>-1.776329056829809</v>
      </c>
      <c r="Q253" s="87">
        <f>(((B253+C253+D253)/3)-((B252+C252+D252)/3))/((B252+C252+D252)/3)*100</f>
        <v>-3.6077678719688824</v>
      </c>
    </row>
    <row r="254" spans="1:16" ht="11.25" customHeight="1">
      <c r="A254" s="95"/>
      <c r="B254" s="79"/>
      <c r="C254" s="79"/>
      <c r="D254" s="79"/>
      <c r="E254" s="79"/>
      <c r="F254" s="79"/>
      <c r="G254" s="79"/>
      <c r="H254" s="79"/>
      <c r="I254" s="79"/>
      <c r="J254" s="79"/>
      <c r="K254" s="79"/>
      <c r="L254" s="79"/>
      <c r="M254" s="79"/>
      <c r="N254" s="79"/>
      <c r="O254" s="90"/>
      <c r="P254" s="90"/>
    </row>
    <row r="255" spans="1:16" ht="11.25" customHeight="1">
      <c r="A255" s="97" t="s">
        <v>128</v>
      </c>
      <c r="B255" s="79">
        <v>69.6517982004357</v>
      </c>
      <c r="C255" s="79">
        <v>93.30643524067716</v>
      </c>
      <c r="D255" s="79">
        <v>96.65820645233049</v>
      </c>
      <c r="E255" s="79">
        <v>88.0543588424522</v>
      </c>
      <c r="F255" s="79">
        <v>105.31620362986038</v>
      </c>
      <c r="G255" s="79">
        <v>100.09619513884547</v>
      </c>
      <c r="H255" s="79">
        <v>90.45603984729227</v>
      </c>
      <c r="I255" s="79">
        <v>80.16306778100125</v>
      </c>
      <c r="J255" s="79">
        <v>98.77111087360294</v>
      </c>
      <c r="K255" s="79">
        <v>112.80441821300006</v>
      </c>
      <c r="L255" s="79">
        <v>142.42495767008472</v>
      </c>
      <c r="M255" s="79">
        <v>122.29720814920559</v>
      </c>
      <c r="N255" s="79"/>
      <c r="O255" s="90"/>
      <c r="P255" s="90"/>
    </row>
    <row r="256" spans="1:17" ht="11.25" customHeight="1">
      <c r="A256" s="91">
        <v>2001</v>
      </c>
      <c r="B256" s="79">
        <v>97.94953459460652</v>
      </c>
      <c r="C256" s="79">
        <v>99.56137607522267</v>
      </c>
      <c r="D256" s="79">
        <v>131.25076470623247</v>
      </c>
      <c r="E256" s="79">
        <v>92.54905968323887</v>
      </c>
      <c r="F256" s="79">
        <v>107.18687807773189</v>
      </c>
      <c r="G256" s="79">
        <v>100.77955702371399</v>
      </c>
      <c r="H256" s="79">
        <v>95.04711707529974</v>
      </c>
      <c r="I256" s="79">
        <v>78.16841219214992</v>
      </c>
      <c r="J256" s="79">
        <v>91.06511740312695</v>
      </c>
      <c r="K256" s="79">
        <v>80.52634042950947</v>
      </c>
      <c r="L256" s="79">
        <v>131.04046431851924</v>
      </c>
      <c r="M256" s="79">
        <v>110.82613875810303</v>
      </c>
      <c r="N256" s="79">
        <f>(B256+C256+D256+E256+F256+G256+H256+I256+J256+K256+L256+M256)/12</f>
        <v>101.32923002812123</v>
      </c>
      <c r="O256" s="90">
        <f>100*(D256-C256)/C256</f>
        <v>31.828998232273513</v>
      </c>
      <c r="P256" s="90">
        <f>100*(D256-D255)/D255</f>
        <v>35.788537283652374</v>
      </c>
      <c r="Q256" s="87">
        <f>(((B256+C256+D256)/3)-((B255+C255+D255)/3))/((B255+C255+D255)/3)*100</f>
        <v>26.633612074411833</v>
      </c>
    </row>
    <row r="257" spans="1:17" ht="11.25" customHeight="1">
      <c r="A257" s="93">
        <v>2002</v>
      </c>
      <c r="B257" s="79">
        <v>90.76366781581036</v>
      </c>
      <c r="C257" s="79">
        <v>106.32601502478394</v>
      </c>
      <c r="D257" s="79">
        <v>125.1398579800461</v>
      </c>
      <c r="E257" s="79">
        <v>142.4891626110795</v>
      </c>
      <c r="F257" s="79">
        <v>114.82235626082308</v>
      </c>
      <c r="G257" s="79">
        <v>118.19800464502282</v>
      </c>
      <c r="H257" s="79">
        <v>94.29633402210922</v>
      </c>
      <c r="I257" s="79">
        <v>98.6786981338005</v>
      </c>
      <c r="J257" s="79">
        <v>138.15997956977986</v>
      </c>
      <c r="K257" s="79">
        <v>136.21806999282003</v>
      </c>
      <c r="L257" s="79">
        <v>151.01232054575783</v>
      </c>
      <c r="M257" s="79">
        <v>118.26413495910654</v>
      </c>
      <c r="N257" s="79">
        <f>(B257+C257+D257+E257+F257+G257+H257+I257+J257+K257+L257+M257)/12</f>
        <v>119.53071679674498</v>
      </c>
      <c r="O257" s="90">
        <f>100*(D257-C257)/C257</f>
        <v>17.694487046163413</v>
      </c>
      <c r="P257" s="90">
        <f>100*(D257-D256)/D256</f>
        <v>-4.6559018074019605</v>
      </c>
      <c r="Q257" s="87">
        <f>(((B257+C257+D257)/3)-((B256+C256+D256)/3))/((B256+C256+D256)/3)*100</f>
        <v>-1.9868905181692191</v>
      </c>
    </row>
    <row r="258" spans="1:17" ht="11.25" customHeight="1">
      <c r="A258" s="93">
        <v>2003</v>
      </c>
      <c r="B258" s="79">
        <v>116.9</v>
      </c>
      <c r="C258" s="79">
        <v>119.6</v>
      </c>
      <c r="D258" s="79">
        <v>146</v>
      </c>
      <c r="E258" s="79">
        <v>116.92575023382584</v>
      </c>
      <c r="F258" s="79">
        <v>101.9</v>
      </c>
      <c r="G258" s="79">
        <v>121</v>
      </c>
      <c r="H258" s="79">
        <v>133.8</v>
      </c>
      <c r="I258" s="79">
        <v>106.5</v>
      </c>
      <c r="J258" s="79">
        <v>162</v>
      </c>
      <c r="K258" s="79">
        <v>181.5</v>
      </c>
      <c r="L258" s="79">
        <v>196.7</v>
      </c>
      <c r="M258" s="79">
        <v>132.5</v>
      </c>
      <c r="N258" s="79">
        <f>(B258+C258+D258+E258+F258+G258+H258+I258+J258+K258+L258+M258)/12</f>
        <v>136.27714585281882</v>
      </c>
      <c r="O258" s="90">
        <f>100*(D258-C258)/C258</f>
        <v>22.07357859531773</v>
      </c>
      <c r="P258" s="90">
        <f>100*(D258-D257)/D257</f>
        <v>16.66946275684611</v>
      </c>
      <c r="Q258" s="87">
        <f>(((B258+C258+D258)/3)-((B257+C257+D257)/3))/((B257+C257+D257)/3)*100</f>
        <v>18.704200436082104</v>
      </c>
    </row>
    <row r="259" spans="1:17" ht="11.25" customHeight="1">
      <c r="A259" s="93">
        <v>2004</v>
      </c>
      <c r="B259" s="79">
        <f>IF('[1]UMS_W_V'!O7&lt;&gt;0,'[1]UMS_W_V'!O7," ")</f>
        <v>119.2</v>
      </c>
      <c r="C259" s="79">
        <f>IF('[1]UMS_W_V'!P7&lt;&gt;0,'[1]UMS_W_V'!P7," ")</f>
        <v>137.75206637662043</v>
      </c>
      <c r="D259" s="79">
        <f>IF('[1]UMS_W_V'!Q7&lt;&gt;0,'[1]UMS_W_V'!Q7," ")</f>
        <v>168.85274063463655</v>
      </c>
      <c r="E259" s="79" t="str">
        <f>IF('[1]UMS_W_V'!R7&lt;&gt;0,'[1]UMS_W_V'!R7," ")</f>
        <v> </v>
      </c>
      <c r="F259" s="79" t="str">
        <f>IF('[1]UMS_W_V'!S7&lt;&gt;0,'[1]UMS_W_V'!S7," ")</f>
        <v> </v>
      </c>
      <c r="G259" s="79" t="str">
        <f>IF('[1]UMS_W_V'!T7&lt;&gt;0,'[1]UMS_W_V'!T7," ")</f>
        <v> </v>
      </c>
      <c r="H259" s="79" t="str">
        <f>IF('[1]UMS_W_V'!U7&lt;&gt;0,'[1]UMS_W_V'!U7," ")</f>
        <v> </v>
      </c>
      <c r="I259" s="79" t="str">
        <f>IF('[1]UMS_W_V'!V7&lt;&gt;0,'[1]UMS_W_V'!V7," ")</f>
        <v> </v>
      </c>
      <c r="J259" s="79" t="str">
        <f>IF('[1]UMS_W_V'!W7&lt;&gt;0,'[1]UMS_W_V'!W7," ")</f>
        <v> </v>
      </c>
      <c r="K259" s="79" t="str">
        <f>IF('[1]UMS_W_V'!X7&lt;&gt;0,'[1]UMS_W_V'!X7," ")</f>
        <v> </v>
      </c>
      <c r="L259" s="79" t="str">
        <f>IF('[1]UMS_W_V'!Y7&lt;&gt;0,'[1]UMS_W_V'!Y7," ")</f>
        <v> </v>
      </c>
      <c r="M259" s="79" t="str">
        <f>IF('[1]UMS_W_V'!Z7&lt;&gt;0,'[1]UMS_W_V'!Z7," ")</f>
        <v> </v>
      </c>
      <c r="N259" s="79">
        <f>(B259+C259+D259)/3</f>
        <v>141.934935670419</v>
      </c>
      <c r="O259" s="90">
        <f>100*(D259-C259)/C259</f>
        <v>22.577283285889486</v>
      </c>
      <c r="P259" s="90">
        <f>100*(D259-D258)/D258</f>
        <v>15.652562078518184</v>
      </c>
      <c r="Q259" s="87">
        <f>(((B259+C259+D259)/3)-((B258+C258+D258)/3))/((B258+C258+D258)/3)*100</f>
        <v>11.321518172877653</v>
      </c>
    </row>
    <row r="260" spans="1:16" ht="11.25" customHeight="1">
      <c r="A260" s="98"/>
      <c r="B260" s="79"/>
      <c r="C260" s="79"/>
      <c r="D260" s="79"/>
      <c r="E260" s="79"/>
      <c r="F260" s="79"/>
      <c r="G260" s="79"/>
      <c r="H260" s="79"/>
      <c r="I260" s="79"/>
      <c r="J260" s="79"/>
      <c r="K260" s="79"/>
      <c r="L260" s="79"/>
      <c r="M260" s="79"/>
      <c r="N260" s="105"/>
      <c r="O260" s="102"/>
      <c r="P260" s="102"/>
    </row>
    <row r="261" spans="1:16" ht="11.25" customHeight="1">
      <c r="A261" s="98"/>
      <c r="B261" s="79"/>
      <c r="C261" s="79"/>
      <c r="D261" s="79"/>
      <c r="E261" s="79"/>
      <c r="F261" s="79"/>
      <c r="G261" s="79"/>
      <c r="H261" s="79"/>
      <c r="I261" s="79"/>
      <c r="J261" s="79"/>
      <c r="K261" s="79"/>
      <c r="L261" s="79"/>
      <c r="M261" s="79"/>
      <c r="N261" s="105"/>
      <c r="O261" s="102"/>
      <c r="P261" s="102"/>
    </row>
    <row r="262" spans="1:16" ht="11.25" customHeight="1">
      <c r="A262" s="98"/>
      <c r="B262" s="79"/>
      <c r="C262" s="79"/>
      <c r="D262" s="79"/>
      <c r="E262" s="79"/>
      <c r="F262" s="79"/>
      <c r="G262" s="79"/>
      <c r="H262" s="79"/>
      <c r="I262" s="79"/>
      <c r="J262" s="79"/>
      <c r="K262" s="79"/>
      <c r="L262" s="79"/>
      <c r="M262" s="79"/>
      <c r="N262" s="105"/>
      <c r="O262" s="102"/>
      <c r="P262" s="102"/>
    </row>
    <row r="263" spans="1:16" ht="11.25" customHeight="1">
      <c r="A263" s="98"/>
      <c r="B263" s="79"/>
      <c r="C263" s="79"/>
      <c r="D263" s="79"/>
      <c r="E263" s="79"/>
      <c r="F263" s="79"/>
      <c r="G263" s="79"/>
      <c r="H263" s="79"/>
      <c r="I263" s="79"/>
      <c r="J263" s="79"/>
      <c r="K263" s="79"/>
      <c r="L263" s="79"/>
      <c r="M263" s="79"/>
      <c r="N263" s="105"/>
      <c r="O263" s="102"/>
      <c r="P263" s="102"/>
    </row>
    <row r="264" spans="1:16" ht="11.25" customHeight="1">
      <c r="A264" s="98"/>
      <c r="B264" s="79"/>
      <c r="C264" s="79"/>
      <c r="D264" s="79"/>
      <c r="E264" s="79"/>
      <c r="F264" s="79"/>
      <c r="G264" s="79"/>
      <c r="H264" s="79"/>
      <c r="I264" s="79"/>
      <c r="J264" s="79"/>
      <c r="K264" s="79"/>
      <c r="L264" s="79"/>
      <c r="M264" s="79"/>
      <c r="N264" s="105"/>
      <c r="O264" s="102"/>
      <c r="P264" s="102"/>
    </row>
    <row r="265" spans="1:16" ht="11.25" customHeight="1">
      <c r="A265" s="98"/>
      <c r="B265" s="79"/>
      <c r="C265" s="79"/>
      <c r="D265" s="79"/>
      <c r="E265" s="79"/>
      <c r="F265" s="79"/>
      <c r="G265" s="79"/>
      <c r="H265" s="79"/>
      <c r="I265" s="79"/>
      <c r="J265" s="79"/>
      <c r="K265" s="79"/>
      <c r="L265" s="79"/>
      <c r="M265" s="79"/>
      <c r="N265" s="105"/>
      <c r="O265" s="102"/>
      <c r="P265" s="102"/>
    </row>
    <row r="266" spans="1:16" ht="11.25" customHeight="1">
      <c r="A266" s="98"/>
      <c r="B266" s="79"/>
      <c r="C266" s="79"/>
      <c r="D266" s="79"/>
      <c r="E266" s="79"/>
      <c r="F266" s="79"/>
      <c r="G266" s="79"/>
      <c r="H266" s="79"/>
      <c r="I266" s="79"/>
      <c r="J266" s="79"/>
      <c r="K266" s="79"/>
      <c r="L266" s="79"/>
      <c r="M266" s="79"/>
      <c r="N266" s="105"/>
      <c r="O266" s="102"/>
      <c r="P266" s="102"/>
    </row>
    <row r="267" spans="1:16" ht="11.25" customHeight="1">
      <c r="A267" s="98"/>
      <c r="B267" s="79"/>
      <c r="C267" s="79"/>
      <c r="D267" s="79"/>
      <c r="E267" s="79"/>
      <c r="F267" s="79"/>
      <c r="G267" s="79"/>
      <c r="H267" s="79"/>
      <c r="I267" s="79"/>
      <c r="J267" s="79"/>
      <c r="K267" s="79"/>
      <c r="L267" s="79"/>
      <c r="M267" s="79"/>
      <c r="N267" s="105"/>
      <c r="O267" s="102"/>
      <c r="P267" s="102"/>
    </row>
    <row r="268" spans="1:16" ht="12.75" customHeight="1">
      <c r="A268" s="98"/>
      <c r="B268" s="79"/>
      <c r="C268" s="79"/>
      <c r="D268" s="79"/>
      <c r="E268" s="79"/>
      <c r="F268" s="79"/>
      <c r="G268" s="79"/>
      <c r="H268" s="79"/>
      <c r="I268" s="79"/>
      <c r="J268" s="79"/>
      <c r="K268" s="79"/>
      <c r="L268" s="79"/>
      <c r="M268" s="79"/>
      <c r="N268" s="105"/>
      <c r="O268" s="102"/>
      <c r="P268" s="102"/>
    </row>
    <row r="269" spans="1:17" ht="12.75" customHeight="1">
      <c r="A269" s="489" t="s">
        <v>149</v>
      </c>
      <c r="B269" s="489"/>
      <c r="C269" s="489"/>
      <c r="D269" s="489"/>
      <c r="E269" s="489"/>
      <c r="F269" s="489"/>
      <c r="G269" s="489"/>
      <c r="H269" s="489"/>
      <c r="I269" s="489"/>
      <c r="J269" s="489"/>
      <c r="K269" s="489"/>
      <c r="L269" s="489"/>
      <c r="M269" s="489"/>
      <c r="N269" s="489"/>
      <c r="O269" s="489"/>
      <c r="P269" s="489"/>
      <c r="Q269" s="489"/>
    </row>
    <row r="270" spans="1:16" ht="12.75" customHeight="1">
      <c r="A270" s="44"/>
      <c r="B270" s="45"/>
      <c r="C270" s="45"/>
      <c r="D270" s="45"/>
      <c r="E270" s="45"/>
      <c r="F270" s="45"/>
      <c r="G270" s="45"/>
      <c r="H270" s="45"/>
      <c r="I270" s="45"/>
      <c r="J270" s="45"/>
      <c r="K270" s="45"/>
      <c r="L270" s="45"/>
      <c r="M270" s="45"/>
      <c r="N270" s="46"/>
      <c r="O270" s="46"/>
      <c r="P270" s="46"/>
    </row>
    <row r="271" spans="1:17" ht="13.5" customHeight="1">
      <c r="A271" s="489" t="s">
        <v>147</v>
      </c>
      <c r="B271" s="489"/>
      <c r="C271" s="489"/>
      <c r="D271" s="489"/>
      <c r="E271" s="489"/>
      <c r="F271" s="489"/>
      <c r="G271" s="489"/>
      <c r="H271" s="489"/>
      <c r="I271" s="489"/>
      <c r="J271" s="489"/>
      <c r="K271" s="489"/>
      <c r="L271" s="489"/>
      <c r="M271" s="489"/>
      <c r="N271" s="489"/>
      <c r="O271" s="489"/>
      <c r="P271" s="489"/>
      <c r="Q271" s="489"/>
    </row>
    <row r="272" spans="1:17" ht="12.75" customHeight="1">
      <c r="A272" s="489" t="s">
        <v>150</v>
      </c>
      <c r="B272" s="489"/>
      <c r="C272" s="489"/>
      <c r="D272" s="489"/>
      <c r="E272" s="489"/>
      <c r="F272" s="489"/>
      <c r="G272" s="489"/>
      <c r="H272" s="489"/>
      <c r="I272" s="489"/>
      <c r="J272" s="489"/>
      <c r="K272" s="489"/>
      <c r="L272" s="489"/>
      <c r="M272" s="489"/>
      <c r="N272" s="489"/>
      <c r="O272" s="489"/>
      <c r="P272" s="489"/>
      <c r="Q272" s="489"/>
    </row>
    <row r="273" spans="1:17" ht="12.75" customHeight="1">
      <c r="A273" s="489" t="s">
        <v>103</v>
      </c>
      <c r="B273" s="489"/>
      <c r="C273" s="489"/>
      <c r="D273" s="489"/>
      <c r="E273" s="489"/>
      <c r="F273" s="489"/>
      <c r="G273" s="489"/>
      <c r="H273" s="489"/>
      <c r="I273" s="489"/>
      <c r="J273" s="489"/>
      <c r="K273" s="489"/>
      <c r="L273" s="489"/>
      <c r="M273" s="489"/>
      <c r="N273" s="489"/>
      <c r="O273" s="489"/>
      <c r="P273" s="489"/>
      <c r="Q273" s="489"/>
    </row>
    <row r="274" spans="1:16" ht="12.75" customHeight="1">
      <c r="A274" s="100"/>
      <c r="B274" s="45"/>
      <c r="C274" s="45"/>
      <c r="D274" s="45"/>
      <c r="E274" s="45"/>
      <c r="F274" s="45"/>
      <c r="G274" s="45"/>
      <c r="H274" s="45"/>
      <c r="I274" s="45"/>
      <c r="J274" s="45"/>
      <c r="K274" s="45"/>
      <c r="L274" s="45"/>
      <c r="M274" s="45"/>
      <c r="N274" s="45"/>
      <c r="O274" s="45"/>
      <c r="P274" s="45"/>
    </row>
    <row r="275" ht="12.75" customHeight="1"/>
    <row r="276" spans="1:17" ht="12.75" customHeight="1">
      <c r="A276" s="52"/>
      <c r="B276" s="53"/>
      <c r="C276" s="54"/>
      <c r="D276" s="54"/>
      <c r="E276" s="54"/>
      <c r="F276" s="54"/>
      <c r="G276" s="54"/>
      <c r="H276" s="54"/>
      <c r="I276" s="54"/>
      <c r="J276" s="54"/>
      <c r="K276" s="54"/>
      <c r="L276" s="54"/>
      <c r="M276" s="54"/>
      <c r="N276" s="55"/>
      <c r="O276" s="482" t="s">
        <v>104</v>
      </c>
      <c r="P276" s="483"/>
      <c r="Q276" s="483"/>
    </row>
    <row r="277" spans="1:17" ht="12.75" customHeight="1">
      <c r="A277" s="56"/>
      <c r="B277" s="57"/>
      <c r="C277" s="58"/>
      <c r="D277" s="58"/>
      <c r="E277" s="58"/>
      <c r="F277" s="58"/>
      <c r="G277" s="58"/>
      <c r="H277" s="58"/>
      <c r="I277" s="58"/>
      <c r="J277" s="58"/>
      <c r="K277" s="58"/>
      <c r="L277" s="58"/>
      <c r="M277" s="58"/>
      <c r="N277" s="59"/>
      <c r="O277" s="60" t="s">
        <v>105</v>
      </c>
      <c r="P277" s="61"/>
      <c r="Q277" s="62" t="s">
        <v>106</v>
      </c>
    </row>
    <row r="278" spans="1:17" ht="12.75" customHeight="1">
      <c r="A278" s="63" t="s">
        <v>107</v>
      </c>
      <c r="B278" s="57" t="s">
        <v>108</v>
      </c>
      <c r="C278" s="58" t="s">
        <v>109</v>
      </c>
      <c r="D278" s="58" t="s">
        <v>105</v>
      </c>
      <c r="E278" s="58" t="s">
        <v>110</v>
      </c>
      <c r="F278" s="58" t="s">
        <v>111</v>
      </c>
      <c r="G278" s="58" t="s">
        <v>112</v>
      </c>
      <c r="H278" s="58" t="s">
        <v>113</v>
      </c>
      <c r="I278" s="58" t="s">
        <v>114</v>
      </c>
      <c r="J278" s="58" t="s">
        <v>115</v>
      </c>
      <c r="K278" s="58" t="s">
        <v>116</v>
      </c>
      <c r="L278" s="58" t="s">
        <v>117</v>
      </c>
      <c r="M278" s="58" t="s">
        <v>118</v>
      </c>
      <c r="N278" s="64" t="s">
        <v>119</v>
      </c>
      <c r="O278" s="484" t="s">
        <v>120</v>
      </c>
      <c r="P278" s="485"/>
      <c r="Q278" s="485"/>
    </row>
    <row r="279" spans="1:17" ht="12.75" customHeight="1">
      <c r="A279" s="56"/>
      <c r="B279" s="57"/>
      <c r="C279" s="58"/>
      <c r="D279" s="58"/>
      <c r="E279" s="58"/>
      <c r="F279" s="58"/>
      <c r="G279" s="58"/>
      <c r="H279" s="58"/>
      <c r="I279" s="58"/>
      <c r="J279" s="58"/>
      <c r="K279" s="58"/>
      <c r="L279" s="58"/>
      <c r="M279" s="58"/>
      <c r="N279" s="59"/>
      <c r="O279" s="64" t="s">
        <v>121</v>
      </c>
      <c r="P279" s="65" t="s">
        <v>122</v>
      </c>
      <c r="Q279" s="66" t="s">
        <v>122</v>
      </c>
    </row>
    <row r="280" spans="1:17" ht="11.25" customHeight="1">
      <c r="A280" s="67"/>
      <c r="B280" s="68"/>
      <c r="C280" s="69"/>
      <c r="D280" s="69"/>
      <c r="E280" s="69"/>
      <c r="F280" s="69"/>
      <c r="G280" s="69"/>
      <c r="H280" s="69"/>
      <c r="I280" s="69"/>
      <c r="J280" s="69"/>
      <c r="K280" s="69"/>
      <c r="L280" s="69"/>
      <c r="M280" s="69"/>
      <c r="N280" s="70"/>
      <c r="O280" s="71" t="s">
        <v>123</v>
      </c>
      <c r="P280" s="72" t="s">
        <v>124</v>
      </c>
      <c r="Q280" s="73" t="s">
        <v>125</v>
      </c>
    </row>
    <row r="281" spans="1:16" ht="11.25" customHeight="1">
      <c r="A281" s="74"/>
      <c r="B281" s="75"/>
      <c r="C281" s="75"/>
      <c r="D281" s="75"/>
      <c r="E281" s="75"/>
      <c r="F281" s="75"/>
      <c r="G281" s="75"/>
      <c r="H281" s="75"/>
      <c r="I281" s="75"/>
      <c r="J281" s="75"/>
      <c r="K281" s="75"/>
      <c r="L281" s="75"/>
      <c r="M281" s="75"/>
      <c r="N281" s="76"/>
      <c r="O281" s="77"/>
      <c r="P281" s="65"/>
    </row>
    <row r="282" spans="1:16" ht="11.25" customHeight="1">
      <c r="A282" s="74"/>
      <c r="B282" s="75"/>
      <c r="C282" s="75"/>
      <c r="D282" s="75"/>
      <c r="E282" s="75"/>
      <c r="F282" s="75"/>
      <c r="G282" s="75"/>
      <c r="H282" s="75"/>
      <c r="I282" s="75"/>
      <c r="J282" s="75"/>
      <c r="K282" s="75"/>
      <c r="L282" s="75"/>
      <c r="M282" s="75"/>
      <c r="N282" s="76"/>
      <c r="O282" s="77"/>
      <c r="P282" s="65"/>
    </row>
    <row r="283" spans="1:16" ht="12.75" customHeight="1">
      <c r="A283" s="98"/>
      <c r="B283" s="101"/>
      <c r="C283" s="101"/>
      <c r="D283" s="101"/>
      <c r="E283" s="101"/>
      <c r="F283" s="101"/>
      <c r="G283" s="101"/>
      <c r="H283" s="101"/>
      <c r="I283" s="101"/>
      <c r="J283" s="101"/>
      <c r="K283" s="101"/>
      <c r="L283" s="101"/>
      <c r="M283" s="101"/>
      <c r="N283" s="102"/>
      <c r="O283" s="102"/>
      <c r="P283" s="102"/>
    </row>
    <row r="284" spans="1:17" ht="11.25" customHeight="1">
      <c r="A284" s="486" t="s">
        <v>136</v>
      </c>
      <c r="B284" s="486"/>
      <c r="C284" s="486"/>
      <c r="D284" s="486"/>
      <c r="E284" s="486"/>
      <c r="F284" s="486"/>
      <c r="G284" s="486"/>
      <c r="H284" s="486"/>
      <c r="I284" s="486"/>
      <c r="J284" s="486"/>
      <c r="K284" s="486"/>
      <c r="L284" s="486"/>
      <c r="M284" s="486"/>
      <c r="N284" s="486"/>
      <c r="O284" s="486"/>
      <c r="P284" s="486"/>
      <c r="Q284" s="486"/>
    </row>
    <row r="285" spans="1:16" ht="11.25" customHeight="1">
      <c r="A285" s="109"/>
      <c r="B285" s="102"/>
      <c r="C285" s="102"/>
      <c r="D285" s="102"/>
      <c r="E285" s="102"/>
      <c r="F285" s="102"/>
      <c r="G285" s="102"/>
      <c r="H285" s="102"/>
      <c r="I285" s="102"/>
      <c r="J285" s="102"/>
      <c r="K285" s="102"/>
      <c r="L285" s="102"/>
      <c r="M285" s="102"/>
      <c r="N285" s="102"/>
      <c r="O285" s="102"/>
      <c r="P285" s="102"/>
    </row>
    <row r="286" spans="1:16" ht="11.25" customHeight="1">
      <c r="A286" s="104"/>
      <c r="B286" s="79"/>
      <c r="C286" s="79"/>
      <c r="D286" s="79"/>
      <c r="E286" s="79"/>
      <c r="F286" s="79"/>
      <c r="G286" s="79"/>
      <c r="H286" s="79"/>
      <c r="I286" s="79"/>
      <c r="J286" s="79"/>
      <c r="K286" s="79"/>
      <c r="L286" s="79"/>
      <c r="M286" s="79"/>
      <c r="N286" s="79"/>
      <c r="O286" s="99"/>
      <c r="P286" s="99"/>
    </row>
    <row r="287" spans="1:16" ht="11.25" customHeight="1">
      <c r="A287" s="89" t="s">
        <v>126</v>
      </c>
      <c r="B287" s="79">
        <v>89.44089561320963</v>
      </c>
      <c r="C287" s="79">
        <v>100.22101107915906</v>
      </c>
      <c r="D287" s="79">
        <v>116.67176113479533</v>
      </c>
      <c r="E287" s="79">
        <v>96.76918278498971</v>
      </c>
      <c r="F287" s="79">
        <v>104.76424861261945</v>
      </c>
      <c r="G287" s="79">
        <v>94.54822013040243</v>
      </c>
      <c r="H287" s="79">
        <v>90.0395376540526</v>
      </c>
      <c r="I287" s="79">
        <v>95.06561191650792</v>
      </c>
      <c r="J287" s="79">
        <v>110.56862466796238</v>
      </c>
      <c r="K287" s="79">
        <v>99.10937271500681</v>
      </c>
      <c r="L287" s="79">
        <v>112.55200075758394</v>
      </c>
      <c r="M287" s="79">
        <v>90.24953304105678</v>
      </c>
      <c r="N287" s="79"/>
      <c r="O287" s="87"/>
      <c r="P287" s="87"/>
    </row>
    <row r="288" spans="1:17" ht="11.25" customHeight="1">
      <c r="A288" s="91">
        <v>2001</v>
      </c>
      <c r="B288" s="79">
        <v>96.19470107319424</v>
      </c>
      <c r="C288" s="79">
        <v>97.34554818722164</v>
      </c>
      <c r="D288" s="79">
        <v>113.8239821614748</v>
      </c>
      <c r="E288" s="79">
        <v>98.48900214948587</v>
      </c>
      <c r="F288" s="79">
        <v>98.85977873417512</v>
      </c>
      <c r="G288" s="79">
        <v>91.1611237029892</v>
      </c>
      <c r="H288" s="79">
        <v>79.12916543868785</v>
      </c>
      <c r="I288" s="79">
        <v>94.8451185094533</v>
      </c>
      <c r="J288" s="79">
        <v>100.73692456811187</v>
      </c>
      <c r="K288" s="79">
        <v>105.75685073598518</v>
      </c>
      <c r="L288" s="79">
        <v>109.13371736931524</v>
      </c>
      <c r="M288" s="79">
        <v>93.0149860791046</v>
      </c>
      <c r="N288" s="79">
        <f>(B288+C288+D288+E288+F288+G288+H288+I288+J288+K288+L288+M288)/12</f>
        <v>98.20757489243324</v>
      </c>
      <c r="O288" s="90">
        <f>100*(D288-C288)/C288</f>
        <v>16.92777356655356</v>
      </c>
      <c r="P288" s="90">
        <f>100*(D288-D287)/D287</f>
        <v>-2.4408468215632593</v>
      </c>
      <c r="Q288" s="87">
        <f>(((B288+C288+D288)/3)-((B287+C287+D287)/3))/((B287+C287+D287)/3)*100</f>
        <v>0.3364186516083816</v>
      </c>
    </row>
    <row r="289" spans="1:17" ht="11.25" customHeight="1">
      <c r="A289" s="93">
        <v>2002</v>
      </c>
      <c r="B289" s="79">
        <v>90.86792608882091</v>
      </c>
      <c r="C289" s="79">
        <v>94.80761602051429</v>
      </c>
      <c r="D289" s="79">
        <v>103.71407787849512</v>
      </c>
      <c r="E289" s="79">
        <v>100.47726877078074</v>
      </c>
      <c r="F289" s="79">
        <v>88.44281031430101</v>
      </c>
      <c r="G289" s="79">
        <v>109.59453470393994</v>
      </c>
      <c r="H289" s="79">
        <v>78.29137642575475</v>
      </c>
      <c r="I289" s="79">
        <v>88.95146695143772</v>
      </c>
      <c r="J289" s="79">
        <v>100.88651124614856</v>
      </c>
      <c r="K289" s="79">
        <v>95.15367679366142</v>
      </c>
      <c r="L289" s="79">
        <v>107.3342815622899</v>
      </c>
      <c r="M289" s="79">
        <v>85.01576640263713</v>
      </c>
      <c r="N289" s="79">
        <f>(B289+C289+D289+E289+F289+G289+H289+I289+J289+K289+L289+M289)/12</f>
        <v>95.29477609656512</v>
      </c>
      <c r="O289" s="90">
        <f>100*(D289-C289)/C289</f>
        <v>9.394247247028833</v>
      </c>
      <c r="P289" s="90">
        <f>100*(D289-D288)/D288</f>
        <v>-8.882051120507636</v>
      </c>
      <c r="Q289" s="87">
        <f>(((B289+C289+D289)/3)-((B288+C288+D288)/3))/((B288+C288+D288)/3)*100</f>
        <v>-5.847984116729661</v>
      </c>
    </row>
    <row r="290" spans="1:17" ht="11.25" customHeight="1">
      <c r="A290" s="93">
        <v>2003</v>
      </c>
      <c r="B290" s="79">
        <v>92.7</v>
      </c>
      <c r="C290" s="79">
        <v>94.7</v>
      </c>
      <c r="D290" s="79">
        <v>105.7</v>
      </c>
      <c r="E290" s="79">
        <v>89.25012542739181</v>
      </c>
      <c r="F290" s="79">
        <v>82.3</v>
      </c>
      <c r="G290" s="79">
        <v>82.8</v>
      </c>
      <c r="H290" s="79">
        <v>84.2</v>
      </c>
      <c r="I290" s="79">
        <v>75.4</v>
      </c>
      <c r="J290" s="79">
        <v>94.8</v>
      </c>
      <c r="K290" s="79">
        <v>95.1</v>
      </c>
      <c r="L290" s="79">
        <v>90.7</v>
      </c>
      <c r="M290" s="79">
        <v>84.4</v>
      </c>
      <c r="N290" s="79">
        <f>(B290+C290+D290+E290+F290+G290+H290+I290+J290+K290+L290+M290)/12</f>
        <v>89.33751045228267</v>
      </c>
      <c r="O290" s="90">
        <f>100*(D290-C290)/C290</f>
        <v>11.615628299894404</v>
      </c>
      <c r="P290" s="90">
        <f>100*(D290-D289)/D289</f>
        <v>1.914804780727517</v>
      </c>
      <c r="Q290" s="87">
        <f>(((B290+C290+D290)/3)-((B289+C289+D289)/3))/((B289+C289+D289)/3)*100</f>
        <v>1.282139978733766</v>
      </c>
    </row>
    <row r="291" spans="1:17" ht="11.25" customHeight="1">
      <c r="A291" s="93">
        <v>2004</v>
      </c>
      <c r="B291" s="79">
        <f>IF('[1]UMS_W_V'!AB9&lt;&gt;0,'[1]UMS_W_V'!AB9," ")</f>
        <v>79.5</v>
      </c>
      <c r="C291" s="79">
        <f>IF('[1]UMS_W_V'!AC9&lt;&gt;0,'[1]UMS_W_V'!AC9," ")</f>
        <v>91.26365592804136</v>
      </c>
      <c r="D291" s="79">
        <f>IF('[1]UMS_W_V'!AD9&lt;&gt;0,'[1]UMS_W_V'!AD9," ")</f>
        <v>99.14004999954894</v>
      </c>
      <c r="E291" s="79" t="str">
        <f>IF('[1]UMS_W_V'!AE9&lt;&gt;0,'[1]UMS_W_V'!AE9," ")</f>
        <v> </v>
      </c>
      <c r="F291" s="79" t="str">
        <f>IF('[1]UMS_W_V'!AF9&lt;&gt;0,'[1]UMS_W_V'!AF9," ")</f>
        <v> </v>
      </c>
      <c r="G291" s="79" t="str">
        <f>IF('[1]UMS_W_V'!AG9&lt;&gt;0,'[1]UMS_W_V'!AG9," ")</f>
        <v> </v>
      </c>
      <c r="H291" s="79" t="str">
        <f>IF('[1]UMS_W_V'!AH9&lt;&gt;0,'[1]UMS_W_V'!AH9," ")</f>
        <v> </v>
      </c>
      <c r="I291" s="79" t="str">
        <f>IF('[1]UMS_W_V'!AI9&lt;&gt;0,'[1]UMS_W_V'!AI9," ")</f>
        <v> </v>
      </c>
      <c r="J291" s="79" t="str">
        <f>IF('[1]UMS_W_V'!AJ9&lt;&gt;0,'[1]UMS_W_V'!AJ9," ")</f>
        <v> </v>
      </c>
      <c r="K291" s="79" t="str">
        <f>IF('[1]UMS_W_V'!AK9&lt;&gt;0,'[1]UMS_W_V'!AK9," ")</f>
        <v> </v>
      </c>
      <c r="L291" s="79" t="str">
        <f>IF('[1]UMS_W_V'!AL9&lt;&gt;0,'[1]UMS_W_V'!AL9," ")</f>
        <v> </v>
      </c>
      <c r="M291" s="79" t="str">
        <f>IF('[1]UMS_W_V'!AM9&lt;&gt;0,'[1]UMS_W_V'!AM9," ")</f>
        <v> </v>
      </c>
      <c r="N291" s="79">
        <f>(B291+C291+D291)/3</f>
        <v>89.96790197586343</v>
      </c>
      <c r="O291" s="90">
        <f>100*(D291-C291)/C291</f>
        <v>8.63037316598173</v>
      </c>
      <c r="P291" s="90">
        <f>100*(D291-D290)/D290</f>
        <v>-6.2061967837758445</v>
      </c>
      <c r="Q291" s="87">
        <f>(((B291+C291+D291)/3)-((B290+C290+D290)/3))/((B290+C290+D290)/3)*100</f>
        <v>-7.914122849679198</v>
      </c>
    </row>
    <row r="292" spans="1:16" ht="11.25" customHeight="1">
      <c r="A292" s="95"/>
      <c r="B292" s="79"/>
      <c r="C292" s="79"/>
      <c r="D292" s="79"/>
      <c r="E292" s="79"/>
      <c r="F292" s="79"/>
      <c r="G292" s="79"/>
      <c r="H292" s="79"/>
      <c r="I292" s="79"/>
      <c r="J292" s="79"/>
      <c r="K292" s="79"/>
      <c r="L292" s="79"/>
      <c r="M292" s="79"/>
      <c r="N292" s="79"/>
      <c r="O292" s="90"/>
      <c r="P292" s="90"/>
    </row>
    <row r="293" spans="1:16" ht="11.25" customHeight="1">
      <c r="A293" s="97" t="s">
        <v>127</v>
      </c>
      <c r="B293" s="79">
        <v>91.2844440062779</v>
      </c>
      <c r="C293" s="79">
        <v>104.59349491504075</v>
      </c>
      <c r="D293" s="79">
        <v>120.2871334462335</v>
      </c>
      <c r="E293" s="79">
        <v>97.70957820804091</v>
      </c>
      <c r="F293" s="79">
        <v>107.90337367669434</v>
      </c>
      <c r="G293" s="79">
        <v>90.22738382563062</v>
      </c>
      <c r="H293" s="79">
        <v>87.76004489067385</v>
      </c>
      <c r="I293" s="79">
        <v>88.48808340488765</v>
      </c>
      <c r="J293" s="79">
        <v>110.00347741675786</v>
      </c>
      <c r="K293" s="79">
        <v>99.74443400300434</v>
      </c>
      <c r="L293" s="79">
        <v>113.56771561467649</v>
      </c>
      <c r="M293" s="79">
        <v>88.43083661733773</v>
      </c>
      <c r="N293" s="79"/>
      <c r="O293" s="90"/>
      <c r="P293" s="90"/>
    </row>
    <row r="294" spans="1:17" ht="11.25" customHeight="1">
      <c r="A294" s="91">
        <v>2001</v>
      </c>
      <c r="B294" s="79">
        <v>94.14227459960767</v>
      </c>
      <c r="C294" s="79">
        <v>96.38690632586876</v>
      </c>
      <c r="D294" s="79">
        <v>111.1164394870882</v>
      </c>
      <c r="E294" s="79">
        <v>98.14019945229488</v>
      </c>
      <c r="F294" s="79">
        <v>98.2135864210446</v>
      </c>
      <c r="G294" s="79">
        <v>88.21648085862826</v>
      </c>
      <c r="H294" s="79">
        <v>75.93529557718337</v>
      </c>
      <c r="I294" s="79">
        <v>91.108016196251</v>
      </c>
      <c r="J294" s="79">
        <v>96.44277937621469</v>
      </c>
      <c r="K294" s="79">
        <v>107.25876525452702</v>
      </c>
      <c r="L294" s="79">
        <v>106.51516193905866</v>
      </c>
      <c r="M294" s="79">
        <v>93.1754351197972</v>
      </c>
      <c r="N294" s="79">
        <f>(B294+C294+D294+E294+F294+G294+H294+I294+J294+K294+L294+M294)/12</f>
        <v>96.38761171729703</v>
      </c>
      <c r="O294" s="90">
        <f>100*(D294-C294)/C294</f>
        <v>15.281674371227593</v>
      </c>
      <c r="P294" s="90">
        <f>100*(D294-D293)/D293</f>
        <v>-7.624002415224614</v>
      </c>
      <c r="Q294" s="87">
        <f>(((B294+C294+D294)/3)-((B293+C293+D293)/3))/((B293+C293+D293)/3)*100</f>
        <v>-4.592364313445783</v>
      </c>
    </row>
    <row r="295" spans="1:17" ht="11.25" customHeight="1">
      <c r="A295" s="93">
        <v>2002</v>
      </c>
      <c r="B295" s="79">
        <v>91.0531828386782</v>
      </c>
      <c r="C295" s="79">
        <v>89.6350028078954</v>
      </c>
      <c r="D295" s="79">
        <v>93.65335932354871</v>
      </c>
      <c r="E295" s="79">
        <v>97.26457469329245</v>
      </c>
      <c r="F295" s="79">
        <v>84.76120497545448</v>
      </c>
      <c r="G295" s="79">
        <v>89.2554986581952</v>
      </c>
      <c r="H295" s="79">
        <v>70.98941833322763</v>
      </c>
      <c r="I295" s="79">
        <v>84.03536684956215</v>
      </c>
      <c r="J295" s="79">
        <v>99.48073601693552</v>
      </c>
      <c r="K295" s="79">
        <v>92.4537384203377</v>
      </c>
      <c r="L295" s="79">
        <v>98.73810713297982</v>
      </c>
      <c r="M295" s="79">
        <v>79.96694759847857</v>
      </c>
      <c r="N295" s="79">
        <f>(B295+C295+D295+E295+F295+G295+H295+I295+J295+K295+L295+M295)/12</f>
        <v>89.27392813738216</v>
      </c>
      <c r="O295" s="90">
        <f>100*(D295-C295)/C295</f>
        <v>4.483021576141856</v>
      </c>
      <c r="P295" s="90">
        <f>100*(D295-D294)/D294</f>
        <v>-15.716018479487644</v>
      </c>
      <c r="Q295" s="87">
        <f>(((B295+C295+D295)/3)-((B294+C294+D294)/3))/((B294+C294+D294)/3)*100</f>
        <v>-9.051706238962872</v>
      </c>
    </row>
    <row r="296" spans="1:17" ht="11.25" customHeight="1">
      <c r="A296" s="93">
        <v>2003</v>
      </c>
      <c r="B296" s="79">
        <v>91.9</v>
      </c>
      <c r="C296" s="79">
        <v>89.4</v>
      </c>
      <c r="D296" s="79">
        <v>108.2</v>
      </c>
      <c r="E296" s="79">
        <v>89.68016795228057</v>
      </c>
      <c r="F296" s="79">
        <v>81.4</v>
      </c>
      <c r="G296" s="79">
        <v>80.2</v>
      </c>
      <c r="H296" s="79">
        <v>83.1</v>
      </c>
      <c r="I296" s="79">
        <v>63</v>
      </c>
      <c r="J296" s="79">
        <v>91.9</v>
      </c>
      <c r="K296" s="79">
        <v>92.8</v>
      </c>
      <c r="L296" s="79">
        <v>88.9</v>
      </c>
      <c r="M296" s="79">
        <v>81.6</v>
      </c>
      <c r="N296" s="79">
        <f>(B296+C296+D296+E296+F296+G296+H296+I296+J296+K296+L296+M296)/12</f>
        <v>86.84001399602339</v>
      </c>
      <c r="O296" s="90">
        <f>100*(D296-C296)/C296</f>
        <v>21.029082774049215</v>
      </c>
      <c r="P296" s="90">
        <f>100*(D296-D295)/D295</f>
        <v>15.532428074679434</v>
      </c>
      <c r="Q296" s="87">
        <f>(((B296+C296+D296)/3)-((B295+C295+D295)/3))/((B295+C295+D295)/3)*100</f>
        <v>5.525395372227919</v>
      </c>
    </row>
    <row r="297" spans="1:17" ht="11.25" customHeight="1">
      <c r="A297" s="93">
        <v>2004</v>
      </c>
      <c r="B297" s="79">
        <f>IF('[1]UMS_W_V'!B9&lt;&gt;0,'[1]UMS_W_V'!B9," ")</f>
        <v>75.9</v>
      </c>
      <c r="C297" s="79">
        <f>IF('[1]UMS_W_V'!C9&lt;&gt;0,'[1]UMS_W_V'!C9," ")</f>
        <v>89.02553612270965</v>
      </c>
      <c r="D297" s="79">
        <f>IF('[1]UMS_W_V'!D9&lt;&gt;0,'[1]UMS_W_V'!D9," ")</f>
        <v>96.25677152025575</v>
      </c>
      <c r="E297" s="79" t="str">
        <f>IF('[1]UMS_W_V'!E9&lt;&gt;0,'[1]UMS_W_V'!E9," ")</f>
        <v> </v>
      </c>
      <c r="F297" s="79" t="str">
        <f>IF('[1]UMS_W_V'!F9&lt;&gt;0,'[1]UMS_W_V'!F9," ")</f>
        <v> </v>
      </c>
      <c r="G297" s="79" t="str">
        <f>IF('[1]UMS_W_V'!G9&lt;&gt;0,'[1]UMS_W_V'!G9," ")</f>
        <v> </v>
      </c>
      <c r="H297" s="79" t="str">
        <f>IF('[1]UMS_W_V'!H9&lt;&gt;0,'[1]UMS_W_V'!H9," ")</f>
        <v> </v>
      </c>
      <c r="I297" s="79" t="str">
        <f>IF('[1]UMS_W_V'!I9&lt;&gt;0,'[1]UMS_W_V'!I9," ")</f>
        <v> </v>
      </c>
      <c r="J297" s="79" t="str">
        <f>IF('[1]UMS_W_V'!J9&lt;&gt;0,'[1]UMS_W_V'!J9," ")</f>
        <v> </v>
      </c>
      <c r="K297" s="79" t="str">
        <f>IF('[1]UMS_W_V'!K9&lt;&gt;0,'[1]UMS_W_V'!K9," ")</f>
        <v> </v>
      </c>
      <c r="L297" s="79" t="str">
        <f>IF('[1]UMS_W_V'!L9&lt;&gt;0,'[1]UMS_W_V'!L9," ")</f>
        <v> </v>
      </c>
      <c r="M297" s="79" t="str">
        <f>IF('[1]UMS_W_V'!M9&lt;&gt;0,'[1]UMS_W_V'!M9," ")</f>
        <v> </v>
      </c>
      <c r="N297" s="79">
        <f>(B297+C297+D297)/3</f>
        <v>87.06076921432181</v>
      </c>
      <c r="O297" s="90">
        <f>100*(D297-C297)/C297</f>
        <v>8.122653018993136</v>
      </c>
      <c r="P297" s="90">
        <f>100*(D297-D296)/D296</f>
        <v>-11.038103955401338</v>
      </c>
      <c r="Q297" s="87">
        <f>(((B297+C297+D297)/3)-((B296+C296+D296)/3))/((B296+C296+D296)/3)*100</f>
        <v>-9.781586306402271</v>
      </c>
    </row>
    <row r="298" spans="1:16" ht="11.25" customHeight="1">
      <c r="A298" s="95"/>
      <c r="B298" s="79"/>
      <c r="C298" s="79"/>
      <c r="D298" s="79"/>
      <c r="E298" s="79"/>
      <c r="F298" s="79"/>
      <c r="G298" s="79"/>
      <c r="H298" s="79"/>
      <c r="I298" s="79"/>
      <c r="J298" s="79"/>
      <c r="K298" s="79"/>
      <c r="L298" s="79"/>
      <c r="M298" s="79"/>
      <c r="N298" s="79"/>
      <c r="O298" s="90"/>
      <c r="P298" s="90"/>
    </row>
    <row r="299" spans="1:16" ht="11.25" customHeight="1">
      <c r="A299" s="97" t="s">
        <v>128</v>
      </c>
      <c r="B299" s="79">
        <v>82.52648393044353</v>
      </c>
      <c r="C299" s="79">
        <v>83.82157541314758</v>
      </c>
      <c r="D299" s="79">
        <v>103.11194756199046</v>
      </c>
      <c r="E299" s="79">
        <v>93.24213616877257</v>
      </c>
      <c r="F299" s="79">
        <v>92.99064772542145</v>
      </c>
      <c r="G299" s="79">
        <v>110.75394654707556</v>
      </c>
      <c r="H299" s="79">
        <v>98.58900202759216</v>
      </c>
      <c r="I299" s="79">
        <v>119.73528697196323</v>
      </c>
      <c r="J299" s="79">
        <v>112.68826563396289</v>
      </c>
      <c r="K299" s="79">
        <v>96.72751214929369</v>
      </c>
      <c r="L299" s="79">
        <v>108.74246110681489</v>
      </c>
      <c r="M299" s="79">
        <v>97.0707348982687</v>
      </c>
      <c r="N299" s="79"/>
      <c r="O299" s="90"/>
      <c r="P299" s="90"/>
    </row>
    <row r="300" spans="1:17" ht="11.25" customHeight="1">
      <c r="A300" s="91">
        <v>2001</v>
      </c>
      <c r="B300" s="79">
        <v>103.8925307347241</v>
      </c>
      <c r="C300" s="79">
        <v>100.94102984024566</v>
      </c>
      <c r="D300" s="79">
        <v>123.97889030715004</v>
      </c>
      <c r="E300" s="79">
        <v>99.79722134447637</v>
      </c>
      <c r="F300" s="79">
        <v>101.28338727079651</v>
      </c>
      <c r="G300" s="79">
        <v>102.20529963042118</v>
      </c>
      <c r="H300" s="79">
        <v>91.10809209219356</v>
      </c>
      <c r="I300" s="79">
        <v>108.86149251528852</v>
      </c>
      <c r="J300" s="79">
        <v>116.84254330901747</v>
      </c>
      <c r="K300" s="79">
        <v>100.12377088479083</v>
      </c>
      <c r="L300" s="79">
        <v>118.95487000368306</v>
      </c>
      <c r="M300" s="79">
        <v>92.41320596725542</v>
      </c>
      <c r="N300" s="79">
        <f>(B300+C300+D300+E300+F300+G300+H300+I300+J300+K300+L300+M300)/12</f>
        <v>105.03352782500359</v>
      </c>
      <c r="O300" s="90">
        <f>100*(D300-C300)/C300</f>
        <v>22.823088394645122</v>
      </c>
      <c r="P300" s="90">
        <f>100*(D300-D299)/D299</f>
        <v>20.2371725474533</v>
      </c>
      <c r="Q300" s="87">
        <f>(((B300+C300+D300)/3)-((B299+C299+D299)/3))/((B299+C299+D299)/3)*100</f>
        <v>22.026438972569036</v>
      </c>
    </row>
    <row r="301" spans="1:17" ht="11.25" customHeight="1">
      <c r="A301" s="93">
        <v>2002</v>
      </c>
      <c r="B301" s="79">
        <v>90.17310219614534</v>
      </c>
      <c r="C301" s="79">
        <v>114.20801647284276</v>
      </c>
      <c r="D301" s="79">
        <v>141.44780373016474</v>
      </c>
      <c r="E301" s="79">
        <v>112.52679751415519</v>
      </c>
      <c r="F301" s="79">
        <v>102.2510373979467</v>
      </c>
      <c r="G301" s="79">
        <v>185.87811288786287</v>
      </c>
      <c r="H301" s="79">
        <v>105.67809670143915</v>
      </c>
      <c r="I301" s="79">
        <v>107.38978946293803</v>
      </c>
      <c r="J301" s="79">
        <v>106.15901107956738</v>
      </c>
      <c r="K301" s="79">
        <v>105.28006425601633</v>
      </c>
      <c r="L301" s="79">
        <v>139.57508896319135</v>
      </c>
      <c r="M301" s="79">
        <v>103.95186361208346</v>
      </c>
      <c r="N301" s="79">
        <f>(B301+C301+D301+E301+F301+G301+H301+I301+J301+K301+L301+M301)/12</f>
        <v>117.87656535619608</v>
      </c>
      <c r="O301" s="90">
        <f>100*(D301-C301)/C301</f>
        <v>23.85102911212827</v>
      </c>
      <c r="P301" s="90">
        <f>100*(D301-D300)/D300</f>
        <v>14.090232119142657</v>
      </c>
      <c r="Q301" s="87">
        <f>(((B301+C301+D301)/3)-((B300+C300+D300)/3))/((B300+C300+D300)/3)*100</f>
        <v>5.175129917185963</v>
      </c>
    </row>
    <row r="302" spans="1:17" ht="11.25" customHeight="1">
      <c r="A302" s="93">
        <v>2003</v>
      </c>
      <c r="B302" s="79">
        <v>95.7</v>
      </c>
      <c r="C302" s="79">
        <v>114.6</v>
      </c>
      <c r="D302" s="79">
        <v>96.3</v>
      </c>
      <c r="E302" s="79">
        <v>87.63720813223121</v>
      </c>
      <c r="F302" s="79">
        <v>85.6</v>
      </c>
      <c r="G302" s="79">
        <v>92.7</v>
      </c>
      <c r="H302" s="79">
        <v>88.3</v>
      </c>
      <c r="I302" s="79">
        <v>122</v>
      </c>
      <c r="J302" s="79">
        <v>106</v>
      </c>
      <c r="K302" s="79">
        <v>103.8</v>
      </c>
      <c r="L302" s="79">
        <v>97.8</v>
      </c>
      <c r="M302" s="79">
        <v>94.9</v>
      </c>
      <c r="N302" s="79">
        <f>(B302+C302+D302+E302+F302+G302+H302+I302+J302+K302+L302+M302)/12</f>
        <v>98.77810067768594</v>
      </c>
      <c r="O302" s="90">
        <f>100*(D302-C302)/C302</f>
        <v>-15.968586387434554</v>
      </c>
      <c r="P302" s="90">
        <f>100*(D302-D301)/D301</f>
        <v>-31.918349058492065</v>
      </c>
      <c r="Q302" s="87">
        <f>(((B302+C302+D302)/3)-((B301+C301+D301)/3))/((B301+C301+D301)/3)*100</f>
        <v>-11.34344754250343</v>
      </c>
    </row>
    <row r="303" spans="1:17" ht="11.25" customHeight="1">
      <c r="A303" s="93">
        <v>2004</v>
      </c>
      <c r="B303" s="79">
        <f>IF('[1]UMS_W_V'!O9&lt;&gt;0,'[1]UMS_W_V'!O9," ")</f>
        <v>93</v>
      </c>
      <c r="C303" s="79">
        <f>IF('[1]UMS_W_V'!P9&lt;&gt;0,'[1]UMS_W_V'!P9," ")</f>
        <v>99.65794690596563</v>
      </c>
      <c r="D303" s="79">
        <f>IF('[1]UMS_W_V'!Q9&lt;&gt;0,'[1]UMS_W_V'!Q9," ")</f>
        <v>109.95407276882096</v>
      </c>
      <c r="E303" s="79" t="str">
        <f>IF('[1]UMS_W_V'!R9&lt;&gt;0,'[1]UMS_W_V'!R9," ")</f>
        <v> </v>
      </c>
      <c r="F303" s="79" t="str">
        <f>IF('[1]UMS_W_V'!S9&lt;&gt;0,'[1]UMS_W_V'!S9," ")</f>
        <v> </v>
      </c>
      <c r="G303" s="79" t="str">
        <f>IF('[1]UMS_W_V'!T9&lt;&gt;0,'[1]UMS_W_V'!T9," ")</f>
        <v> </v>
      </c>
      <c r="H303" s="79" t="str">
        <f>IF('[1]UMS_W_V'!U9&lt;&gt;0,'[1]UMS_W_V'!U9," ")</f>
        <v> </v>
      </c>
      <c r="I303" s="79" t="str">
        <f>IF('[1]UMS_W_V'!V9&lt;&gt;0,'[1]UMS_W_V'!V9," ")</f>
        <v> </v>
      </c>
      <c r="J303" s="79" t="str">
        <f>IF('[1]UMS_W_V'!W9&lt;&gt;0,'[1]UMS_W_V'!W9," ")</f>
        <v> </v>
      </c>
      <c r="K303" s="79" t="str">
        <f>IF('[1]UMS_W_V'!X9&lt;&gt;0,'[1]UMS_W_V'!X9," ")</f>
        <v> </v>
      </c>
      <c r="L303" s="79" t="str">
        <f>IF('[1]UMS_W_V'!Y9&lt;&gt;0,'[1]UMS_W_V'!Y9," ")</f>
        <v> </v>
      </c>
      <c r="M303" s="79" t="str">
        <f>IF('[1]UMS_W_V'!Z9&lt;&gt;0,'[1]UMS_W_V'!Z9," ")</f>
        <v> </v>
      </c>
      <c r="N303" s="79">
        <f>(B303+C303+D303)/3</f>
        <v>100.87067322492885</v>
      </c>
      <c r="O303" s="90">
        <f>100*(D303-C303)/C303</f>
        <v>10.331464958404633</v>
      </c>
      <c r="P303" s="90">
        <f>100*(D303-D302)/D302</f>
        <v>14.178684079772552</v>
      </c>
      <c r="Q303" s="87">
        <f>(((B303+C303+D303)/3)-((B302+C302+D302)/3))/((B302+C302+D302)/3)*100</f>
        <v>-1.3007111302066068</v>
      </c>
    </row>
    <row r="304" spans="1:16" ht="11.25" customHeight="1">
      <c r="A304" s="98"/>
      <c r="B304" s="79"/>
      <c r="C304" s="79"/>
      <c r="D304" s="79"/>
      <c r="E304" s="79"/>
      <c r="F304" s="79"/>
      <c r="G304" s="79"/>
      <c r="H304" s="79"/>
      <c r="I304" s="79"/>
      <c r="J304" s="79"/>
      <c r="K304" s="79"/>
      <c r="L304" s="79"/>
      <c r="M304" s="79"/>
      <c r="N304" s="105"/>
      <c r="O304" s="90"/>
      <c r="P304" s="90"/>
    </row>
    <row r="305" spans="1:16" ht="11.25" customHeight="1">
      <c r="A305" s="98"/>
      <c r="B305" s="79"/>
      <c r="C305" s="79"/>
      <c r="D305" s="79"/>
      <c r="E305" s="79"/>
      <c r="F305" s="79"/>
      <c r="G305" s="79"/>
      <c r="H305" s="79"/>
      <c r="I305" s="79"/>
      <c r="J305" s="79"/>
      <c r="K305" s="79"/>
      <c r="L305" s="79"/>
      <c r="M305" s="79"/>
      <c r="N305" s="105"/>
      <c r="O305" s="90"/>
      <c r="P305" s="90"/>
    </row>
    <row r="306" spans="1:16" ht="11.25" customHeight="1">
      <c r="A306" s="98"/>
      <c r="B306" s="79"/>
      <c r="C306" s="79"/>
      <c r="D306" s="79"/>
      <c r="E306" s="79"/>
      <c r="F306" s="79"/>
      <c r="G306" s="79"/>
      <c r="H306" s="79"/>
      <c r="I306" s="79"/>
      <c r="J306" s="79"/>
      <c r="K306" s="79"/>
      <c r="L306" s="79"/>
      <c r="M306" s="79"/>
      <c r="N306" s="105"/>
      <c r="O306" s="90"/>
      <c r="P306" s="90"/>
    </row>
    <row r="307" spans="1:17" ht="11.25" customHeight="1">
      <c r="A307" s="486" t="s">
        <v>137</v>
      </c>
      <c r="B307" s="486"/>
      <c r="C307" s="486"/>
      <c r="D307" s="486"/>
      <c r="E307" s="486"/>
      <c r="F307" s="486"/>
      <c r="G307" s="486"/>
      <c r="H307" s="486"/>
      <c r="I307" s="486"/>
      <c r="J307" s="486"/>
      <c r="K307" s="486"/>
      <c r="L307" s="486"/>
      <c r="M307" s="486"/>
      <c r="N307" s="486"/>
      <c r="O307" s="486"/>
      <c r="P307" s="486"/>
      <c r="Q307" s="486"/>
    </row>
    <row r="308" spans="1:16" ht="11.25" customHeight="1">
      <c r="A308" s="86"/>
      <c r="B308" s="86"/>
      <c r="C308" s="86"/>
      <c r="D308" s="86"/>
      <c r="E308" s="86"/>
      <c r="F308" s="86"/>
      <c r="G308" s="86"/>
      <c r="H308" s="86"/>
      <c r="I308" s="86"/>
      <c r="J308" s="86"/>
      <c r="K308" s="86"/>
      <c r="L308" s="86"/>
      <c r="M308" s="86"/>
      <c r="N308" s="76"/>
      <c r="O308" s="90"/>
      <c r="P308" s="90"/>
    </row>
    <row r="309" spans="1:16" ht="11.25" customHeight="1">
      <c r="A309" s="86"/>
      <c r="B309" s="79"/>
      <c r="C309" s="79"/>
      <c r="D309" s="79"/>
      <c r="E309" s="79"/>
      <c r="F309" s="79"/>
      <c r="G309" s="79"/>
      <c r="H309" s="79"/>
      <c r="I309" s="79"/>
      <c r="J309" s="79"/>
      <c r="K309" s="79"/>
      <c r="L309" s="79"/>
      <c r="M309" s="79"/>
      <c r="N309" s="79"/>
      <c r="O309" s="90"/>
      <c r="P309" s="90"/>
    </row>
    <row r="310" spans="1:16" ht="11.25" customHeight="1">
      <c r="A310" s="89" t="s">
        <v>126</v>
      </c>
      <c r="B310" s="79">
        <v>80.53576367285005</v>
      </c>
      <c r="C310" s="79">
        <v>88.80756488421241</v>
      </c>
      <c r="D310" s="79">
        <v>102.04307753814379</v>
      </c>
      <c r="E310" s="79">
        <v>93.123776935559</v>
      </c>
      <c r="F310" s="79">
        <v>105.69587020568156</v>
      </c>
      <c r="G310" s="79">
        <v>98.30389817660283</v>
      </c>
      <c r="H310" s="79">
        <v>96.74112038051574</v>
      </c>
      <c r="I310" s="79">
        <v>105.21693470095073</v>
      </c>
      <c r="J310" s="79">
        <v>107.02834651348643</v>
      </c>
      <c r="K310" s="79">
        <v>107.8342410143149</v>
      </c>
      <c r="L310" s="79">
        <v>115.25742709579553</v>
      </c>
      <c r="M310" s="79">
        <v>99.41197886154274</v>
      </c>
      <c r="N310" s="79"/>
      <c r="O310" s="90"/>
      <c r="P310" s="90"/>
    </row>
    <row r="311" spans="1:17" ht="11.25" customHeight="1">
      <c r="A311" s="91">
        <v>2001</v>
      </c>
      <c r="B311" s="79">
        <v>99.11866319386044</v>
      </c>
      <c r="C311" s="79">
        <v>105.80704868416184</v>
      </c>
      <c r="D311" s="79">
        <v>114.04362196552744</v>
      </c>
      <c r="E311" s="79">
        <v>110.08043360541329</v>
      </c>
      <c r="F311" s="79">
        <v>115.28308603471487</v>
      </c>
      <c r="G311" s="79">
        <v>107.9133629980192</v>
      </c>
      <c r="H311" s="79">
        <v>106.32495926558117</v>
      </c>
      <c r="I311" s="79">
        <v>119.44811252304113</v>
      </c>
      <c r="J311" s="79">
        <v>105.19414539115547</v>
      </c>
      <c r="K311" s="79">
        <v>116.16406759653668</v>
      </c>
      <c r="L311" s="79">
        <v>112.53714097099254</v>
      </c>
      <c r="M311" s="79">
        <v>99.06019922364978</v>
      </c>
      <c r="N311" s="79">
        <f>(B311+C311+D311+E311+F311+G311+H311+I311+J311+K311+L311+M311)/12</f>
        <v>109.24790345438782</v>
      </c>
      <c r="O311" s="90">
        <f>100*(D311-C311)/C311</f>
        <v>7.7845222825863765</v>
      </c>
      <c r="P311" s="90">
        <f>100*(D311-D310)/D310</f>
        <v>11.760272932671823</v>
      </c>
      <c r="Q311" s="87">
        <f>(((B311+C311+D311)/3)-((B310+C310+D310)/3))/((B310+C310+D310)/3)*100</f>
        <v>17.53327605202549</v>
      </c>
    </row>
    <row r="312" spans="1:17" ht="11.25" customHeight="1">
      <c r="A312" s="93">
        <v>2002</v>
      </c>
      <c r="B312" s="79">
        <v>103.57431957380776</v>
      </c>
      <c r="C312" s="79">
        <v>104.22856124181912</v>
      </c>
      <c r="D312" s="79">
        <v>110.62104675362559</v>
      </c>
      <c r="E312" s="79">
        <v>107.59542230018828</v>
      </c>
      <c r="F312" s="79">
        <v>105.83133089104666</v>
      </c>
      <c r="G312" s="79">
        <v>98.96717092483621</v>
      </c>
      <c r="H312" s="79">
        <v>103.88433549918446</v>
      </c>
      <c r="I312" s="79">
        <v>109.08156911734248</v>
      </c>
      <c r="J312" s="79">
        <v>105.79335705530231</v>
      </c>
      <c r="K312" s="79">
        <v>107.98196464101115</v>
      </c>
      <c r="L312" s="79">
        <v>107.04908395062802</v>
      </c>
      <c r="M312" s="79">
        <v>99.84711899438443</v>
      </c>
      <c r="N312" s="79">
        <f>(B312+C312+D312+E312+F312+G312+H312+I312+J312+K312+L312+M312)/12</f>
        <v>105.37127341193137</v>
      </c>
      <c r="O312" s="90">
        <f>100*(D312-C312)/C312</f>
        <v>6.133141852524817</v>
      </c>
      <c r="P312" s="90">
        <f>100*(D312-D311)/D311</f>
        <v>-3.001110586382817</v>
      </c>
      <c r="Q312" s="87">
        <f>(((B312+C312+D312)/3)-((B311+C311+D311)/3))/((B311+C311+D311)/3)*100</f>
        <v>-0.1709901913532562</v>
      </c>
    </row>
    <row r="313" spans="1:17" ht="11.25" customHeight="1">
      <c r="A313" s="93">
        <v>2003</v>
      </c>
      <c r="B313" s="79">
        <v>95.3</v>
      </c>
      <c r="C313" s="79">
        <v>96.1</v>
      </c>
      <c r="D313" s="79">
        <v>100</v>
      </c>
      <c r="E313" s="79">
        <v>105.90072091952581</v>
      </c>
      <c r="F313" s="79">
        <v>99.1</v>
      </c>
      <c r="G313" s="79">
        <v>99.7</v>
      </c>
      <c r="H313" s="79">
        <v>105.6</v>
      </c>
      <c r="I313" s="79">
        <v>98.5</v>
      </c>
      <c r="J313" s="79">
        <v>113.3</v>
      </c>
      <c r="K313" s="79">
        <v>113.3</v>
      </c>
      <c r="L313" s="79">
        <v>110.6</v>
      </c>
      <c r="M313" s="79">
        <v>109.8</v>
      </c>
      <c r="N313" s="79">
        <f>(B313+C313+D313+E313+F313+G313+H313+I313+J313+K313+L313+M313)/12</f>
        <v>103.93339340996049</v>
      </c>
      <c r="O313" s="90">
        <f>100*(D313-C313)/C313</f>
        <v>4.058272632674304</v>
      </c>
      <c r="P313" s="90">
        <f>100*(D313-D312)/D312</f>
        <v>-9.601289325421691</v>
      </c>
      <c r="Q313" s="87">
        <f>(((B313+C313+D313)/3)-((B312+C312+D312)/3))/((B312+C312+D312)/3)*100</f>
        <v>-8.486776661397458</v>
      </c>
    </row>
    <row r="314" spans="1:17" ht="11.25" customHeight="1">
      <c r="A314" s="93">
        <v>2004</v>
      </c>
      <c r="B314" s="79">
        <f>IF('[1]UMS_W_V'!AB10&lt;&gt;0,'[1]UMS_W_V'!AB10," ")</f>
        <v>94.6</v>
      </c>
      <c r="C314" s="79">
        <f>IF('[1]UMS_W_V'!AC10&lt;&gt;0,'[1]UMS_W_V'!AC10," ")</f>
        <v>100.79390263632362</v>
      </c>
      <c r="D314" s="79">
        <f>IF('[1]UMS_W_V'!AD10&lt;&gt;0,'[1]UMS_W_V'!AD10," ")</f>
        <v>114.59834111937582</v>
      </c>
      <c r="E314" s="79" t="str">
        <f>IF('[1]UMS_W_V'!AE10&lt;&gt;0,'[1]UMS_W_V'!AE10," ")</f>
        <v> </v>
      </c>
      <c r="F314" s="79" t="str">
        <f>IF('[1]UMS_W_V'!AF10&lt;&gt;0,'[1]UMS_W_V'!AF10," ")</f>
        <v> </v>
      </c>
      <c r="G314" s="79" t="str">
        <f>IF('[1]UMS_W_V'!AG10&lt;&gt;0,'[1]UMS_W_V'!AG10," ")</f>
        <v> </v>
      </c>
      <c r="H314" s="79" t="str">
        <f>IF('[1]UMS_W_V'!AH10&lt;&gt;0,'[1]UMS_W_V'!AH10," ")</f>
        <v> </v>
      </c>
      <c r="I314" s="79" t="str">
        <f>IF('[1]UMS_W_V'!AI10&lt;&gt;0,'[1]UMS_W_V'!AI10," ")</f>
        <v> </v>
      </c>
      <c r="J314" s="79" t="str">
        <f>IF('[1]UMS_W_V'!AJ10&lt;&gt;0,'[1]UMS_W_V'!AJ10," ")</f>
        <v> </v>
      </c>
      <c r="K314" s="79" t="str">
        <f>IF('[1]UMS_W_V'!AK10&lt;&gt;0,'[1]UMS_W_V'!AK10," ")</f>
        <v> </v>
      </c>
      <c r="L314" s="79" t="str">
        <f>IF('[1]UMS_W_V'!AL10&lt;&gt;0,'[1]UMS_W_V'!AL10," ")</f>
        <v> </v>
      </c>
      <c r="M314" s="79" t="str">
        <f>IF('[1]UMS_W_V'!AM10&lt;&gt;0,'[1]UMS_W_V'!AM10," ")</f>
        <v> </v>
      </c>
      <c r="N314" s="79">
        <f>(B314+C314+D314)/3</f>
        <v>103.33074791856647</v>
      </c>
      <c r="O314" s="90">
        <f>100*(D314-C314)/C314</f>
        <v>13.69570789699477</v>
      </c>
      <c r="P314" s="90">
        <f>100*(D314-D313)/D313</f>
        <v>14.598341119375819</v>
      </c>
      <c r="Q314" s="87">
        <f>(((B314+C314+D314)/3)-((B313+C313+D313)/3))/((B313+C313+D313)/3)*100</f>
        <v>6.380317006073934</v>
      </c>
    </row>
    <row r="315" spans="1:16" ht="11.25" customHeight="1">
      <c r="A315" s="95"/>
      <c r="B315" s="79"/>
      <c r="C315" s="79"/>
      <c r="D315" s="79"/>
      <c r="E315" s="79"/>
      <c r="F315" s="79"/>
      <c r="G315" s="79"/>
      <c r="H315" s="79"/>
      <c r="I315" s="79"/>
      <c r="J315" s="79"/>
      <c r="K315" s="79"/>
      <c r="L315" s="79"/>
      <c r="M315" s="79"/>
      <c r="N315" s="79"/>
      <c r="O315" s="90"/>
      <c r="P315" s="90"/>
    </row>
    <row r="316" spans="1:16" ht="11.25" customHeight="1">
      <c r="A316" s="97" t="s">
        <v>127</v>
      </c>
      <c r="B316" s="79">
        <v>79.55511140547583</v>
      </c>
      <c r="C316" s="79">
        <v>88.07956813187235</v>
      </c>
      <c r="D316" s="79">
        <v>103.59295312654153</v>
      </c>
      <c r="E316" s="79">
        <v>94.7732765835567</v>
      </c>
      <c r="F316" s="79">
        <v>105.62821662627022</v>
      </c>
      <c r="G316" s="79">
        <v>98.4327423319594</v>
      </c>
      <c r="H316" s="79">
        <v>95.76126656444436</v>
      </c>
      <c r="I316" s="79">
        <v>105.30146267937177</v>
      </c>
      <c r="J316" s="79">
        <v>106.27580490241495</v>
      </c>
      <c r="K316" s="79">
        <v>107.30662910911421</v>
      </c>
      <c r="L316" s="79">
        <v>115.08971594317636</v>
      </c>
      <c r="M316" s="79">
        <v>100.2032526098513</v>
      </c>
      <c r="N316" s="79"/>
      <c r="O316" s="90"/>
      <c r="P316" s="90"/>
    </row>
    <row r="317" spans="1:17" ht="11.25" customHeight="1">
      <c r="A317" s="91">
        <v>2001</v>
      </c>
      <c r="B317" s="79">
        <v>97.78921865210017</v>
      </c>
      <c r="C317" s="79">
        <v>105.8159887511049</v>
      </c>
      <c r="D317" s="79">
        <v>114.59333357264182</v>
      </c>
      <c r="E317" s="79">
        <v>110.16719165010443</v>
      </c>
      <c r="F317" s="79">
        <v>116.05379037989296</v>
      </c>
      <c r="G317" s="79">
        <v>108.20821986704846</v>
      </c>
      <c r="H317" s="79">
        <v>106.47868210058868</v>
      </c>
      <c r="I317" s="79">
        <v>119.4656528713727</v>
      </c>
      <c r="J317" s="79">
        <v>105.42183827781867</v>
      </c>
      <c r="K317" s="79">
        <v>117.28124509014093</v>
      </c>
      <c r="L317" s="79">
        <v>112.30206990290297</v>
      </c>
      <c r="M317" s="79">
        <v>99.90503520414028</v>
      </c>
      <c r="N317" s="79">
        <f>(B317+C317+D317+E317+F317+G317+H317+I317+J317+K317+L317+M317)/12</f>
        <v>109.45685552665473</v>
      </c>
      <c r="O317" s="90">
        <f>100*(D317-C317)/C317</f>
        <v>8.294913580765721</v>
      </c>
      <c r="P317" s="90">
        <f>100*(D317-D316)/D316</f>
        <v>10.618850138062035</v>
      </c>
      <c r="Q317" s="87">
        <f>(((B317+C317+D317)/3)-((B316+C316+D316)/3))/((B316+C316+D316)/3)*100</f>
        <v>17.317891931079295</v>
      </c>
    </row>
    <row r="318" spans="1:17" ht="11.25" customHeight="1">
      <c r="A318" s="93">
        <v>2002</v>
      </c>
      <c r="B318" s="79">
        <v>103.75219923207703</v>
      </c>
      <c r="C318" s="79">
        <v>104.64426420896228</v>
      </c>
      <c r="D318" s="79">
        <v>110.30041841872603</v>
      </c>
      <c r="E318" s="79">
        <v>107.22857799855525</v>
      </c>
      <c r="F318" s="79">
        <v>106.15605640887533</v>
      </c>
      <c r="G318" s="79">
        <v>96.91957329146504</v>
      </c>
      <c r="H318" s="79">
        <v>103.17097947412111</v>
      </c>
      <c r="I318" s="79">
        <v>109.95660641683406</v>
      </c>
      <c r="J318" s="79">
        <v>106.62130146400509</v>
      </c>
      <c r="K318" s="79">
        <v>108.7626920785549</v>
      </c>
      <c r="L318" s="79">
        <v>107.33255363154626</v>
      </c>
      <c r="M318" s="79">
        <v>101.44844672054647</v>
      </c>
      <c r="N318" s="79">
        <f>(B318+C318+D318+E318+F318+G318+H318+I318+J318+K318+L318+M318)/12</f>
        <v>105.52447244535574</v>
      </c>
      <c r="O318" s="90">
        <f>100*(D318-C318)/C318</f>
        <v>5.405125882933313</v>
      </c>
      <c r="P318" s="90">
        <f>100*(D318-D317)/D317</f>
        <v>-3.7462171839119067</v>
      </c>
      <c r="Q318" s="87">
        <f>(((B318+C318+D318)/3)-((B317+C317+D317)/3))/((B317+C317+D317)/3)*100</f>
        <v>0.1566131894854559</v>
      </c>
    </row>
    <row r="319" spans="1:17" ht="11.25" customHeight="1">
      <c r="A319" s="93">
        <v>2003</v>
      </c>
      <c r="B319" s="79">
        <v>95</v>
      </c>
      <c r="C319" s="79">
        <v>94.8</v>
      </c>
      <c r="D319" s="79">
        <v>99.9</v>
      </c>
      <c r="E319" s="79">
        <v>106.2059528624583</v>
      </c>
      <c r="F319" s="79">
        <v>99.1</v>
      </c>
      <c r="G319" s="79">
        <v>100.3</v>
      </c>
      <c r="H319" s="79">
        <v>106</v>
      </c>
      <c r="I319" s="79">
        <v>98.9</v>
      </c>
      <c r="J319" s="79">
        <v>113.5</v>
      </c>
      <c r="K319" s="79">
        <v>113.9</v>
      </c>
      <c r="L319" s="79">
        <v>111.7</v>
      </c>
      <c r="M319" s="79">
        <v>110.5</v>
      </c>
      <c r="N319" s="79">
        <f>(B319+C319+D319+E319+F319+G319+H319+I319+J319+K319+L319+M319)/12</f>
        <v>104.15049607187153</v>
      </c>
      <c r="O319" s="90">
        <f>100*(D319-C319)/C319</f>
        <v>5.379746835443047</v>
      </c>
      <c r="P319" s="90">
        <f>100*(D319-D318)/D318</f>
        <v>-9.429174039253065</v>
      </c>
      <c r="Q319" s="87">
        <f>(((B319+C319+D319)/3)-((B318+C318+D318)/3))/((B318+C318+D318)/3)*100</f>
        <v>-9.098577209338575</v>
      </c>
    </row>
    <row r="320" spans="1:17" ht="11.25" customHeight="1">
      <c r="A320" s="93">
        <v>2004</v>
      </c>
      <c r="B320" s="79">
        <f>IF('[1]UMS_W_V'!B10&lt;&gt;0,'[1]UMS_W_V'!B10," ")</f>
        <v>94.9</v>
      </c>
      <c r="C320" s="79">
        <f>IF('[1]UMS_W_V'!C10&lt;&gt;0,'[1]UMS_W_V'!C10," ")</f>
        <v>101.16117627034038</v>
      </c>
      <c r="D320" s="79">
        <f>IF('[1]UMS_W_V'!D10&lt;&gt;0,'[1]UMS_W_V'!D10," ")</f>
        <v>114.90926830767589</v>
      </c>
      <c r="E320" s="79" t="str">
        <f>IF('[1]UMS_W_V'!E10&lt;&gt;0,'[1]UMS_W_V'!E10," ")</f>
        <v> </v>
      </c>
      <c r="F320" s="79" t="str">
        <f>IF('[1]UMS_W_V'!F10&lt;&gt;0,'[1]UMS_W_V'!F10," ")</f>
        <v> </v>
      </c>
      <c r="G320" s="79" t="str">
        <f>IF('[1]UMS_W_V'!G10&lt;&gt;0,'[1]UMS_W_V'!G10," ")</f>
        <v> </v>
      </c>
      <c r="H320" s="79" t="str">
        <f>IF('[1]UMS_W_V'!H10&lt;&gt;0,'[1]UMS_W_V'!H10," ")</f>
        <v> </v>
      </c>
      <c r="I320" s="79" t="str">
        <f>IF('[1]UMS_W_V'!I10&lt;&gt;0,'[1]UMS_W_V'!I10," ")</f>
        <v> </v>
      </c>
      <c r="J320" s="79" t="str">
        <f>IF('[1]UMS_W_V'!J10&lt;&gt;0,'[1]UMS_W_V'!J10," ")</f>
        <v> </v>
      </c>
      <c r="K320" s="79" t="str">
        <f>IF('[1]UMS_W_V'!K10&lt;&gt;0,'[1]UMS_W_V'!K10," ")</f>
        <v> </v>
      </c>
      <c r="L320" s="79" t="str">
        <f>IF('[1]UMS_W_V'!L10&lt;&gt;0,'[1]UMS_W_V'!L10," ")</f>
        <v> </v>
      </c>
      <c r="M320" s="79" t="str">
        <f>IF('[1]UMS_W_V'!M10&lt;&gt;0,'[1]UMS_W_V'!M10," ")</f>
        <v> </v>
      </c>
      <c r="N320" s="79">
        <f>(B320+C320+D320)/3</f>
        <v>103.65681485933875</v>
      </c>
      <c r="O320" s="90">
        <f>100*(D320-C320)/C320</f>
        <v>13.59028487430344</v>
      </c>
      <c r="P320" s="90">
        <f>100*(D320-D319)/D319</f>
        <v>15.024292600276157</v>
      </c>
      <c r="Q320" s="87">
        <f>(((B320+C320+D320)/3)-((B319+C319+D319)/3))/((B319+C319+D319)/3)*100</f>
        <v>7.342231473253788</v>
      </c>
    </row>
    <row r="321" spans="1:16" ht="11.25" customHeight="1">
      <c r="A321" s="95"/>
      <c r="B321" s="79"/>
      <c r="C321" s="79"/>
      <c r="D321" s="79"/>
      <c r="E321" s="79"/>
      <c r="F321" s="79"/>
      <c r="G321" s="79"/>
      <c r="H321" s="79"/>
      <c r="I321" s="79"/>
      <c r="J321" s="79"/>
      <c r="K321" s="79"/>
      <c r="L321" s="79"/>
      <c r="M321" s="79"/>
      <c r="N321" s="79"/>
      <c r="O321" s="90"/>
      <c r="P321" s="90"/>
    </row>
    <row r="322" spans="1:16" ht="11.25" customHeight="1">
      <c r="A322" s="97" t="s">
        <v>128</v>
      </c>
      <c r="B322" s="79">
        <v>89.89835830410684</v>
      </c>
      <c r="C322" s="79">
        <v>95.75797811460308</v>
      </c>
      <c r="D322" s="79">
        <v>87.24592947828378</v>
      </c>
      <c r="E322" s="79">
        <v>77.37548674631847</v>
      </c>
      <c r="F322" s="79">
        <v>106.34178016777433</v>
      </c>
      <c r="G322" s="79">
        <v>97.07378266542031</v>
      </c>
      <c r="H322" s="79">
        <v>106.09609195175145</v>
      </c>
      <c r="I322" s="79">
        <v>104.40991962508252</v>
      </c>
      <c r="J322" s="79">
        <v>114.21309720986508</v>
      </c>
      <c r="K322" s="79">
        <v>112.87151729903148</v>
      </c>
      <c r="L322" s="79">
        <v>116.85861807777135</v>
      </c>
      <c r="M322" s="79">
        <v>91.8574403713254</v>
      </c>
      <c r="N322" s="79"/>
      <c r="O322" s="90"/>
      <c r="P322" s="90"/>
    </row>
    <row r="323" spans="1:17" ht="11.25" customHeight="1">
      <c r="A323" s="91">
        <v>2001</v>
      </c>
      <c r="B323" s="79">
        <v>111.81128701209306</v>
      </c>
      <c r="C323" s="79">
        <v>105.72169509431049</v>
      </c>
      <c r="D323" s="79">
        <v>108.79535296549578</v>
      </c>
      <c r="E323" s="79">
        <v>109.25212738925222</v>
      </c>
      <c r="F323" s="79">
        <v>107.9249300889497</v>
      </c>
      <c r="G323" s="79">
        <v>105.09827207136647</v>
      </c>
      <c r="H323" s="79">
        <v>104.85731920332154</v>
      </c>
      <c r="I323" s="79">
        <v>119.2806493548882</v>
      </c>
      <c r="J323" s="79">
        <v>103.02029005760032</v>
      </c>
      <c r="K323" s="79">
        <v>105.49802389216387</v>
      </c>
      <c r="L323" s="79">
        <v>114.78143818083252</v>
      </c>
      <c r="M323" s="79">
        <v>90.99428531223703</v>
      </c>
      <c r="N323" s="79">
        <f>(B323+C323+D323+E323+F323+G323+H323+I323+J323+K323+L323+M323)/12</f>
        <v>107.25297255187593</v>
      </c>
      <c r="O323" s="90">
        <f>100*(D323-C323)/C323</f>
        <v>2.9073104327767267</v>
      </c>
      <c r="P323" s="90">
        <f>100*(D323-D322)/D322</f>
        <v>24.6996319668711</v>
      </c>
      <c r="Q323" s="87">
        <f>(((B323+C323+D323)/3)-((B322+C322+D322)/3))/((B322+C322+D322)/3)*100</f>
        <v>19.576997281169945</v>
      </c>
    </row>
    <row r="324" spans="1:17" ht="11.25" customHeight="1">
      <c r="A324" s="93">
        <v>2002</v>
      </c>
      <c r="B324" s="79">
        <v>101.87604674646995</v>
      </c>
      <c r="C324" s="79">
        <v>100.25971473307484</v>
      </c>
      <c r="D324" s="79">
        <v>113.68218600923339</v>
      </c>
      <c r="E324" s="79">
        <v>111.09779987686667</v>
      </c>
      <c r="F324" s="79">
        <v>102.73107461059148</v>
      </c>
      <c r="G324" s="79">
        <v>118.51622743204098</v>
      </c>
      <c r="H324" s="79">
        <v>110.69496912127832</v>
      </c>
      <c r="I324" s="79">
        <v>100.72731374905905</v>
      </c>
      <c r="J324" s="79">
        <v>97.88871227686116</v>
      </c>
      <c r="K324" s="79">
        <v>100.52811508824587</v>
      </c>
      <c r="L324" s="79">
        <v>104.34271007821675</v>
      </c>
      <c r="M324" s="79">
        <v>84.5587412456441</v>
      </c>
      <c r="N324" s="79">
        <f>(B324+C324+D324+E324+F324+G324+H324+I324+J324+K324+L324+M324)/12</f>
        <v>103.90863424729854</v>
      </c>
      <c r="O324" s="90">
        <f>100*(D324-C324)/C324</f>
        <v>13.387701443090766</v>
      </c>
      <c r="P324" s="90">
        <f>100*(D324-D323)/D323</f>
        <v>4.491766339769548</v>
      </c>
      <c r="Q324" s="87">
        <f>(((B324+C324+D324)/3)-((B323+C323+D323)/3))/((B323+C323+D323)/3)*100</f>
        <v>-3.220801399549163</v>
      </c>
    </row>
    <row r="325" spans="1:17" ht="11.25" customHeight="1">
      <c r="A325" s="93">
        <v>2003</v>
      </c>
      <c r="B325" s="79">
        <v>98.4</v>
      </c>
      <c r="C325" s="79">
        <v>108.5</v>
      </c>
      <c r="D325" s="79">
        <v>101.2</v>
      </c>
      <c r="E325" s="79">
        <v>102.98657590938345</v>
      </c>
      <c r="F325" s="79">
        <v>98.8</v>
      </c>
      <c r="G325" s="79">
        <v>94.2</v>
      </c>
      <c r="H325" s="79">
        <v>102.1</v>
      </c>
      <c r="I325" s="79">
        <v>94.4</v>
      </c>
      <c r="J325" s="79">
        <v>111.6</v>
      </c>
      <c r="K325" s="79">
        <v>107.4</v>
      </c>
      <c r="L325" s="79">
        <v>100.6</v>
      </c>
      <c r="M325" s="79">
        <v>103.4</v>
      </c>
      <c r="N325" s="79">
        <f>(B325+C325+D325+E325+F325+G325+H325+I325+J325+K325+L325+M325)/12</f>
        <v>101.96554799244863</v>
      </c>
      <c r="O325" s="90">
        <f>100*(D325-C325)/C325</f>
        <v>-6.728110599078339</v>
      </c>
      <c r="P325" s="90">
        <f>100*(D325-D324)/D324</f>
        <v>-10.979896189029626</v>
      </c>
      <c r="Q325" s="87">
        <f>(((B325+C325+D325)/3)-((B324+C324+D324)/3))/((B324+C324+D324)/3)*100</f>
        <v>-2.4437963548770014</v>
      </c>
    </row>
    <row r="326" spans="1:17" ht="12.75">
      <c r="A326" s="93">
        <v>2004</v>
      </c>
      <c r="B326" s="79">
        <f>IF('[1]UMS_W_V'!O10&lt;&gt;0,'[1]UMS_W_V'!O10," ")</f>
        <v>91.9</v>
      </c>
      <c r="C326" s="79">
        <f>IF('[1]UMS_W_V'!P10&lt;&gt;0,'[1]UMS_W_V'!P10," ")</f>
        <v>97.28742615131672</v>
      </c>
      <c r="D326" s="79">
        <f>IF('[1]UMS_W_V'!Q10&lt;&gt;0,'[1]UMS_W_V'!Q10," ")</f>
        <v>111.62982181899892</v>
      </c>
      <c r="E326" s="79" t="str">
        <f>IF('[1]UMS_W_V'!R10&lt;&gt;0,'[1]UMS_W_V'!R10," ")</f>
        <v> </v>
      </c>
      <c r="F326" s="79" t="str">
        <f>IF('[1]UMS_W_V'!S10&lt;&gt;0,'[1]UMS_W_V'!S10," ")</f>
        <v> </v>
      </c>
      <c r="G326" s="79" t="str">
        <f>IF('[1]UMS_W_V'!T10&lt;&gt;0,'[1]UMS_W_V'!T10," ")</f>
        <v> </v>
      </c>
      <c r="H326" s="79" t="str">
        <f>IF('[1]UMS_W_V'!U10&lt;&gt;0,'[1]UMS_W_V'!U10," ")</f>
        <v> </v>
      </c>
      <c r="I326" s="79" t="str">
        <f>IF('[1]UMS_W_V'!V10&lt;&gt;0,'[1]UMS_W_V'!V10," ")</f>
        <v> </v>
      </c>
      <c r="J326" s="79" t="str">
        <f>IF('[1]UMS_W_V'!W10&lt;&gt;0,'[1]UMS_W_V'!W10," ")</f>
        <v> </v>
      </c>
      <c r="K326" s="79" t="str">
        <f>IF('[1]UMS_W_V'!X10&lt;&gt;0,'[1]UMS_W_V'!X10," ")</f>
        <v> </v>
      </c>
      <c r="L326" s="79" t="str">
        <f>IF('[1]UMS_W_V'!Y10&lt;&gt;0,'[1]UMS_W_V'!Y10," ")</f>
        <v> </v>
      </c>
      <c r="M326" s="79" t="str">
        <f>IF('[1]UMS_W_V'!Z10&lt;&gt;0,'[1]UMS_W_V'!Z10," ")</f>
        <v> </v>
      </c>
      <c r="N326" s="79">
        <f>(B326+C326+D326)/3</f>
        <v>100.27241599010522</v>
      </c>
      <c r="O326" s="90">
        <f>100*(D326-C326)/C326</f>
        <v>14.742291203566888</v>
      </c>
      <c r="P326" s="90">
        <f>100*(D326-D325)/D325</f>
        <v>10.306148042489047</v>
      </c>
      <c r="Q326" s="87">
        <f>(((B326+C326+D326)/3)-((B325+C325+D325)/3))/((B325+C325+D325)/3)*100</f>
        <v>-2.363762424435041</v>
      </c>
    </row>
  </sheetData>
  <mergeCells count="39">
    <mergeCell ref="O10:Q10"/>
    <mergeCell ref="A1:Q1"/>
    <mergeCell ref="A4:Q4"/>
    <mergeCell ref="A3:Q3"/>
    <mergeCell ref="O8:Q8"/>
    <mergeCell ref="A269:Q269"/>
    <mergeCell ref="A271:Q271"/>
    <mergeCell ref="A68:Q68"/>
    <mergeCell ref="A70:Q70"/>
    <mergeCell ref="A16:Q16"/>
    <mergeCell ref="A39:Q39"/>
    <mergeCell ref="A202:Q202"/>
    <mergeCell ref="A204:Q204"/>
    <mergeCell ref="A135:Q135"/>
    <mergeCell ref="A137:Q137"/>
    <mergeCell ref="A138:Q138"/>
    <mergeCell ref="A139:Q139"/>
    <mergeCell ref="A173:Q173"/>
    <mergeCell ref="O142:Q142"/>
    <mergeCell ref="A307:Q307"/>
    <mergeCell ref="A71:Q71"/>
    <mergeCell ref="A72:Q72"/>
    <mergeCell ref="A83:Q83"/>
    <mergeCell ref="A106:Q106"/>
    <mergeCell ref="O75:Q75"/>
    <mergeCell ref="O77:Q77"/>
    <mergeCell ref="A272:Q272"/>
    <mergeCell ref="O276:Q276"/>
    <mergeCell ref="O278:Q278"/>
    <mergeCell ref="A284:Q284"/>
    <mergeCell ref="A273:Q273"/>
    <mergeCell ref="O144:Q144"/>
    <mergeCell ref="O209:Q209"/>
    <mergeCell ref="O211:Q211"/>
    <mergeCell ref="A205:Q205"/>
    <mergeCell ref="A206:Q206"/>
    <mergeCell ref="A217:Q217"/>
    <mergeCell ref="A240:Q240"/>
    <mergeCell ref="A150:Q15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7" max="255" man="1"/>
    <brk id="134" max="255" man="1"/>
    <brk id="201" max="255" man="1"/>
    <brk id="268" max="255" man="1"/>
  </rowBreaks>
  <drawing r:id="rId1"/>
</worksheet>
</file>

<file path=xl/worksheets/sheet14.xml><?xml version="1.0" encoding="utf-8"?>
<worksheet xmlns="http://schemas.openxmlformats.org/spreadsheetml/2006/main" xmlns:r="http://schemas.openxmlformats.org/officeDocument/2006/relationships">
  <dimension ref="A1:J158"/>
  <sheetViews>
    <sheetView workbookViewId="0" topLeftCell="A1">
      <selection activeCell="C105" sqref="C105"/>
    </sheetView>
  </sheetViews>
  <sheetFormatPr defaultColWidth="11.421875" defaultRowHeight="12.75"/>
  <cols>
    <col min="1" max="1" width="1.1484375" style="421" customWidth="1"/>
    <col min="2" max="2" width="11.140625" style="421" customWidth="1"/>
    <col min="3" max="3" width="25.140625" style="421" customWidth="1"/>
    <col min="4" max="4" width="9.140625" style="421" customWidth="1"/>
    <col min="5" max="6" width="8.8515625" style="421" customWidth="1"/>
    <col min="7" max="7" width="7.8515625" style="421" customWidth="1"/>
    <col min="8" max="8" width="6.7109375" style="421" customWidth="1"/>
    <col min="9" max="9" width="6.57421875" style="421" customWidth="1"/>
    <col min="10" max="10" width="6.7109375" style="421" customWidth="1"/>
    <col min="11" max="11" width="7.140625" style="421" customWidth="1"/>
    <col min="12" max="12" width="8.00390625" style="421" customWidth="1"/>
    <col min="13" max="13" width="6.140625" style="421" customWidth="1"/>
    <col min="14" max="14" width="5.7109375" style="421" customWidth="1"/>
    <col min="15" max="15" width="6.8515625" style="421" customWidth="1"/>
    <col min="16" max="16384" width="11.421875" style="421" customWidth="1"/>
  </cols>
  <sheetData>
    <row r="1" spans="1:10" s="411" customFormat="1" ht="12.75" customHeight="1">
      <c r="A1" s="408" t="s">
        <v>216</v>
      </c>
      <c r="B1" s="409"/>
      <c r="C1" s="409"/>
      <c r="D1" s="409"/>
      <c r="E1" s="409"/>
      <c r="F1" s="409"/>
      <c r="G1" s="410"/>
      <c r="H1" s="409"/>
      <c r="I1" s="409"/>
      <c r="J1" s="409"/>
    </row>
    <row r="2" spans="1:10" s="411" customFormat="1" ht="12.75" customHeight="1">
      <c r="A2" s="412"/>
      <c r="B2" s="409"/>
      <c r="C2" s="409"/>
      <c r="D2" s="409"/>
      <c r="E2" s="409"/>
      <c r="F2" s="409"/>
      <c r="G2" s="410"/>
      <c r="H2" s="409"/>
      <c r="I2" s="409"/>
      <c r="J2" s="409"/>
    </row>
    <row r="3" spans="1:10" s="411" customFormat="1" ht="15.75" customHeight="1">
      <c r="A3" s="544" t="s">
        <v>217</v>
      </c>
      <c r="B3" s="544"/>
      <c r="C3" s="544"/>
      <c r="D3" s="544"/>
      <c r="E3" s="544"/>
      <c r="F3" s="544"/>
      <c r="G3" s="544"/>
      <c r="H3" s="544"/>
      <c r="I3" s="544"/>
      <c r="J3" s="544"/>
    </row>
    <row r="4" spans="1:10" s="411" customFormat="1" ht="13.5" customHeight="1">
      <c r="A4" s="413" t="s">
        <v>218</v>
      </c>
      <c r="B4" s="414"/>
      <c r="C4" s="414"/>
      <c r="D4" s="409"/>
      <c r="E4" s="409"/>
      <c r="F4" s="409"/>
      <c r="G4" s="410"/>
      <c r="H4" s="409"/>
      <c r="I4" s="409"/>
      <c r="J4" s="414"/>
    </row>
    <row r="5" spans="1:10" s="411" customFormat="1" ht="13.5" customHeight="1">
      <c r="A5" s="413" t="s">
        <v>103</v>
      </c>
      <c r="B5" s="414"/>
      <c r="C5" s="414"/>
      <c r="D5" s="409"/>
      <c r="E5" s="409"/>
      <c r="F5" s="409"/>
      <c r="G5" s="410"/>
      <c r="H5" s="409"/>
      <c r="I5" s="409"/>
      <c r="J5" s="414"/>
    </row>
    <row r="6" spans="4:10" s="411" customFormat="1" ht="12.75" customHeight="1">
      <c r="D6" s="415"/>
      <c r="E6" s="415"/>
      <c r="F6" s="415"/>
      <c r="G6" s="416"/>
      <c r="H6" s="417"/>
      <c r="I6" s="417"/>
      <c r="J6" s="417"/>
    </row>
    <row r="7" spans="4:10" s="411" customFormat="1" ht="12.75" customHeight="1">
      <c r="D7" s="415"/>
      <c r="E7" s="415"/>
      <c r="F7" s="415"/>
      <c r="G7" s="416"/>
      <c r="H7" s="417"/>
      <c r="I7" s="417"/>
      <c r="J7" s="417"/>
    </row>
    <row r="8" spans="1:10" ht="11.25" customHeight="1">
      <c r="A8" s="418"/>
      <c r="B8" s="418"/>
      <c r="C8" s="419"/>
      <c r="D8" s="551" t="s">
        <v>159</v>
      </c>
      <c r="E8" s="554" t="s">
        <v>160</v>
      </c>
      <c r="F8" s="555"/>
      <c r="G8" s="548" t="s">
        <v>161</v>
      </c>
      <c r="H8" s="420" t="s">
        <v>104</v>
      </c>
      <c r="I8" s="420"/>
      <c r="J8" s="420"/>
    </row>
    <row r="9" spans="3:10" ht="11.25" customHeight="1">
      <c r="C9" s="422"/>
      <c r="D9" s="552"/>
      <c r="E9" s="556"/>
      <c r="F9" s="557"/>
      <c r="G9" s="549"/>
      <c r="H9" s="423" t="s">
        <v>105</v>
      </c>
      <c r="I9" s="424"/>
      <c r="J9" s="425" t="s">
        <v>106</v>
      </c>
    </row>
    <row r="10" spans="1:10" ht="11.25" customHeight="1">
      <c r="A10" s="426" t="s">
        <v>162</v>
      </c>
      <c r="B10" s="426"/>
      <c r="C10" s="427"/>
      <c r="D10" s="552"/>
      <c r="E10" s="545" t="s">
        <v>257</v>
      </c>
      <c r="F10" s="545" t="s">
        <v>164</v>
      </c>
      <c r="G10" s="549"/>
      <c r="H10" s="428" t="s">
        <v>120</v>
      </c>
      <c r="I10" s="428"/>
      <c r="J10" s="428"/>
    </row>
    <row r="11" spans="3:10" ht="11.25" customHeight="1">
      <c r="C11" s="422"/>
      <c r="D11" s="552"/>
      <c r="E11" s="546"/>
      <c r="F11" s="546" t="s">
        <v>50</v>
      </c>
      <c r="G11" s="549"/>
      <c r="H11" s="429" t="s">
        <v>121</v>
      </c>
      <c r="I11" s="430" t="s">
        <v>122</v>
      </c>
      <c r="J11" s="431" t="s">
        <v>122</v>
      </c>
    </row>
    <row r="12" spans="1:10" ht="10.5" customHeight="1">
      <c r="A12" s="432"/>
      <c r="B12" s="432"/>
      <c r="C12" s="433"/>
      <c r="D12" s="553"/>
      <c r="E12" s="547"/>
      <c r="F12" s="547" t="s">
        <v>50</v>
      </c>
      <c r="G12" s="550"/>
      <c r="H12" s="434" t="s">
        <v>123</v>
      </c>
      <c r="I12" s="435" t="s">
        <v>124</v>
      </c>
      <c r="J12" s="436" t="s">
        <v>125</v>
      </c>
    </row>
    <row r="13" spans="1:10" ht="8.25" customHeight="1">
      <c r="A13" s="437"/>
      <c r="B13" s="437"/>
      <c r="C13" s="422"/>
      <c r="D13" s="438"/>
      <c r="E13" s="439"/>
      <c r="F13" s="439"/>
      <c r="G13" s="440"/>
      <c r="H13" s="441"/>
      <c r="I13" s="430"/>
      <c r="J13" s="430"/>
    </row>
    <row r="14" spans="1:10" ht="8.25" customHeight="1">
      <c r="A14" s="437"/>
      <c r="B14" s="437"/>
      <c r="C14" s="422"/>
      <c r="D14" s="438"/>
      <c r="E14" s="439"/>
      <c r="F14" s="439"/>
      <c r="G14" s="440"/>
      <c r="H14" s="441"/>
      <c r="I14" s="430"/>
      <c r="J14" s="430"/>
    </row>
    <row r="15" spans="1:10" ht="10.5" customHeight="1">
      <c r="A15" s="442" t="s">
        <v>219</v>
      </c>
      <c r="B15" s="437"/>
      <c r="C15" s="422"/>
      <c r="D15" s="443">
        <f>'[13]Veränd_VOL'!AC83</f>
        <v>56.53238854243572</v>
      </c>
      <c r="E15" s="443">
        <f>'[13]Veränd_VOL'!AD83</f>
        <v>28.67133486844841</v>
      </c>
      <c r="F15" s="444">
        <f>'[13]Veränd_VOL'!AE83</f>
        <v>72.2</v>
      </c>
      <c r="G15" s="445">
        <f>'[13]Veränd_VOL'!AF83</f>
        <v>34.10124113696138</v>
      </c>
      <c r="H15" s="446">
        <f>'[13]Veränd_VOL'!AG83</f>
        <v>97.1738979082108</v>
      </c>
      <c r="I15" s="446">
        <f>'[13]Veränd_VOL'!AH83</f>
        <v>-21.700292877512858</v>
      </c>
      <c r="J15" s="446">
        <f>'[13]Veränd_VOL'!AI83</f>
        <v>-12.170290921846156</v>
      </c>
    </row>
    <row r="16" spans="1:10" ht="8.25" customHeight="1">
      <c r="A16" s="437"/>
      <c r="B16" s="437"/>
      <c r="C16" s="422"/>
      <c r="D16" s="443"/>
      <c r="E16" s="443"/>
      <c r="F16" s="447"/>
      <c r="G16" s="445"/>
      <c r="H16" s="446"/>
      <c r="I16" s="446"/>
      <c r="J16" s="446"/>
    </row>
    <row r="17" spans="1:10" ht="10.5" customHeight="1">
      <c r="A17" s="437"/>
      <c r="B17" s="442" t="s">
        <v>127</v>
      </c>
      <c r="C17" s="422"/>
      <c r="D17" s="443">
        <f>'[13]Veränd_VOL'!AC12</f>
        <v>58.46885391333243</v>
      </c>
      <c r="E17" s="443">
        <f>'[13]Veränd_VOL'!AD12</f>
        <v>29.653445275272233</v>
      </c>
      <c r="F17" s="444">
        <f>'[13]Veränd_VOL'!AE12</f>
        <v>74.7</v>
      </c>
      <c r="G17" s="445">
        <f>'[13]Veränd_VOL'!AF12</f>
        <v>35.27409972953489</v>
      </c>
      <c r="H17" s="446">
        <f>'[13]Veränd_VOL'!AG12</f>
        <v>97.1738979082108</v>
      </c>
      <c r="I17" s="446">
        <f>'[13]Veränd_VOL'!AH12</f>
        <v>-21.72844188308912</v>
      </c>
      <c r="J17" s="446">
        <f>'[13]Veränd_VOL'!AI12</f>
        <v>-12.1744118893963</v>
      </c>
    </row>
    <row r="18" spans="1:10" ht="10.5" customHeight="1">
      <c r="A18" s="437"/>
      <c r="B18" s="442" t="s">
        <v>128</v>
      </c>
      <c r="C18" s="422"/>
      <c r="D18" s="443" t="str">
        <f>'[13]Veränd_VOL'!AC47</f>
        <v>              -</v>
      </c>
      <c r="E18" s="443" t="str">
        <f>'[13]Veränd_VOL'!AD47</f>
        <v>             -</v>
      </c>
      <c r="F18" s="447" t="str">
        <f>'[13]Veränd_VOL'!AE47</f>
        <v>               -</v>
      </c>
      <c r="G18" s="445" t="str">
        <f>'[13]Veränd_VOL'!AF47</f>
        <v>             -</v>
      </c>
      <c r="H18" s="446" t="str">
        <f>'[13]Veränd_VOL'!AG47</f>
        <v>           -</v>
      </c>
      <c r="I18" s="446" t="str">
        <f>'[13]Veränd_VOL'!AH47</f>
        <v>         -</v>
      </c>
      <c r="J18" s="446" t="str">
        <f>'[13]Veränd_VOL'!AI47</f>
        <v>           -</v>
      </c>
    </row>
    <row r="19" spans="1:10" ht="8.25" customHeight="1">
      <c r="A19" s="437"/>
      <c r="B19" s="442"/>
      <c r="C19" s="422"/>
      <c r="D19" s="443"/>
      <c r="E19" s="443"/>
      <c r="F19" s="447"/>
      <c r="G19" s="445"/>
      <c r="H19" s="446"/>
      <c r="I19" s="446"/>
      <c r="J19" s="446"/>
    </row>
    <row r="20" spans="1:10" ht="8.25" customHeight="1">
      <c r="A20" s="437"/>
      <c r="B20" s="442"/>
      <c r="C20" s="422"/>
      <c r="D20" s="443"/>
      <c r="E20" s="443"/>
      <c r="F20" s="447"/>
      <c r="G20" s="445"/>
      <c r="H20" s="446"/>
      <c r="I20" s="446"/>
      <c r="J20" s="446"/>
    </row>
    <row r="21" spans="1:10" ht="10.5" customHeight="1">
      <c r="A21" s="442" t="s">
        <v>220</v>
      </c>
      <c r="B21" s="442"/>
      <c r="C21" s="448"/>
      <c r="D21" s="443">
        <f>'[13]Veränd_VOL'!AC84</f>
        <v>127.17210379594583</v>
      </c>
      <c r="E21" s="443">
        <f>'[13]Veränd_VOL'!AD84</f>
        <v>112.63625719826437</v>
      </c>
      <c r="F21" s="444">
        <f>'[13]Veränd_VOL'!AE84</f>
        <v>113.2</v>
      </c>
      <c r="G21" s="445">
        <f>'[13]Veränd_VOL'!AF84</f>
        <v>114.8361203314034</v>
      </c>
      <c r="H21" s="446">
        <f>'[13]Veränd_VOL'!AG84</f>
        <v>12.905122168694932</v>
      </c>
      <c r="I21" s="446">
        <f>'[13]Veränd_VOL'!AH84</f>
        <v>12.342847876277233</v>
      </c>
      <c r="J21" s="446">
        <f>'[13]Veränd_VOL'!AI84</f>
        <v>5.508661670797816</v>
      </c>
    </row>
    <row r="22" spans="1:10" ht="8.25" customHeight="1">
      <c r="A22" s="442"/>
      <c r="B22" s="442"/>
      <c r="C22" s="448"/>
      <c r="D22" s="443"/>
      <c r="E22" s="443"/>
      <c r="F22" s="447"/>
      <c r="G22" s="445"/>
      <c r="H22" s="446"/>
      <c r="I22" s="446"/>
      <c r="J22" s="446"/>
    </row>
    <row r="23" spans="1:10" ht="10.5" customHeight="1">
      <c r="A23" s="442" t="s">
        <v>50</v>
      </c>
      <c r="B23" s="442" t="s">
        <v>127</v>
      </c>
      <c r="C23" s="448"/>
      <c r="D23" s="443">
        <f>'[13]Veränd_VOL'!AC13</f>
        <v>124.69191545644267</v>
      </c>
      <c r="E23" s="443">
        <f>'[13]Veränd_VOL'!AD13</f>
        <v>110.50832448844523</v>
      </c>
      <c r="F23" s="444">
        <f>'[13]Veränd_VOL'!AE13</f>
        <v>111</v>
      </c>
      <c r="G23" s="445">
        <f>'[13]Veränd_VOL'!AF13</f>
        <v>112.60007998162929</v>
      </c>
      <c r="H23" s="446">
        <f>'[13]Veränd_VOL'!AG13</f>
        <v>12.834862019358992</v>
      </c>
      <c r="I23" s="446">
        <f>'[13]Veränd_VOL'!AH13</f>
        <v>12.335058969768172</v>
      </c>
      <c r="J23" s="446">
        <f>'[13]Veränd_VOL'!AI13</f>
        <v>5.208281601310563</v>
      </c>
    </row>
    <row r="24" spans="1:10" ht="10.5" customHeight="1">
      <c r="A24" s="442"/>
      <c r="B24" s="442" t="s">
        <v>128</v>
      </c>
      <c r="C24" s="448"/>
      <c r="D24" s="443">
        <f>'[13]Veränd_VOL'!AC48</f>
        <v>165.4344530889441</v>
      </c>
      <c r="E24" s="443">
        <f>'[13]Veränd_VOL'!AD48</f>
        <v>145.46429018345296</v>
      </c>
      <c r="F24" s="447">
        <f>'[13]Veränd_VOL'!AE48</f>
        <v>147.5</v>
      </c>
      <c r="G24" s="445">
        <f>'[13]Veränd_VOL'!AF48</f>
        <v>149.1662477574657</v>
      </c>
      <c r="H24" s="446">
        <f>'[13]Veränd_VOL'!AG48</f>
        <v>13.728567252007823</v>
      </c>
      <c r="I24" s="446">
        <f>'[13]Veränd_VOL'!AH48</f>
        <v>12.15895124674177</v>
      </c>
      <c r="J24" s="446">
        <f>'[13]Veränd_VOL'!AI48</f>
        <v>8.896718780608412</v>
      </c>
    </row>
    <row r="25" spans="1:10" ht="8.25" customHeight="1">
      <c r="A25" s="442"/>
      <c r="B25" s="442"/>
      <c r="C25" s="448"/>
      <c r="D25" s="443"/>
      <c r="E25" s="443"/>
      <c r="F25" s="447"/>
      <c r="G25" s="445"/>
      <c r="H25" s="446"/>
      <c r="I25" s="446"/>
      <c r="J25" s="446"/>
    </row>
    <row r="26" spans="1:10" ht="8.25" customHeight="1">
      <c r="A26" s="437"/>
      <c r="B26" s="437"/>
      <c r="C26" s="422"/>
      <c r="D26" s="443"/>
      <c r="E26" s="443"/>
      <c r="F26" s="447"/>
      <c r="G26" s="445"/>
      <c r="H26" s="446"/>
      <c r="I26" s="446"/>
      <c r="J26" s="430"/>
    </row>
    <row r="27" spans="1:10" ht="10.5" customHeight="1">
      <c r="A27" s="442" t="s">
        <v>165</v>
      </c>
      <c r="B27" s="442"/>
      <c r="C27" s="448"/>
      <c r="D27" s="443">
        <f>'[13]Veränd_VOL'!AC86</f>
        <v>104.52271758419987</v>
      </c>
      <c r="E27" s="443">
        <f>'[13]Veränd_VOL'!AD86</f>
        <v>97.05048112805592</v>
      </c>
      <c r="F27" s="444">
        <f>'[13]Veränd_VOL'!AE86</f>
        <v>102.1</v>
      </c>
      <c r="G27" s="445">
        <f>'[13]Veränd_VOL'!AF86</f>
        <v>98.85773290408527</v>
      </c>
      <c r="H27" s="446">
        <f>'[13]Veränd_VOL'!AG86</f>
        <v>7.69932963679438</v>
      </c>
      <c r="I27" s="446">
        <f>'[13]Veränd_VOL'!AH86</f>
        <v>2.3728869580801892</v>
      </c>
      <c r="J27" s="446">
        <f>'[13]Veränd_VOL'!AI86</f>
        <v>-2.5213465350580604</v>
      </c>
    </row>
    <row r="28" spans="1:10" ht="8.25" customHeight="1">
      <c r="A28" s="442"/>
      <c r="B28" s="442"/>
      <c r="C28" s="448"/>
      <c r="D28" s="443"/>
      <c r="E28" s="443"/>
      <c r="F28" s="447"/>
      <c r="G28" s="445"/>
      <c r="H28" s="446"/>
      <c r="I28" s="446"/>
      <c r="J28" s="446"/>
    </row>
    <row r="29" spans="1:10" ht="10.5" customHeight="1">
      <c r="A29" s="442"/>
      <c r="B29" s="442" t="s">
        <v>127</v>
      </c>
      <c r="C29" s="448"/>
      <c r="D29" s="443">
        <f>'[13]Veränd_VOL'!AC15</f>
        <v>104.05832370310029</v>
      </c>
      <c r="E29" s="443">
        <f>'[13]Veränd_VOL'!AD15</f>
        <v>100.48779516255281</v>
      </c>
      <c r="F29" s="444">
        <f>'[13]Veränd_VOL'!AE15</f>
        <v>100.8</v>
      </c>
      <c r="G29" s="445">
        <f>'[13]Veränd_VOL'!AF15</f>
        <v>100.4153729552177</v>
      </c>
      <c r="H29" s="446">
        <f>'[13]Veränd_VOL'!AG15</f>
        <v>3.5531962212641353</v>
      </c>
      <c r="I29" s="446">
        <f>'[13]Veränd_VOL'!AH15</f>
        <v>3.232463991170921</v>
      </c>
      <c r="J29" s="446">
        <f>'[13]Veränd_VOL'!AI15</f>
        <v>-0.36519832662402985</v>
      </c>
    </row>
    <row r="30" spans="1:10" ht="10.5" customHeight="1">
      <c r="A30" s="442"/>
      <c r="B30" s="442" t="s">
        <v>128</v>
      </c>
      <c r="C30" s="448"/>
      <c r="D30" s="443">
        <f>'[13]Veränd_VOL'!AC50</f>
        <v>105.98075631586727</v>
      </c>
      <c r="E30" s="443">
        <f>'[13]Veränd_VOL'!AD50</f>
        <v>86.25848466923378</v>
      </c>
      <c r="F30" s="447">
        <f>'[13]Veränd_VOL'!AE50</f>
        <v>106.1</v>
      </c>
      <c r="G30" s="445">
        <f>'[13]Veränd_VOL'!AF50</f>
        <v>94.01308032836702</v>
      </c>
      <c r="H30" s="446">
        <f>'[13]Veränd_VOL'!AG50</f>
        <v>22.864152694381755</v>
      </c>
      <c r="I30" s="446">
        <f>'[13]Veränd_VOL'!AH50</f>
        <v>-0.11238801520520873</v>
      </c>
      <c r="J30" s="446">
        <f>'[13]Veränd_VOL'!AI50</f>
        <v>-9.127884853369695</v>
      </c>
    </row>
    <row r="31" spans="1:10" ht="8.25" customHeight="1">
      <c r="A31" s="442"/>
      <c r="B31" s="442"/>
      <c r="C31" s="448"/>
      <c r="D31" s="443"/>
      <c r="E31" s="443"/>
      <c r="F31" s="447"/>
      <c r="G31" s="445"/>
      <c r="H31" s="446"/>
      <c r="I31" s="446"/>
      <c r="J31" s="446"/>
    </row>
    <row r="32" spans="1:10" ht="8.25" customHeight="1">
      <c r="A32" s="442"/>
      <c r="B32" s="442"/>
      <c r="C32" s="448"/>
      <c r="D32" s="443"/>
      <c r="E32" s="443"/>
      <c r="F32" s="447"/>
      <c r="G32" s="445"/>
      <c r="H32" s="446"/>
      <c r="I32" s="446"/>
      <c r="J32" s="449"/>
    </row>
    <row r="33" spans="1:10" ht="10.5" customHeight="1">
      <c r="A33" s="442" t="s">
        <v>166</v>
      </c>
      <c r="B33" s="442"/>
      <c r="C33" s="448"/>
      <c r="D33" s="443">
        <f>'[13]Veränd_VOL'!AC87</f>
        <v>37.584160973618076</v>
      </c>
      <c r="E33" s="443">
        <f>'[13]Veränd_VOL'!AD87</f>
        <v>38.1557629650885</v>
      </c>
      <c r="F33" s="447">
        <f>'[13]Veränd_VOL'!AE87</f>
        <v>92.2</v>
      </c>
      <c r="G33" s="445">
        <f>'[13]Veränd_VOL'!AF87</f>
        <v>40.51330797956886</v>
      </c>
      <c r="H33" s="446">
        <f>'[13]Veränd_VOL'!AG87</f>
        <v>-1.4980751190676591</v>
      </c>
      <c r="I33" s="446">
        <f>'[13]Veränd_VOL'!AH87</f>
        <v>-59.236267924492324</v>
      </c>
      <c r="J33" s="446">
        <f>'[13]Veränd_VOL'!AI87</f>
        <v>-52.7160636177374</v>
      </c>
    </row>
    <row r="34" spans="1:10" ht="8.25" customHeight="1">
      <c r="A34" s="442" t="s">
        <v>50</v>
      </c>
      <c r="B34" s="442" t="s">
        <v>50</v>
      </c>
      <c r="C34" s="448"/>
      <c r="D34" s="443"/>
      <c r="E34" s="443"/>
      <c r="F34" s="447"/>
      <c r="G34" s="445"/>
      <c r="H34" s="446"/>
      <c r="I34" s="446"/>
      <c r="J34" s="446"/>
    </row>
    <row r="35" spans="1:10" ht="10.5" customHeight="1">
      <c r="A35" s="442"/>
      <c r="B35" s="442" t="s">
        <v>127</v>
      </c>
      <c r="C35" s="448"/>
      <c r="D35" s="443">
        <f>'[13]Veränd_VOL'!AC16</f>
        <v>38.89913042053178</v>
      </c>
      <c r="E35" s="443">
        <f>'[13]Veränd_VOL'!AD16</f>
        <v>39.28205696733989</v>
      </c>
      <c r="F35" s="447">
        <f>'[13]Veränd_VOL'!AE16</f>
        <v>89.7</v>
      </c>
      <c r="G35" s="445">
        <f>'[13]Veränd_VOL'!AF16</f>
        <v>41.56039579595722</v>
      </c>
      <c r="H35" s="446">
        <f>'[13]Veränd_VOL'!AG16</f>
        <v>-0.9748128697193289</v>
      </c>
      <c r="I35" s="446">
        <f>'[13]Veränd_VOL'!AH16</f>
        <v>-56.634191281458435</v>
      </c>
      <c r="J35" s="446">
        <f>'[13]Veränd_VOL'!AI16</f>
        <v>-50.01860822234122</v>
      </c>
    </row>
    <row r="36" spans="1:10" ht="10.5" customHeight="1">
      <c r="A36" s="442"/>
      <c r="B36" s="442" t="s">
        <v>128</v>
      </c>
      <c r="C36" s="448"/>
      <c r="D36" s="443" t="str">
        <f>'[13]Veränd_VOL'!AC51</f>
        <v>              -</v>
      </c>
      <c r="E36" s="443">
        <f>'[13]Veränd_VOL'!AD51</f>
        <v>5.964281121649832</v>
      </c>
      <c r="F36" s="447">
        <f>'[13]Veränd_VOL'!AE51</f>
        <v>164.7</v>
      </c>
      <c r="G36" s="445">
        <f>'[13]Veränd_VOL'!AF51</f>
        <v>11.421427040549943</v>
      </c>
      <c r="H36" s="446">
        <f>'[13]Veränd_VOL'!AG51</f>
        <v>-100</v>
      </c>
      <c r="I36" s="446">
        <f>'[13]Veränd_VOL'!AH51</f>
        <v>-100</v>
      </c>
      <c r="J36" s="446">
        <f>'[13]Veränd_VOL'!AI51</f>
        <v>-92.8005601577114</v>
      </c>
    </row>
    <row r="37" spans="1:10" ht="8.25" customHeight="1">
      <c r="A37" s="442"/>
      <c r="B37" s="442"/>
      <c r="C37" s="448"/>
      <c r="D37" s="443"/>
      <c r="E37" s="443"/>
      <c r="F37" s="447"/>
      <c r="G37" s="445"/>
      <c r="H37" s="446"/>
      <c r="I37" s="446"/>
      <c r="J37" s="446"/>
    </row>
    <row r="38" spans="1:10" ht="8.25" customHeight="1">
      <c r="A38" s="442"/>
      <c r="B38" s="442"/>
      <c r="C38" s="448"/>
      <c r="D38" s="443"/>
      <c r="E38" s="443"/>
      <c r="F38" s="447"/>
      <c r="G38" s="445"/>
      <c r="H38" s="446"/>
      <c r="I38" s="446"/>
      <c r="J38" s="446"/>
    </row>
    <row r="39" spans="1:10" ht="10.5" customHeight="1">
      <c r="A39" s="442" t="s">
        <v>167</v>
      </c>
      <c r="B39" s="442"/>
      <c r="C39" s="448"/>
      <c r="D39" s="443">
        <f>'[13]Veränd_VOL'!AC88</f>
        <v>110.9096885972178</v>
      </c>
      <c r="E39" s="443">
        <f>'[13]Veränd_VOL'!AD88</f>
        <v>119.94409728783066</v>
      </c>
      <c r="F39" s="444">
        <f>'[13]Veränd_VOL'!AE88</f>
        <v>115.2</v>
      </c>
      <c r="G39" s="445">
        <f>'[13]Veränd_VOL'!AF88</f>
        <v>107.01792862834948</v>
      </c>
      <c r="H39" s="446">
        <f>'[13]Veränd_VOL'!AG88</f>
        <v>-7.532182820912755</v>
      </c>
      <c r="I39" s="446">
        <f>'[13]Veränd_VOL'!AH88</f>
        <v>-3.724228648248445</v>
      </c>
      <c r="J39" s="446">
        <f>'[13]Veränd_VOL'!AI88</f>
        <v>-1.2589336748295878</v>
      </c>
    </row>
    <row r="40" spans="1:10" ht="8.25" customHeight="1">
      <c r="A40" s="442"/>
      <c r="B40" s="442"/>
      <c r="C40" s="448"/>
      <c r="D40" s="443"/>
      <c r="E40" s="443"/>
      <c r="F40" s="447"/>
      <c r="G40" s="445"/>
      <c r="H40" s="446"/>
      <c r="I40" s="446"/>
      <c r="J40" s="446"/>
    </row>
    <row r="41" spans="1:10" ht="8.25" customHeight="1">
      <c r="A41" s="442"/>
      <c r="B41" s="442"/>
      <c r="C41" s="448"/>
      <c r="D41" s="443"/>
      <c r="E41" s="443"/>
      <c r="F41" s="447"/>
      <c r="G41" s="445"/>
      <c r="H41" s="446"/>
      <c r="I41" s="446"/>
      <c r="J41" s="446"/>
    </row>
    <row r="42" spans="1:10" ht="10.5" customHeight="1">
      <c r="A42" s="442" t="s">
        <v>168</v>
      </c>
      <c r="B42" s="442"/>
      <c r="C42" s="448"/>
      <c r="D42" s="443">
        <f>'[13]Veränd_VOL'!AC89</f>
        <v>148.1489451270378</v>
      </c>
      <c r="E42" s="443">
        <f>'[13]Veränd_VOL'!AD89</f>
        <v>123.33608292313878</v>
      </c>
      <c r="F42" s="444">
        <f>'[13]Veränd_VOL'!AE89</f>
        <v>119.5</v>
      </c>
      <c r="G42" s="445">
        <f>'[13]Veränd_VOL'!AF89</f>
        <v>128.72834268339219</v>
      </c>
      <c r="H42" s="446">
        <f>'[13]Veränd_VOL'!AG89</f>
        <v>20.11808840999274</v>
      </c>
      <c r="I42" s="446">
        <f>'[13]Veränd_VOL'!AH89</f>
        <v>23.97401265860903</v>
      </c>
      <c r="J42" s="446">
        <f>'[13]Veränd_VOL'!AI89</f>
        <v>14.00838325437048</v>
      </c>
    </row>
    <row r="43" spans="1:10" ht="8.25" customHeight="1">
      <c r="A43" s="442"/>
      <c r="B43" s="442"/>
      <c r="C43" s="448"/>
      <c r="D43" s="443"/>
      <c r="E43" s="443"/>
      <c r="F43" s="447"/>
      <c r="G43" s="445"/>
      <c r="H43" s="446"/>
      <c r="I43" s="446"/>
      <c r="J43" s="446"/>
    </row>
    <row r="44" spans="1:10" ht="10.5" customHeight="1">
      <c r="A44" s="442"/>
      <c r="B44" s="442" t="s">
        <v>127</v>
      </c>
      <c r="C44" s="448"/>
      <c r="D44" s="443">
        <f>'[13]Veränd_VOL'!AC18</f>
        <v>118.98269830640966</v>
      </c>
      <c r="E44" s="443">
        <f>'[13]Veränd_VOL'!AD18</f>
        <v>101.07340809489556</v>
      </c>
      <c r="F44" s="444">
        <f>'[13]Veränd_VOL'!AE18</f>
        <v>97</v>
      </c>
      <c r="G44" s="445">
        <f>'[13]Veränd_VOL'!AF18</f>
        <v>106.35203546710174</v>
      </c>
      <c r="H44" s="446">
        <f>'[13]Veränd_VOL'!AG18</f>
        <v>17.71909204318061</v>
      </c>
      <c r="I44" s="446">
        <f>'[13]Veränd_VOL'!AH18</f>
        <v>22.662575573618206</v>
      </c>
      <c r="J44" s="446">
        <f>'[13]Veränd_VOL'!AI18</f>
        <v>18.488638241592486</v>
      </c>
    </row>
    <row r="45" spans="1:10" ht="10.5" customHeight="1">
      <c r="A45" s="442"/>
      <c r="B45" s="442" t="s">
        <v>128</v>
      </c>
      <c r="C45" s="448"/>
      <c r="D45" s="443">
        <f>'[13]Veränd_VOL'!AC53</f>
        <v>240.8015872906784</v>
      </c>
      <c r="E45" s="443">
        <f>'[13]Veränd_VOL'!AD53</f>
        <v>194.05809446943118</v>
      </c>
      <c r="F45" s="447">
        <f>'[13]Veränd_VOL'!AE53</f>
        <v>191</v>
      </c>
      <c r="G45" s="445">
        <f>'[13]Veränd_VOL'!AF53</f>
        <v>199.81989392003652</v>
      </c>
      <c r="H45" s="446">
        <f>'[13]Veränd_VOL'!AG53</f>
        <v>24.08737082008731</v>
      </c>
      <c r="I45" s="446">
        <f>'[13]Veränd_VOL'!AH53</f>
        <v>26.07412947155938</v>
      </c>
      <c r="J45" s="446">
        <f>'[13]Veränd_VOL'!AI53</f>
        <v>7.132722840012035</v>
      </c>
    </row>
    <row r="46" spans="1:10" ht="8.25" customHeight="1">
      <c r="A46" s="442"/>
      <c r="B46" s="442"/>
      <c r="C46" s="448"/>
      <c r="D46" s="443"/>
      <c r="E46" s="443"/>
      <c r="F46" s="447"/>
      <c r="G46" s="445"/>
      <c r="H46" s="446"/>
      <c r="I46" s="446"/>
      <c r="J46" s="446"/>
    </row>
    <row r="47" spans="1:10" ht="8.25" customHeight="1">
      <c r="A47" s="442"/>
      <c r="B47" s="442"/>
      <c r="C47" s="448"/>
      <c r="D47" s="443"/>
      <c r="E47" s="443"/>
      <c r="F47" s="447"/>
      <c r="G47" s="445"/>
      <c r="H47" s="446"/>
      <c r="I47" s="446"/>
      <c r="J47" s="446"/>
    </row>
    <row r="48" spans="1:10" ht="10.5" customHeight="1">
      <c r="A48" s="442" t="s">
        <v>169</v>
      </c>
      <c r="B48" s="442"/>
      <c r="C48" s="448"/>
      <c r="D48" s="443">
        <f>'[13]Veränd_VOL'!AC90</f>
        <v>169.87373744952848</v>
      </c>
      <c r="E48" s="443">
        <f>'[13]Veränd_VOL'!AD90</f>
        <v>144.65654805641654</v>
      </c>
      <c r="F48" s="444">
        <f>'[13]Veränd_VOL'!AE90</f>
        <v>138.5</v>
      </c>
      <c r="G48" s="445">
        <f>'[13]Veränd_VOL'!AF90</f>
        <v>157.676761835315</v>
      </c>
      <c r="H48" s="446">
        <f>'[13]Veränd_VOL'!AG90</f>
        <v>17.432456208810645</v>
      </c>
      <c r="I48" s="446">
        <f>'[13]Veränd_VOL'!AH90</f>
        <v>22.652518014099982</v>
      </c>
      <c r="J48" s="446">
        <f>'[13]Veränd_VOL'!AI90</f>
        <v>13.710270198221515</v>
      </c>
    </row>
    <row r="49" spans="1:10" ht="8.25" customHeight="1">
      <c r="A49" s="442"/>
      <c r="B49" s="442"/>
      <c r="C49" s="448"/>
      <c r="D49" s="443"/>
      <c r="E49" s="443"/>
      <c r="F49" s="447"/>
      <c r="G49" s="445"/>
      <c r="H49" s="446"/>
      <c r="I49" s="446"/>
      <c r="J49" s="446"/>
    </row>
    <row r="50" spans="1:10" ht="10.5" customHeight="1">
      <c r="A50" s="442"/>
      <c r="B50" s="442" t="s">
        <v>127</v>
      </c>
      <c r="C50" s="448"/>
      <c r="D50" s="443">
        <f>'[13]Veränd_VOL'!AC19</f>
        <v>175.9381824740063</v>
      </c>
      <c r="E50" s="443">
        <f>'[13]Veränd_VOL'!AD19</f>
        <v>156.02854253703686</v>
      </c>
      <c r="F50" s="444">
        <f>'[13]Veränd_VOL'!AE19</f>
        <v>155.5</v>
      </c>
      <c r="G50" s="445">
        <f>'[13]Veränd_VOL'!AF19</f>
        <v>170.32224167034772</v>
      </c>
      <c r="H50" s="446">
        <f>'[13]Veränd_VOL'!AG19</f>
        <v>12.760255023367574</v>
      </c>
      <c r="I50" s="446">
        <f>'[13]Veränd_VOL'!AH19</f>
        <v>13.14352570675647</v>
      </c>
      <c r="J50" s="446">
        <f>'[13]Veränd_VOL'!AI19</f>
        <v>9.7003287909605</v>
      </c>
    </row>
    <row r="51" spans="1:10" ht="10.5" customHeight="1">
      <c r="A51" s="442"/>
      <c r="B51" s="442" t="s">
        <v>128</v>
      </c>
      <c r="C51" s="448"/>
      <c r="D51" s="443">
        <f>'[13]Veränd_VOL'!AC54</f>
        <v>156.45046536090445</v>
      </c>
      <c r="E51" s="443">
        <f>'[13]Veränd_VOL'!AD54</f>
        <v>119.48534527590478</v>
      </c>
      <c r="F51" s="447">
        <f>'[13]Veränd_VOL'!AE54</f>
        <v>100.7</v>
      </c>
      <c r="G51" s="445">
        <f>'[13]Veränd_VOL'!AF54</f>
        <v>129.64527021226974</v>
      </c>
      <c r="H51" s="446">
        <f>'[13]Veränd_VOL'!AG54</f>
        <v>30.936948794551455</v>
      </c>
      <c r="I51" s="446">
        <f>'[13]Veränd_VOL'!AH54</f>
        <v>55.36292488669756</v>
      </c>
      <c r="J51" s="446">
        <f>'[13]Veränd_VOL'!AI54</f>
        <v>27.340365572029434</v>
      </c>
    </row>
    <row r="52" spans="1:10" ht="8.25" customHeight="1">
      <c r="A52" s="442"/>
      <c r="B52" s="442"/>
      <c r="C52" s="448"/>
      <c r="D52" s="443"/>
      <c r="E52" s="443"/>
      <c r="F52" s="447"/>
      <c r="G52" s="445"/>
      <c r="H52" s="446"/>
      <c r="I52" s="446"/>
      <c r="J52" s="446"/>
    </row>
    <row r="53" spans="1:10" ht="8.25" customHeight="1">
      <c r="A53" s="442"/>
      <c r="B53" s="442"/>
      <c r="C53" s="448"/>
      <c r="D53" s="443"/>
      <c r="E53" s="443"/>
      <c r="F53" s="447"/>
      <c r="G53" s="445"/>
      <c r="H53" s="446"/>
      <c r="I53" s="446"/>
      <c r="J53" s="446"/>
    </row>
    <row r="54" spans="1:10" ht="10.5" customHeight="1">
      <c r="A54" s="442" t="s">
        <v>170</v>
      </c>
      <c r="B54" s="442"/>
      <c r="C54" s="448"/>
      <c r="D54" s="443"/>
      <c r="E54" s="443"/>
      <c r="F54" s="447"/>
      <c r="G54" s="445"/>
      <c r="H54" s="446"/>
      <c r="I54" s="446"/>
      <c r="J54" s="446"/>
    </row>
    <row r="55" spans="1:10" ht="10.5" customHeight="1">
      <c r="A55" s="442" t="s">
        <v>50</v>
      </c>
      <c r="B55" s="442" t="s">
        <v>171</v>
      </c>
      <c r="C55" s="448"/>
      <c r="D55" s="443">
        <f>'[13]Veränd_VOL'!AC91</f>
        <v>120.17607284008702</v>
      </c>
      <c r="E55" s="443">
        <f>'[13]Veränd_VOL'!AD91</f>
        <v>103.15204859131883</v>
      </c>
      <c r="F55" s="444">
        <f>'[13]Veränd_VOL'!AE91</f>
        <v>104.4</v>
      </c>
      <c r="G55" s="445">
        <f>'[13]Veränd_VOL'!AF91</f>
        <v>109.50937381046862</v>
      </c>
      <c r="H55" s="446">
        <f>'[13]Veränd_VOL'!AG91</f>
        <v>16.503815950583952</v>
      </c>
      <c r="I55" s="446">
        <f>'[13]Veränd_VOL'!AH91</f>
        <v>15.111180881309396</v>
      </c>
      <c r="J55" s="446">
        <f>'[13]Veränd_VOL'!AI91</f>
        <v>9.934009055040633</v>
      </c>
    </row>
    <row r="56" spans="1:10" ht="8.25" customHeight="1">
      <c r="A56" s="442"/>
      <c r="B56" s="442"/>
      <c r="C56" s="448"/>
      <c r="D56" s="443"/>
      <c r="E56" s="443"/>
      <c r="F56" s="447"/>
      <c r="G56" s="445"/>
      <c r="H56" s="446"/>
      <c r="I56" s="446"/>
      <c r="J56" s="446"/>
    </row>
    <row r="57" spans="1:10" ht="10.5" customHeight="1">
      <c r="A57" s="442"/>
      <c r="B57" s="442" t="s">
        <v>127</v>
      </c>
      <c r="C57" s="448"/>
      <c r="D57" s="443">
        <f>'[13]Veränd_VOL'!AC20</f>
        <v>119.64004011359157</v>
      </c>
      <c r="E57" s="443">
        <f>'[13]Veränd_VOL'!AD20</f>
        <v>103.13978547536429</v>
      </c>
      <c r="F57" s="444">
        <f>'[13]Veränd_VOL'!AE20</f>
        <v>103.5</v>
      </c>
      <c r="G57" s="445">
        <f>'[13]Veränd_VOL'!AF20</f>
        <v>108.82660852965195</v>
      </c>
      <c r="H57" s="446">
        <f>'[13]Veränd_VOL'!AG20</f>
        <v>15.997953226467088</v>
      </c>
      <c r="I57" s="446">
        <f>'[13]Veränd_VOL'!AH20</f>
        <v>15.594241655644026</v>
      </c>
      <c r="J57" s="446">
        <f>'[13]Veränd_VOL'!AI20</f>
        <v>12.859421524104016</v>
      </c>
    </row>
    <row r="58" spans="1:10" ht="10.5" customHeight="1">
      <c r="A58" s="442"/>
      <c r="B58" s="442" t="s">
        <v>128</v>
      </c>
      <c r="C58" s="448"/>
      <c r="D58" s="443">
        <f>'[13]Veränd_VOL'!AC55</f>
        <v>126.80405695413401</v>
      </c>
      <c r="E58" s="443">
        <f>'[13]Veränd_VOL'!AD55</f>
        <v>103.30368052396955</v>
      </c>
      <c r="F58" s="447">
        <f>'[13]Veränd_VOL'!AE55</f>
        <v>115.5</v>
      </c>
      <c r="G58" s="445">
        <f>'[13]Veränd_VOL'!AF55</f>
        <v>117.96924582603452</v>
      </c>
      <c r="H58" s="446">
        <f>'[13]Veränd_VOL'!AG55</f>
        <v>22.748827835530676</v>
      </c>
      <c r="I58" s="446">
        <f>'[13]Veränd_VOL'!AH55</f>
        <v>9.787062297951525</v>
      </c>
      <c r="J58" s="446">
        <f>'[13]Veränd_VOL'!AI55</f>
        <v>-15.06780916258788</v>
      </c>
    </row>
    <row r="59" spans="1:10" ht="8.25" customHeight="1">
      <c r="A59" s="442"/>
      <c r="B59" s="442"/>
      <c r="C59" s="448"/>
      <c r="D59" s="443"/>
      <c r="E59" s="443"/>
      <c r="F59" s="447"/>
      <c r="G59" s="445"/>
      <c r="H59" s="446"/>
      <c r="I59" s="446"/>
      <c r="J59" s="446"/>
    </row>
    <row r="60" spans="1:10" ht="8.25" customHeight="1">
      <c r="A60" s="442"/>
      <c r="B60" s="442"/>
      <c r="C60" s="448"/>
      <c r="D60" s="443"/>
      <c r="E60" s="443"/>
      <c r="F60" s="447"/>
      <c r="G60" s="445"/>
      <c r="H60" s="446"/>
      <c r="I60" s="446"/>
      <c r="J60" s="446"/>
    </row>
    <row r="61" spans="1:10" ht="10.5" customHeight="1">
      <c r="A61" s="442" t="s">
        <v>221</v>
      </c>
      <c r="B61" s="442"/>
      <c r="C61" s="448"/>
      <c r="D61" s="443">
        <f>'[13]Veränd_VOL'!AC92</f>
        <v>151.02771458654504</v>
      </c>
      <c r="E61" s="443">
        <f>'[13]Veränd_VOL'!AD92</f>
        <v>123.61159205100974</v>
      </c>
      <c r="F61" s="444">
        <f>'[13]Veränd_VOL'!AE92</f>
        <v>130.3</v>
      </c>
      <c r="G61" s="445">
        <f>'[13]Veränd_VOL'!AF92</f>
        <v>135.2797688791849</v>
      </c>
      <c r="H61" s="446">
        <f>'[13]Veränd_VOL'!AG92</f>
        <v>22.17924879102094</v>
      </c>
      <c r="I61" s="446">
        <f>'[13]Veränd_VOL'!AH92</f>
        <v>15.90768579166925</v>
      </c>
      <c r="J61" s="446">
        <f>'[13]Veränd_VOL'!AI92</f>
        <v>3.8454527426288982</v>
      </c>
    </row>
    <row r="62" spans="1:10" ht="8.25" customHeight="1">
      <c r="A62" s="442"/>
      <c r="B62" s="442"/>
      <c r="C62" s="448"/>
      <c r="D62" s="443"/>
      <c r="E62" s="443"/>
      <c r="F62" s="447"/>
      <c r="G62" s="445"/>
      <c r="H62" s="446"/>
      <c r="I62" s="446"/>
      <c r="J62" s="446"/>
    </row>
    <row r="63" spans="1:10" ht="10.5" customHeight="1">
      <c r="A63" s="442"/>
      <c r="B63" s="442" t="s">
        <v>127</v>
      </c>
      <c r="C63" s="448"/>
      <c r="D63" s="443">
        <f>'[13]Veränd_VOL'!AC21</f>
        <v>151.03529008230018</v>
      </c>
      <c r="E63" s="443">
        <f>'[13]Veränd_VOL'!AD21</f>
        <v>120.77337881264774</v>
      </c>
      <c r="F63" s="444">
        <f>'[13]Veränd_VOL'!AE21</f>
        <v>117.7</v>
      </c>
      <c r="G63" s="445">
        <f>'[13]Veränd_VOL'!AF21</f>
        <v>135.2028896316493</v>
      </c>
      <c r="H63" s="446">
        <f>'[13]Veränd_VOL'!AG21</f>
        <v>25.056772914001915</v>
      </c>
      <c r="I63" s="446">
        <f>'[13]Veränd_VOL'!AH21</f>
        <v>28.32225155675461</v>
      </c>
      <c r="J63" s="446">
        <f>'[13]Veränd_VOL'!AI21</f>
        <v>18.094025602211616</v>
      </c>
    </row>
    <row r="64" spans="1:10" ht="10.5" customHeight="1">
      <c r="A64" s="442"/>
      <c r="B64" s="442" t="s">
        <v>128</v>
      </c>
      <c r="C64" s="448"/>
      <c r="D64" s="443">
        <f>'[13]Veränd_VOL'!AC56</f>
        <v>151.0116424152272</v>
      </c>
      <c r="E64" s="443">
        <f>'[13]Veränd_VOL'!AD56</f>
        <v>129.633123265734</v>
      </c>
      <c r="F64" s="447">
        <f>'[13]Veränd_VOL'!AE56</f>
        <v>157.1</v>
      </c>
      <c r="G64" s="445">
        <f>'[13]Veränd_VOL'!AF56</f>
        <v>135.41492189365374</v>
      </c>
      <c r="H64" s="446">
        <f>'[13]Veränd_VOL'!AG56</f>
        <v>16.491556024357678</v>
      </c>
      <c r="I64" s="446">
        <f>'[13]Veränd_VOL'!AH56</f>
        <v>-3.8754663174874655</v>
      </c>
      <c r="J64" s="446">
        <f>'[13]Veränd_VOL'!AI56</f>
        <v>-17.33881756195948</v>
      </c>
    </row>
    <row r="65" spans="1:10" ht="8.25" customHeight="1">
      <c r="A65" s="442"/>
      <c r="B65" s="442"/>
      <c r="C65" s="450"/>
      <c r="D65" s="451"/>
      <c r="E65" s="443"/>
      <c r="F65" s="447"/>
      <c r="G65" s="445"/>
      <c r="H65" s="446"/>
      <c r="I65" s="446"/>
      <c r="J65" s="446"/>
    </row>
    <row r="66" spans="1:10" ht="8.25" customHeight="1">
      <c r="A66" s="442"/>
      <c r="B66" s="442"/>
      <c r="C66" s="450"/>
      <c r="D66" s="451"/>
      <c r="E66" s="443"/>
      <c r="F66" s="447"/>
      <c r="G66" s="445"/>
      <c r="H66" s="446"/>
      <c r="I66" s="446"/>
      <c r="J66" s="446"/>
    </row>
    <row r="67" spans="1:10" ht="11.25" customHeight="1">
      <c r="A67" s="442" t="s">
        <v>173</v>
      </c>
      <c r="B67" s="442"/>
      <c r="C67" s="448"/>
      <c r="D67" s="443">
        <f>'[13]Veränd_VOL'!AC93</f>
        <v>159.16969159970716</v>
      </c>
      <c r="E67" s="443">
        <f>'[13]Veränd_VOL'!AD93</f>
        <v>129.87051876949377</v>
      </c>
      <c r="F67" s="444">
        <f>'[13]Veränd_VOL'!AE93</f>
        <v>132.6</v>
      </c>
      <c r="G67" s="445">
        <f>'[13]Veränd_VOL'!AF93</f>
        <v>139.31340345640032</v>
      </c>
      <c r="H67" s="446">
        <f>'[13]Veränd_VOL'!AG93</f>
        <v>22.560295521893064</v>
      </c>
      <c r="I67" s="446">
        <f>'[13]Veränd_VOL'!AH93</f>
        <v>20.037474811242213</v>
      </c>
      <c r="J67" s="446">
        <f>'[13]Veränd_VOL'!AI93</f>
        <v>14.488901468901298</v>
      </c>
    </row>
    <row r="68" spans="1:10" ht="8.25" customHeight="1">
      <c r="A68" s="442"/>
      <c r="B68" s="442"/>
      <c r="C68" s="448"/>
      <c r="D68" s="443"/>
      <c r="E68" s="443"/>
      <c r="F68" s="447"/>
      <c r="G68" s="445"/>
      <c r="H68" s="446"/>
      <c r="I68" s="446"/>
      <c r="J68" s="446"/>
    </row>
    <row r="69" spans="1:10" ht="11.25" customHeight="1">
      <c r="A69" s="442"/>
      <c r="B69" s="442" t="s">
        <v>127</v>
      </c>
      <c r="C69" s="448"/>
      <c r="D69" s="443">
        <f>'[13]Veränd_VOL'!AC22</f>
        <v>144.51805271025395</v>
      </c>
      <c r="E69" s="443">
        <f>'[13]Veränd_VOL'!AD22</f>
        <v>114.46318790844079</v>
      </c>
      <c r="F69" s="444">
        <f>'[13]Veränd_VOL'!AE22</f>
        <v>117</v>
      </c>
      <c r="G69" s="445">
        <f>'[13]Veränd_VOL'!AF22</f>
        <v>125.02708020623159</v>
      </c>
      <c r="H69" s="446">
        <f>'[13]Veränd_VOL'!AG22</f>
        <v>26.257231998338263</v>
      </c>
      <c r="I69" s="446">
        <f>'[13]Veränd_VOL'!AH22</f>
        <v>23.519703171157225</v>
      </c>
      <c r="J69" s="446">
        <f>'[13]Veränd_VOL'!AI22</f>
        <v>14.356873046142784</v>
      </c>
    </row>
    <row r="70" spans="1:10" ht="11.25" customHeight="1">
      <c r="A70" s="442"/>
      <c r="B70" s="442" t="s">
        <v>128</v>
      </c>
      <c r="C70" s="448"/>
      <c r="D70" s="443">
        <f>'[13]Veränd_VOL'!AC57</f>
        <v>228.14339000578084</v>
      </c>
      <c r="E70" s="443">
        <f>'[13]Veränd_VOL'!AD57</f>
        <v>202.40169428934</v>
      </c>
      <c r="F70" s="444">
        <f>'[13]Veränd_VOL'!AE57</f>
        <v>206.3</v>
      </c>
      <c r="G70" s="445">
        <f>'[13]Veränd_VOL'!AF57</f>
        <v>206.54836143170692</v>
      </c>
      <c r="H70" s="446">
        <f>'[13]Veränd_VOL'!AG57</f>
        <v>12.718122645575393</v>
      </c>
      <c r="I70" s="446">
        <f>'[13]Veränd_VOL'!AH57</f>
        <v>10.58816771971926</v>
      </c>
      <c r="J70" s="446">
        <f>'[13]Veränd_VOL'!AI57</f>
        <v>14.74300195958464</v>
      </c>
    </row>
    <row r="71" spans="6:10" ht="10.5" customHeight="1">
      <c r="F71" s="447"/>
      <c r="J71" s="446"/>
    </row>
    <row r="72" spans="1:10" s="411" customFormat="1" ht="12.75" customHeight="1">
      <c r="A72" s="408" t="s">
        <v>224</v>
      </c>
      <c r="B72" s="409"/>
      <c r="C72" s="409"/>
      <c r="D72" s="409"/>
      <c r="E72" s="409"/>
      <c r="F72" s="409"/>
      <c r="G72" s="410"/>
      <c r="H72" s="409"/>
      <c r="I72" s="409"/>
      <c r="J72" s="452"/>
    </row>
    <row r="73" spans="1:10" s="411" customFormat="1" ht="12.75" customHeight="1">
      <c r="A73" s="412"/>
      <c r="B73" s="409"/>
      <c r="C73" s="409"/>
      <c r="D73" s="409"/>
      <c r="E73" s="409"/>
      <c r="F73" s="409"/>
      <c r="G73" s="410"/>
      <c r="H73" s="409"/>
      <c r="I73" s="409"/>
      <c r="J73" s="452"/>
    </row>
    <row r="74" spans="1:10" s="453" customFormat="1" ht="13.5" customHeight="1">
      <c r="A74" s="558" t="s">
        <v>225</v>
      </c>
      <c r="B74" s="558"/>
      <c r="C74" s="558"/>
      <c r="D74" s="558"/>
      <c r="E74" s="558"/>
      <c r="F74" s="558"/>
      <c r="G74" s="558"/>
      <c r="H74" s="558"/>
      <c r="I74" s="558"/>
      <c r="J74" s="558"/>
    </row>
    <row r="75" spans="1:10" s="411" customFormat="1" ht="13.5" customHeight="1">
      <c r="A75" s="454" t="s">
        <v>226</v>
      </c>
      <c r="B75" s="455"/>
      <c r="C75" s="414"/>
      <c r="D75" s="409"/>
      <c r="E75" s="409"/>
      <c r="F75" s="409"/>
      <c r="G75" s="410"/>
      <c r="H75" s="409"/>
      <c r="I75" s="409"/>
      <c r="J75" s="452"/>
    </row>
    <row r="76" spans="1:10" s="411" customFormat="1" ht="13.5" customHeight="1">
      <c r="A76" s="454" t="s">
        <v>103</v>
      </c>
      <c r="B76" s="455"/>
      <c r="C76" s="414"/>
      <c r="D76" s="409"/>
      <c r="E76" s="409"/>
      <c r="F76" s="409"/>
      <c r="G76" s="410"/>
      <c r="H76" s="409"/>
      <c r="I76" s="409"/>
      <c r="J76" s="452"/>
    </row>
    <row r="77" spans="1:10" s="411" customFormat="1" ht="12" customHeight="1">
      <c r="A77" s="454"/>
      <c r="B77" s="455"/>
      <c r="C77" s="455"/>
      <c r="D77" s="417"/>
      <c r="E77" s="417"/>
      <c r="F77" s="417"/>
      <c r="G77" s="456"/>
      <c r="H77" s="417"/>
      <c r="I77" s="417"/>
      <c r="J77" s="457"/>
    </row>
    <row r="78" spans="4:10" s="411" customFormat="1" ht="12.75" customHeight="1">
      <c r="D78" s="415"/>
      <c r="E78" s="415"/>
      <c r="F78" s="415"/>
      <c r="G78" s="416"/>
      <c r="H78" s="417"/>
      <c r="I78" s="417"/>
      <c r="J78" s="417"/>
    </row>
    <row r="79" spans="1:10" ht="11.25" customHeight="1">
      <c r="A79" s="418"/>
      <c r="B79" s="418"/>
      <c r="C79" s="419"/>
      <c r="D79" s="551" t="s">
        <v>159</v>
      </c>
      <c r="E79" s="554" t="s">
        <v>160</v>
      </c>
      <c r="F79" s="555"/>
      <c r="G79" s="548" t="s">
        <v>161</v>
      </c>
      <c r="H79" s="420" t="s">
        <v>104</v>
      </c>
      <c r="I79" s="420"/>
      <c r="J79" s="420"/>
    </row>
    <row r="80" spans="3:10" ht="11.25" customHeight="1">
      <c r="C80" s="422"/>
      <c r="D80" s="552"/>
      <c r="E80" s="556"/>
      <c r="F80" s="557"/>
      <c r="G80" s="549"/>
      <c r="H80" s="423" t="s">
        <v>105</v>
      </c>
      <c r="I80" s="424"/>
      <c r="J80" s="425" t="s">
        <v>106</v>
      </c>
    </row>
    <row r="81" spans="1:10" ht="11.25" customHeight="1">
      <c r="A81" s="426" t="s">
        <v>162</v>
      </c>
      <c r="B81" s="426"/>
      <c r="C81" s="427"/>
      <c r="D81" s="552"/>
      <c r="E81" s="545" t="s">
        <v>257</v>
      </c>
      <c r="F81" s="545" t="s">
        <v>164</v>
      </c>
      <c r="G81" s="549"/>
      <c r="H81" s="428" t="s">
        <v>120</v>
      </c>
      <c r="I81" s="428"/>
      <c r="J81" s="428"/>
    </row>
    <row r="82" spans="3:10" ht="11.25" customHeight="1">
      <c r="C82" s="422"/>
      <c r="D82" s="552"/>
      <c r="E82" s="546"/>
      <c r="F82" s="546" t="s">
        <v>50</v>
      </c>
      <c r="G82" s="549"/>
      <c r="H82" s="429" t="s">
        <v>121</v>
      </c>
      <c r="I82" s="430" t="s">
        <v>122</v>
      </c>
      <c r="J82" s="431" t="s">
        <v>122</v>
      </c>
    </row>
    <row r="83" spans="1:10" ht="11.25" customHeight="1">
      <c r="A83" s="432"/>
      <c r="B83" s="432"/>
      <c r="C83" s="433"/>
      <c r="D83" s="553"/>
      <c r="E83" s="547"/>
      <c r="F83" s="547" t="s">
        <v>50</v>
      </c>
      <c r="G83" s="550"/>
      <c r="H83" s="434" t="s">
        <v>123</v>
      </c>
      <c r="I83" s="435" t="s">
        <v>124</v>
      </c>
      <c r="J83" s="436" t="s">
        <v>125</v>
      </c>
    </row>
    <row r="84" spans="1:10" ht="8.25" customHeight="1">
      <c r="A84" s="437"/>
      <c r="B84" s="437"/>
      <c r="C84" s="422"/>
      <c r="D84" s="438"/>
      <c r="E84" s="439"/>
      <c r="F84" s="439"/>
      <c r="G84" s="440"/>
      <c r="H84" s="441"/>
      <c r="I84" s="430"/>
      <c r="J84" s="430"/>
    </row>
    <row r="85" spans="1:10" ht="8.25" customHeight="1">
      <c r="A85" s="437"/>
      <c r="B85" s="437"/>
      <c r="C85" s="422"/>
      <c r="D85" s="438"/>
      <c r="E85" s="439"/>
      <c r="F85" s="439"/>
      <c r="G85" s="440"/>
      <c r="H85" s="441"/>
      <c r="I85" s="430"/>
      <c r="J85" s="430"/>
    </row>
    <row r="86" spans="1:10" ht="10.5" customHeight="1">
      <c r="A86" s="442" t="s">
        <v>222</v>
      </c>
      <c r="B86" s="442"/>
      <c r="C86" s="448"/>
      <c r="D86" s="443"/>
      <c r="E86" s="443"/>
      <c r="F86" s="458"/>
      <c r="G86" s="445"/>
      <c r="H86" s="446"/>
      <c r="I86" s="446"/>
      <c r="J86" s="446"/>
    </row>
    <row r="87" spans="1:10" ht="10.5" customHeight="1">
      <c r="A87" s="442"/>
      <c r="B87" s="442" t="s">
        <v>223</v>
      </c>
      <c r="C87" s="448"/>
      <c r="D87" s="443">
        <f>'[13]Veränd_VOL'!AC94</f>
        <v>99.41305214011376</v>
      </c>
      <c r="E87" s="443">
        <f>'[13]Veränd_VOL'!AD94</f>
        <v>78.0173804137044</v>
      </c>
      <c r="F87" s="444">
        <f>'[13]Veränd_VOL'!AE94</f>
        <v>88</v>
      </c>
      <c r="G87" s="445">
        <f>'[13]Veränd_VOL'!AF94</f>
        <v>82.87681085127272</v>
      </c>
      <c r="H87" s="446">
        <f>'[13]Veränd_VOL'!AG94</f>
        <v>27.424237539063835</v>
      </c>
      <c r="I87" s="446">
        <f>'[13]Veränd_VOL'!AH94</f>
        <v>12.969377431947459</v>
      </c>
      <c r="J87" s="446">
        <f>'[13]Veränd_VOL'!AI94</f>
        <v>12.772652157855305</v>
      </c>
    </row>
    <row r="88" spans="1:10" ht="8.25" customHeight="1">
      <c r="A88" s="442"/>
      <c r="B88" s="442"/>
      <c r="C88" s="448"/>
      <c r="D88" s="443"/>
      <c r="E88" s="443"/>
      <c r="F88" s="447"/>
      <c r="G88" s="445"/>
      <c r="H88" s="446"/>
      <c r="I88" s="446"/>
      <c r="J88" s="446"/>
    </row>
    <row r="89" spans="1:10" ht="10.5" customHeight="1">
      <c r="A89" s="442"/>
      <c r="B89" s="442" t="s">
        <v>127</v>
      </c>
      <c r="C89" s="448"/>
      <c r="D89" s="443">
        <f>'[13]Veränd_VOL'!AC23</f>
        <v>92.43758264433428</v>
      </c>
      <c r="E89" s="443">
        <f>'[13]Veränd_VOL'!AD23</f>
        <v>71.14781374001515</v>
      </c>
      <c r="F89" s="444">
        <f>'[13]Veränd_VOL'!AE23</f>
        <v>82</v>
      </c>
      <c r="G89" s="445">
        <f>'[13]Veränd_VOL'!AF23</f>
        <v>75.79513212811646</v>
      </c>
      <c r="H89" s="446">
        <f>'[13]Veränd_VOL'!AG23</f>
        <v>29.92329319087043</v>
      </c>
      <c r="I89" s="446">
        <f>'[13]Veränd_VOL'!AH23</f>
        <v>12.728759322358883</v>
      </c>
      <c r="J89" s="446">
        <f>'[13]Veränd_VOL'!AI23</f>
        <v>13.445432482791679</v>
      </c>
    </row>
    <row r="90" spans="1:10" ht="10.5" customHeight="1">
      <c r="A90" s="442"/>
      <c r="B90" s="442" t="s">
        <v>128</v>
      </c>
      <c r="C90" s="448"/>
      <c r="D90" s="443">
        <f>'[13]Veränd_VOL'!AC58</f>
        <v>142.15025310743678</v>
      </c>
      <c r="E90" s="443">
        <f>'[13]Veränd_VOL'!AD58</f>
        <v>120.1057375680741</v>
      </c>
      <c r="F90" s="444">
        <f>'[13]Veränd_VOL'!AE58</f>
        <v>124.6</v>
      </c>
      <c r="G90" s="445">
        <f>'[13]Veränd_VOL'!AF58</f>
        <v>126.21866355850364</v>
      </c>
      <c r="H90" s="446">
        <f>'[13]Veränd_VOL'!AG58</f>
        <v>18.354256828794863</v>
      </c>
      <c r="I90" s="446">
        <f>'[13]Veränd_VOL'!AH58</f>
        <v>14.085275367124229</v>
      </c>
      <c r="J90" s="446">
        <f>'[13]Veränd_VOL'!AI58</f>
        <v>10.188282509391412</v>
      </c>
    </row>
    <row r="91" spans="1:10" ht="8.25" customHeight="1">
      <c r="A91" s="442"/>
      <c r="B91" s="442"/>
      <c r="C91" s="448"/>
      <c r="D91" s="443"/>
      <c r="E91" s="443"/>
      <c r="F91" s="447"/>
      <c r="G91" s="445"/>
      <c r="H91" s="446"/>
      <c r="I91" s="446"/>
      <c r="J91" s="446"/>
    </row>
    <row r="92" spans="1:10" ht="8.25" customHeight="1">
      <c r="A92" s="442"/>
      <c r="B92" s="442"/>
      <c r="C92" s="448"/>
      <c r="D92" s="443"/>
      <c r="E92" s="443"/>
      <c r="F92" s="447"/>
      <c r="G92" s="445"/>
      <c r="H92" s="446"/>
      <c r="I92" s="446"/>
      <c r="J92" s="446"/>
    </row>
    <row r="93" spans="1:10" ht="10.5" customHeight="1">
      <c r="A93" s="442" t="s">
        <v>179</v>
      </c>
      <c r="B93" s="442"/>
      <c r="C93" s="448"/>
      <c r="D93" s="443">
        <f>'[13]Veränd_VOL'!AC95</f>
        <v>154.5019897609321</v>
      </c>
      <c r="E93" s="443">
        <f>'[13]Veränd_VOL'!AD95</f>
        <v>126.77153499418401</v>
      </c>
      <c r="F93" s="447">
        <f>'[13]Veränd_VOL'!AE95</f>
        <v>124.2</v>
      </c>
      <c r="G93" s="445">
        <f>'[13]Veränd_VOL'!AF95</f>
        <v>138.1578415850387</v>
      </c>
      <c r="H93" s="446">
        <f>'[13]Veränd_VOL'!AG95</f>
        <v>21.874354339892083</v>
      </c>
      <c r="I93" s="446">
        <f>'[13]Veränd_VOL'!AH95</f>
        <v>24.39773732764259</v>
      </c>
      <c r="J93" s="446">
        <f>'[13]Veränd_VOL'!AI95</f>
        <v>7.807806702754033</v>
      </c>
    </row>
    <row r="94" spans="1:10" ht="8.25" customHeight="1">
      <c r="A94" s="442"/>
      <c r="B94" s="442"/>
      <c r="C94" s="448"/>
      <c r="D94" s="443"/>
      <c r="E94" s="443"/>
      <c r="F94" s="447"/>
      <c r="G94" s="445"/>
      <c r="H94" s="446"/>
      <c r="I94" s="446"/>
      <c r="J94" s="446"/>
    </row>
    <row r="95" spans="1:10" ht="10.5" customHeight="1">
      <c r="A95" s="442"/>
      <c r="B95" s="442" t="s">
        <v>127</v>
      </c>
      <c r="C95" s="448"/>
      <c r="D95" s="443">
        <f>'[13]Veränd_VOL'!AC24</f>
        <v>152.61933149716626</v>
      </c>
      <c r="E95" s="443">
        <f>'[13]Veränd_VOL'!AD24</f>
        <v>127.29515272918425</v>
      </c>
      <c r="F95" s="447">
        <f>'[13]Veränd_VOL'!AE24</f>
        <v>124.1</v>
      </c>
      <c r="G95" s="445">
        <f>'[13]Veränd_VOL'!AF24</f>
        <v>139.40482807545018</v>
      </c>
      <c r="H95" s="446">
        <f>'[13]Veränd_VOL'!AG24</f>
        <v>19.89406369766354</v>
      </c>
      <c r="I95" s="446">
        <f>'[13]Veränd_VOL'!AH24</f>
        <v>22.98092787845791</v>
      </c>
      <c r="J95" s="446">
        <f>'[13]Veränd_VOL'!AI24</f>
        <v>8.397166251603524</v>
      </c>
    </row>
    <row r="96" spans="1:10" ht="10.5" customHeight="1">
      <c r="A96" s="442"/>
      <c r="B96" s="442" t="s">
        <v>128</v>
      </c>
      <c r="C96" s="448"/>
      <c r="D96" s="443">
        <f>'[13]Veränd_VOL'!AC59</f>
        <v>157.75075196835223</v>
      </c>
      <c r="E96" s="443">
        <f>'[13]Veränd_VOL'!AD59</f>
        <v>125.8679671152988</v>
      </c>
      <c r="F96" s="447">
        <f>'[13]Veränd_VOL'!AE59</f>
        <v>124.4</v>
      </c>
      <c r="G96" s="445">
        <f>'[13]Veränd_VOL'!AF59</f>
        <v>135.972906361217</v>
      </c>
      <c r="H96" s="446">
        <f>'[13]Veränd_VOL'!AG59</f>
        <v>25.330340660740042</v>
      </c>
      <c r="I96" s="446">
        <f>'[13]Veränd_VOL'!AH59</f>
        <v>26.80928614819311</v>
      </c>
      <c r="J96" s="446">
        <f>'[13]Veränd_VOL'!AI59</f>
        <v>6.7620898118205774</v>
      </c>
    </row>
    <row r="97" spans="1:10" ht="8.25" customHeight="1">
      <c r="A97" s="442"/>
      <c r="B97" s="442"/>
      <c r="C97" s="448"/>
      <c r="D97" s="443"/>
      <c r="E97" s="443"/>
      <c r="F97" s="447"/>
      <c r="G97" s="445"/>
      <c r="H97" s="446"/>
      <c r="I97" s="446"/>
      <c r="J97" s="446"/>
    </row>
    <row r="98" spans="1:10" ht="8.25" customHeight="1">
      <c r="A98" s="442"/>
      <c r="B98" s="442"/>
      <c r="C98" s="448"/>
      <c r="D98" s="443"/>
      <c r="E98" s="443"/>
      <c r="F98" s="447"/>
      <c r="G98" s="445"/>
      <c r="H98" s="446"/>
      <c r="I98" s="446"/>
      <c r="J98" s="446"/>
    </row>
    <row r="99" spans="1:10" ht="10.5" customHeight="1">
      <c r="A99" s="442" t="s">
        <v>180</v>
      </c>
      <c r="B99" s="442"/>
      <c r="C99" s="448"/>
      <c r="D99" s="443">
        <f>'[13]Veränd_VOL'!AC96</f>
        <v>139.7589226079171</v>
      </c>
      <c r="E99" s="443">
        <f>'[13]Veränd_VOL'!AD96</f>
        <v>119.69857441092424</v>
      </c>
      <c r="F99" s="444">
        <f>'[13]Veränd_VOL'!AE96</f>
        <v>122.4</v>
      </c>
      <c r="G99" s="445">
        <f>'[13]Veränd_VOL'!AF96</f>
        <v>127.9191656729471</v>
      </c>
      <c r="H99" s="446">
        <f>'[13]Veränd_VOL'!AG96</f>
        <v>16.759053560759924</v>
      </c>
      <c r="I99" s="446">
        <f>'[13]Veränd_VOL'!AH96</f>
        <v>14.182126313657754</v>
      </c>
      <c r="J99" s="446">
        <f>'[13]Veränd_VOL'!AI96</f>
        <v>16.052631276465686</v>
      </c>
    </row>
    <row r="100" spans="1:10" ht="8.25" customHeight="1">
      <c r="A100" s="442"/>
      <c r="B100" s="442"/>
      <c r="C100" s="448"/>
      <c r="D100" s="443"/>
      <c r="E100" s="443"/>
      <c r="F100" s="447"/>
      <c r="G100" s="445"/>
      <c r="H100" s="446"/>
      <c r="I100" s="446"/>
      <c r="J100" s="446"/>
    </row>
    <row r="101" spans="1:10" ht="10.5" customHeight="1">
      <c r="A101" s="442"/>
      <c r="B101" s="442" t="s">
        <v>127</v>
      </c>
      <c r="C101" s="448"/>
      <c r="D101" s="443">
        <f>'[13]Veränd_VOL'!AC25</f>
        <v>133.14084559925115</v>
      </c>
      <c r="E101" s="443">
        <f>'[13]Veränd_VOL'!AD25</f>
        <v>116.36204359232623</v>
      </c>
      <c r="F101" s="444">
        <f>'[13]Veränd_VOL'!AE25</f>
        <v>118.7</v>
      </c>
      <c r="G101" s="445">
        <f>'[13]Veränd_VOL'!AF25</f>
        <v>123.10096306385913</v>
      </c>
      <c r="H101" s="446">
        <f>'[13]Veränd_VOL'!AG25</f>
        <v>14.419480346795352</v>
      </c>
      <c r="I101" s="446">
        <f>'[13]Veränd_VOL'!AH25</f>
        <v>12.165834540228431</v>
      </c>
      <c r="J101" s="446">
        <f>'[13]Veränd_VOL'!AI25</f>
        <v>15.637231123526545</v>
      </c>
    </row>
    <row r="102" spans="1:10" ht="10.5" customHeight="1">
      <c r="A102" s="442"/>
      <c r="B102" s="442" t="s">
        <v>128</v>
      </c>
      <c r="C102" s="448"/>
      <c r="D102" s="443">
        <f>'[13]Veränd_VOL'!AC60</f>
        <v>174.2960976604285</v>
      </c>
      <c r="E102" s="443">
        <f>'[13]Veränd_VOL'!AD60</f>
        <v>137.11063363378116</v>
      </c>
      <c r="F102" s="444">
        <f>'[13]Veränd_VOL'!AE60</f>
        <v>141.7</v>
      </c>
      <c r="G102" s="445">
        <f>'[13]Veränd_VOL'!AF60</f>
        <v>153.10224376473653</v>
      </c>
      <c r="H102" s="446">
        <f>'[13]Veränd_VOL'!AG60</f>
        <v>27.12077323336476</v>
      </c>
      <c r="I102" s="446">
        <f>'[13]Veränd_VOL'!AH60</f>
        <v>23.0035975020667</v>
      </c>
      <c r="J102" s="446">
        <f>'[13]Veränd_VOL'!AI60</f>
        <v>17.83408935882527</v>
      </c>
    </row>
    <row r="103" spans="1:10" ht="8.25" customHeight="1">
      <c r="A103" s="442"/>
      <c r="B103" s="442"/>
      <c r="C103" s="448"/>
      <c r="D103" s="443"/>
      <c r="E103" s="443"/>
      <c r="F103" s="447"/>
      <c r="G103" s="445"/>
      <c r="H103" s="446"/>
      <c r="I103" s="446"/>
      <c r="J103" s="446"/>
    </row>
    <row r="104" spans="1:10" ht="8.25" customHeight="1">
      <c r="A104" s="442"/>
      <c r="B104" s="442"/>
      <c r="C104" s="448"/>
      <c r="D104" s="443"/>
      <c r="E104" s="443"/>
      <c r="F104" s="447"/>
      <c r="G104" s="445"/>
      <c r="H104" s="446"/>
      <c r="I104" s="446"/>
      <c r="J104" s="446"/>
    </row>
    <row r="105" spans="1:10" ht="10.5" customHeight="1">
      <c r="A105" s="442" t="s">
        <v>181</v>
      </c>
      <c r="B105" s="442"/>
      <c r="C105" s="448"/>
      <c r="D105" s="443">
        <f>'[13]Veränd_VOL'!AC97</f>
        <v>114.23851786680983</v>
      </c>
      <c r="E105" s="443">
        <f>'[13]Veränd_VOL'!AD97</f>
        <v>99.7628028589354</v>
      </c>
      <c r="F105" s="444">
        <f>'[13]Veränd_VOL'!AE97</f>
        <v>107.1</v>
      </c>
      <c r="G105" s="445">
        <f>'[13]Veränd_VOL'!AF97</f>
        <v>101.10044024191508</v>
      </c>
      <c r="H105" s="446">
        <f>'[13]Veränd_VOL'!AG97</f>
        <v>14.510132627631853</v>
      </c>
      <c r="I105" s="446">
        <f>'[13]Veränd_VOL'!AH97</f>
        <v>6.665282788804701</v>
      </c>
      <c r="J105" s="446">
        <f>'[13]Veränd_VOL'!AI97</f>
        <v>2.8605246516921303</v>
      </c>
    </row>
    <row r="106" spans="1:10" ht="8.25" customHeight="1">
      <c r="A106" s="442"/>
      <c r="B106" s="442"/>
      <c r="C106" s="448"/>
      <c r="D106" s="443"/>
      <c r="E106" s="443"/>
      <c r="F106" s="447"/>
      <c r="G106" s="445"/>
      <c r="H106" s="446"/>
      <c r="I106" s="446"/>
      <c r="J106" s="446"/>
    </row>
    <row r="107" spans="1:10" ht="10.5" customHeight="1">
      <c r="A107" s="442"/>
      <c r="B107" s="442" t="s">
        <v>127</v>
      </c>
      <c r="C107" s="448"/>
      <c r="D107" s="443">
        <f>'[13]Veränd_VOL'!AC26</f>
        <v>115.50414009876758</v>
      </c>
      <c r="E107" s="443">
        <f>'[13]Veränd_VOL'!AD26</f>
        <v>102.24203123815319</v>
      </c>
      <c r="F107" s="444">
        <f>'[13]Veränd_VOL'!AE26</f>
        <v>102.9</v>
      </c>
      <c r="G107" s="445">
        <f>'[13]Veränd_VOL'!AF26</f>
        <v>102.71539044564027</v>
      </c>
      <c r="H107" s="446">
        <f>'[13]Veränd_VOL'!AG26</f>
        <v>12.9712885200049</v>
      </c>
      <c r="I107" s="446">
        <f>'[13]Veränd_VOL'!AH26</f>
        <v>12.24892137878287</v>
      </c>
      <c r="J107" s="446">
        <f>'[13]Veränd_VOL'!AI26</f>
        <v>5.367242585832769</v>
      </c>
    </row>
    <row r="108" spans="1:10" ht="10.5" customHeight="1">
      <c r="A108" s="442"/>
      <c r="B108" s="442" t="s">
        <v>128</v>
      </c>
      <c r="C108" s="448"/>
      <c r="D108" s="443">
        <f>'[13]Veränd_VOL'!AC61</f>
        <v>110.68132724660214</v>
      </c>
      <c r="E108" s="443">
        <f>'[13]Veränd_VOL'!AD61</f>
        <v>92.79461930958061</v>
      </c>
      <c r="F108" s="447">
        <f>'[13]Veränd_VOL'!AE61</f>
        <v>119</v>
      </c>
      <c r="G108" s="445">
        <f>'[13]Veränd_VOL'!AF61</f>
        <v>96.55864885206093</v>
      </c>
      <c r="H108" s="446">
        <f>'[13]Veränd_VOL'!AG61</f>
        <v>19.275587388691196</v>
      </c>
      <c r="I108" s="446">
        <f>'[13]Veränd_VOL'!AH61</f>
        <v>-6.990481305376355</v>
      </c>
      <c r="J108" s="446">
        <f>'[13]Veränd_VOL'!AI61</f>
        <v>-3.9426405442189503</v>
      </c>
    </row>
    <row r="109" spans="1:10" ht="8.25" customHeight="1">
      <c r="A109" s="442"/>
      <c r="B109" s="442"/>
      <c r="C109" s="448"/>
      <c r="D109" s="443"/>
      <c r="E109" s="443"/>
      <c r="F109" s="447"/>
      <c r="G109" s="445"/>
      <c r="H109" s="446"/>
      <c r="I109" s="446"/>
      <c r="J109" s="446"/>
    </row>
    <row r="110" spans="1:10" ht="8.25" customHeight="1">
      <c r="A110" s="442"/>
      <c r="B110" s="442"/>
      <c r="C110" s="448"/>
      <c r="D110" s="443"/>
      <c r="E110" s="443"/>
      <c r="F110" s="447"/>
      <c r="G110" s="445"/>
      <c r="H110" s="446"/>
      <c r="I110" s="446"/>
      <c r="J110" s="446"/>
    </row>
    <row r="111" spans="1:10" ht="10.5" customHeight="1">
      <c r="A111" s="442" t="s">
        <v>182</v>
      </c>
      <c r="B111" s="442"/>
      <c r="C111" s="448"/>
      <c r="D111" s="443"/>
      <c r="E111" s="443"/>
      <c r="F111" s="447"/>
      <c r="G111" s="445"/>
      <c r="H111" s="446"/>
      <c r="I111" s="446"/>
      <c r="J111" s="446"/>
    </row>
    <row r="112" spans="1:10" ht="10.5" customHeight="1">
      <c r="A112" s="442"/>
      <c r="B112" s="442" t="s">
        <v>183</v>
      </c>
      <c r="C112" s="448"/>
      <c r="D112" s="443">
        <f>'[13]Veränd_VOL'!AC98</f>
        <v>154.5557402151445</v>
      </c>
      <c r="E112" s="443">
        <f>'[13]Veränd_VOL'!AD98</f>
        <v>94.95379710804774</v>
      </c>
      <c r="F112" s="447">
        <f>'[13]Veränd_VOL'!AE98</f>
        <v>126</v>
      </c>
      <c r="G112" s="445">
        <f>'[13]Veränd_VOL'!AF98</f>
        <v>109.8698457743974</v>
      </c>
      <c r="H112" s="446">
        <f>'[13]Veränd_VOL'!AG98</f>
        <v>62.7694151496394</v>
      </c>
      <c r="I112" s="446">
        <f>'[13]Veränd_VOL'!AH98</f>
        <v>22.663285885035325</v>
      </c>
      <c r="J112" s="446">
        <f>'[13]Veränd_VOL'!AI98</f>
        <v>7.404105251054047</v>
      </c>
    </row>
    <row r="113" spans="1:10" ht="8.25" customHeight="1">
      <c r="A113" s="442"/>
      <c r="B113" s="442"/>
      <c r="C113" s="448"/>
      <c r="D113" s="443"/>
      <c r="E113" s="443"/>
      <c r="F113" s="447"/>
      <c r="G113" s="445"/>
      <c r="H113" s="446"/>
      <c r="I113" s="446"/>
      <c r="J113" s="446"/>
    </row>
    <row r="114" spans="1:10" ht="8.25" customHeight="1">
      <c r="A114" s="442"/>
      <c r="B114" s="442"/>
      <c r="C114" s="448"/>
      <c r="D114" s="443"/>
      <c r="E114" s="443"/>
      <c r="F114" s="447"/>
      <c r="G114" s="445"/>
      <c r="H114" s="446"/>
      <c r="I114" s="446"/>
      <c r="J114" s="446"/>
    </row>
    <row r="115" spans="1:10" ht="10.5" customHeight="1">
      <c r="A115" s="442" t="s">
        <v>184</v>
      </c>
      <c r="B115" s="442"/>
      <c r="C115" s="448"/>
      <c r="D115" s="443"/>
      <c r="E115" s="443"/>
      <c r="F115" s="447"/>
      <c r="G115" s="445"/>
      <c r="H115" s="446"/>
      <c r="I115" s="446"/>
      <c r="J115" s="446"/>
    </row>
    <row r="116" spans="1:10" ht="10.5" customHeight="1">
      <c r="A116" s="442"/>
      <c r="B116" s="442" t="s">
        <v>185</v>
      </c>
      <c r="C116" s="448"/>
      <c r="D116" s="443">
        <f>'[13]Veränd_VOL'!AC99</f>
        <v>165.23857050212666</v>
      </c>
      <c r="E116" s="443">
        <f>'[13]Veränd_VOL'!AD99</f>
        <v>141.79229562739394</v>
      </c>
      <c r="F116" s="447">
        <f>'[13]Veränd_VOL'!AE99</f>
        <v>152.3</v>
      </c>
      <c r="G116" s="445">
        <f>'[13]Veränd_VOL'!AF99</f>
        <v>153.7102887098402</v>
      </c>
      <c r="H116" s="446">
        <f>'[13]Veränd_VOL'!AG99</f>
        <v>16.535647984955084</v>
      </c>
      <c r="I116" s="446">
        <f>'[13]Veränd_VOL'!AH99</f>
        <v>8.49545009988618</v>
      </c>
      <c r="J116" s="446">
        <f>'[13]Veränd_VOL'!AI99</f>
        <v>11.713235234896738</v>
      </c>
    </row>
    <row r="117" spans="1:10" ht="8.25" customHeight="1">
      <c r="A117" s="442"/>
      <c r="B117" s="442"/>
      <c r="C117" s="448"/>
      <c r="D117" s="443"/>
      <c r="E117" s="443"/>
      <c r="F117" s="447"/>
      <c r="G117" s="445"/>
      <c r="H117" s="446"/>
      <c r="I117" s="446"/>
      <c r="J117" s="446"/>
    </row>
    <row r="118" spans="1:10" ht="10.5" customHeight="1">
      <c r="A118" s="442"/>
      <c r="B118" s="442" t="s">
        <v>127</v>
      </c>
      <c r="C118" s="448"/>
      <c r="D118" s="443">
        <f>'[13]Veränd_VOL'!AC28</f>
        <v>164.69244302214474</v>
      </c>
      <c r="E118" s="443">
        <f>'[13]Veränd_VOL'!AD28</f>
        <v>141.89099895294194</v>
      </c>
      <c r="F118" s="447">
        <f>'[13]Veränd_VOL'!AE28</f>
        <v>145.7</v>
      </c>
      <c r="G118" s="445">
        <f>'[13]Veränd_VOL'!AF28</f>
        <v>154.09448065836224</v>
      </c>
      <c r="H118" s="446">
        <f>'[13]Veränd_VOL'!AG28</f>
        <v>16.069690281597698</v>
      </c>
      <c r="I118" s="446">
        <f>'[13]Veränd_VOL'!AH28</f>
        <v>13.035307496324473</v>
      </c>
      <c r="J118" s="446">
        <f>'[13]Veränd_VOL'!AI28</f>
        <v>15.060280583199283</v>
      </c>
    </row>
    <row r="119" spans="1:10" ht="10.5" customHeight="1">
      <c r="A119" s="442"/>
      <c r="B119" s="442" t="s">
        <v>128</v>
      </c>
      <c r="C119" s="448"/>
      <c r="D119" s="443">
        <f>'[13]Veränd_VOL'!AC63</f>
        <v>169.6033920521762</v>
      </c>
      <c r="E119" s="443">
        <f>'[13]Veränd_VOL'!AD63</f>
        <v>141.00342786619225</v>
      </c>
      <c r="F119" s="447">
        <f>'[13]Veränd_VOL'!AE63</f>
        <v>205.3</v>
      </c>
      <c r="G119" s="445">
        <f>'[13]Veränd_VOL'!AF63</f>
        <v>150.53560663945618</v>
      </c>
      <c r="H119" s="446">
        <f>'[13]Veränd_VOL'!AG63</f>
        <v>20.283169436933395</v>
      </c>
      <c r="I119" s="446">
        <f>'[13]Veränd_VOL'!AH63</f>
        <v>-17.387534314575657</v>
      </c>
      <c r="J119" s="446">
        <f>'[13]Veränd_VOL'!AI63</f>
        <v>-9.915648292514888</v>
      </c>
    </row>
    <row r="120" spans="1:10" ht="8.25" customHeight="1">
      <c r="A120" s="442"/>
      <c r="B120" s="442"/>
      <c r="C120" s="448"/>
      <c r="D120" s="443"/>
      <c r="E120" s="443"/>
      <c r="F120" s="447"/>
      <c r="G120" s="445"/>
      <c r="H120" s="446"/>
      <c r="I120" s="446"/>
      <c r="J120" s="446"/>
    </row>
    <row r="121" spans="1:10" ht="8.25" customHeight="1">
      <c r="A121" s="442"/>
      <c r="B121" s="442"/>
      <c r="C121" s="448"/>
      <c r="D121" s="443"/>
      <c r="E121" s="443"/>
      <c r="F121" s="447"/>
      <c r="G121" s="445"/>
      <c r="H121" s="446"/>
      <c r="I121" s="446"/>
      <c r="J121" s="446"/>
    </row>
    <row r="122" spans="1:10" ht="10.5" customHeight="1">
      <c r="A122" s="442" t="s">
        <v>227</v>
      </c>
      <c r="B122" s="442"/>
      <c r="C122" s="448"/>
      <c r="D122" s="443">
        <f>'[13]Veränd_VOL'!AC100</f>
        <v>116.64973951789544</v>
      </c>
      <c r="E122" s="443">
        <f>'[13]Veränd_VOL'!AD100</f>
        <v>94.68487013342909</v>
      </c>
      <c r="F122" s="444">
        <f>'[13]Veränd_VOL'!AE100</f>
        <v>92.8</v>
      </c>
      <c r="G122" s="445">
        <f>'[13]Veränd_VOL'!AF100</f>
        <v>100.24486988377485</v>
      </c>
      <c r="H122" s="446">
        <f>'[13]Veränd_VOL'!AG100</f>
        <v>23.197866093615225</v>
      </c>
      <c r="I122" s="446">
        <f>'[13]Veränd_VOL'!AH100</f>
        <v>25.700150342559745</v>
      </c>
      <c r="J122" s="446">
        <f>'[13]Veränd_VOL'!AI100</f>
        <v>16.342516277436246</v>
      </c>
    </row>
    <row r="123" spans="1:10" ht="8.25" customHeight="1">
      <c r="A123" s="442"/>
      <c r="B123" s="442"/>
      <c r="C123" s="448"/>
      <c r="D123" s="443"/>
      <c r="E123" s="443"/>
      <c r="F123" s="447"/>
      <c r="G123" s="445"/>
      <c r="H123" s="446"/>
      <c r="I123" s="446"/>
      <c r="J123" s="446"/>
    </row>
    <row r="124" spans="1:10" ht="10.5" customHeight="1">
      <c r="A124" s="442"/>
      <c r="B124" s="442" t="s">
        <v>127</v>
      </c>
      <c r="C124" s="448"/>
      <c r="D124" s="443">
        <f>'[13]Veränd_VOL'!AC29</f>
        <v>109.84515728601758</v>
      </c>
      <c r="E124" s="443">
        <f>'[13]Veränd_VOL'!AD29</f>
        <v>83.6991620052045</v>
      </c>
      <c r="F124" s="444">
        <f>'[13]Veränd_VOL'!AE29</f>
        <v>92.8</v>
      </c>
      <c r="G124" s="445">
        <f>'[13]Veränd_VOL'!AF29</f>
        <v>91.91477309707403</v>
      </c>
      <c r="H124" s="446">
        <f>'[13]Veränd_VOL'!AG29</f>
        <v>31.23806099658118</v>
      </c>
      <c r="I124" s="446">
        <f>'[13]Veränd_VOL'!AH29</f>
        <v>18.36762638579481</v>
      </c>
      <c r="J124" s="446">
        <f>'[13]Veränd_VOL'!AI29</f>
        <v>4.889252617595651</v>
      </c>
    </row>
    <row r="125" spans="1:10" ht="10.5" customHeight="1">
      <c r="A125" s="442"/>
      <c r="B125" s="442" t="s">
        <v>128</v>
      </c>
      <c r="C125" s="448"/>
      <c r="D125" s="443">
        <f>'[13]Veränd_VOL'!AC64</f>
        <v>127.84357120386467</v>
      </c>
      <c r="E125" s="443">
        <f>'[13]Veränd_VOL'!AD64</f>
        <v>112.75683453163725</v>
      </c>
      <c r="F125" s="444">
        <f>'[13]Veränd_VOL'!AE64</f>
        <v>92.9</v>
      </c>
      <c r="G125" s="445">
        <f>'[13]Veränd_VOL'!AF64</f>
        <v>113.96680191183397</v>
      </c>
      <c r="H125" s="446">
        <f>'[13]Veränd_VOL'!AG64</f>
        <v>13.379886669303746</v>
      </c>
      <c r="I125" s="446">
        <f>'[13]Veränd_VOL'!AH64</f>
        <v>37.61417782977897</v>
      </c>
      <c r="J125" s="446">
        <f>'[13]Veränd_VOL'!AI64</f>
        <v>36.045297852572794</v>
      </c>
    </row>
    <row r="126" spans="1:10" ht="8.25" customHeight="1">
      <c r="A126" s="459"/>
      <c r="B126" s="459"/>
      <c r="C126" s="460"/>
      <c r="D126" s="443"/>
      <c r="E126" s="443"/>
      <c r="F126" s="447"/>
      <c r="G126" s="445"/>
      <c r="H126" s="446"/>
      <c r="I126" s="446"/>
      <c r="J126" s="446"/>
    </row>
    <row r="127" spans="1:10" ht="8.25" customHeight="1">
      <c r="A127" s="459"/>
      <c r="B127" s="459"/>
      <c r="C127" s="460"/>
      <c r="D127" s="443"/>
      <c r="E127" s="443"/>
      <c r="F127" s="447"/>
      <c r="G127" s="445"/>
      <c r="H127" s="446"/>
      <c r="I127" s="446"/>
      <c r="J127" s="446"/>
    </row>
    <row r="128" spans="1:10" ht="12" customHeight="1">
      <c r="A128" s="442" t="s">
        <v>228</v>
      </c>
      <c r="B128" s="459"/>
      <c r="C128" s="460"/>
      <c r="D128" s="443"/>
      <c r="E128" s="443"/>
      <c r="F128" s="447"/>
      <c r="G128" s="445"/>
      <c r="H128" s="446"/>
      <c r="I128" s="446"/>
      <c r="J128" s="446"/>
    </row>
    <row r="129" spans="1:10" ht="10.5" customHeight="1">
      <c r="A129" s="442"/>
      <c r="B129" s="442" t="s">
        <v>229</v>
      </c>
      <c r="C129" s="460"/>
      <c r="D129" s="443">
        <f>'[13]Veränd_VOL'!AC101</f>
        <v>117.61101090549543</v>
      </c>
      <c r="E129" s="443">
        <f>'[13]Veränd_VOL'!AD101</f>
        <v>95.58057157475788</v>
      </c>
      <c r="F129" s="444">
        <f>'[13]Veränd_VOL'!AE101</f>
        <v>129.1</v>
      </c>
      <c r="G129" s="445">
        <f>'[13]Veränd_VOL'!AF101</f>
        <v>100.19719416008445</v>
      </c>
      <c r="H129" s="446">
        <f>'[13]Veränd_VOL'!AG101</f>
        <v>23.049076781787758</v>
      </c>
      <c r="I129" s="446">
        <f>'[13]Veränd_VOL'!AH101</f>
        <v>-8.899294418671232</v>
      </c>
      <c r="J129" s="446">
        <f>'[13]Veränd_VOL'!AI101</f>
        <v>-19.10787862745727</v>
      </c>
    </row>
    <row r="130" spans="1:10" ht="8.25" customHeight="1">
      <c r="A130" s="442"/>
      <c r="B130" s="442"/>
      <c r="C130" s="460"/>
      <c r="D130" s="443"/>
      <c r="E130" s="443"/>
      <c r="F130" s="447"/>
      <c r="G130" s="445"/>
      <c r="H130" s="446"/>
      <c r="I130" s="446"/>
      <c r="J130" s="446"/>
    </row>
    <row r="131" spans="1:10" ht="10.5" customHeight="1">
      <c r="A131" s="442"/>
      <c r="B131" s="442" t="s">
        <v>127</v>
      </c>
      <c r="C131" s="460"/>
      <c r="D131" s="443">
        <f>'[13]Veränd_VOL'!AC30</f>
        <v>108.11380883863882</v>
      </c>
      <c r="E131" s="443">
        <f>'[13]Veränd_VOL'!AD30</f>
        <v>93.30546994299765</v>
      </c>
      <c r="F131" s="444">
        <f>'[13]Veränd_VOL'!AE30</f>
        <v>126.5</v>
      </c>
      <c r="G131" s="445">
        <f>'[13]Veränd_VOL'!AF30</f>
        <v>95.00642626054548</v>
      </c>
      <c r="H131" s="446">
        <f>'[13]Veränd_VOL'!AG30</f>
        <v>15.87081540309256</v>
      </c>
      <c r="I131" s="446">
        <f>'[13]Veränd_VOL'!AH30</f>
        <v>-14.534538467479196</v>
      </c>
      <c r="J131" s="446">
        <f>'[13]Veränd_VOL'!AI30</f>
        <v>-23.309070908260075</v>
      </c>
    </row>
    <row r="132" spans="1:10" ht="10.5" customHeight="1">
      <c r="A132" s="442"/>
      <c r="B132" s="442" t="s">
        <v>128</v>
      </c>
      <c r="C132" s="460"/>
      <c r="D132" s="443">
        <f>'[13]Veränd_VOL'!AC65</f>
        <v>131.80382082666048</v>
      </c>
      <c r="E132" s="443">
        <f>'[13]Veränd_VOL'!AD65</f>
        <v>98.98052924839098</v>
      </c>
      <c r="F132" s="444">
        <f>'[13]Veränd_VOL'!AE65</f>
        <v>133</v>
      </c>
      <c r="G132" s="445">
        <f>'[13]Veränd_VOL'!AF65</f>
        <v>107.92811669168383</v>
      </c>
      <c r="H132" s="446">
        <f>'[13]Veränd_VOL'!AG65</f>
        <v>33.16136196433106</v>
      </c>
      <c r="I132" s="446">
        <f>'[13]Veränd_VOL'!AH65</f>
        <v>-0.8993828370973804</v>
      </c>
      <c r="J132" s="446">
        <f>'[13]Veränd_VOL'!AI65</f>
        <v>-12.855395990831521</v>
      </c>
    </row>
    <row r="133" spans="1:10" ht="8.25" customHeight="1">
      <c r="A133" s="442"/>
      <c r="B133" s="442"/>
      <c r="C133" s="460"/>
      <c r="D133" s="443"/>
      <c r="E133" s="443"/>
      <c r="F133" s="447"/>
      <c r="G133" s="445"/>
      <c r="H133" s="446"/>
      <c r="I133" s="446"/>
      <c r="J133" s="446"/>
    </row>
    <row r="134" spans="1:10" ht="8.25" customHeight="1">
      <c r="A134" s="442"/>
      <c r="B134" s="442"/>
      <c r="C134" s="460"/>
      <c r="D134" s="443"/>
      <c r="E134" s="443"/>
      <c r="F134" s="447"/>
      <c r="G134" s="445"/>
      <c r="H134" s="446"/>
      <c r="I134" s="446"/>
      <c r="J134" s="446"/>
    </row>
    <row r="135" spans="1:10" ht="10.5" customHeight="1">
      <c r="A135" s="442" t="s">
        <v>188</v>
      </c>
      <c r="B135" s="442"/>
      <c r="C135" s="460"/>
      <c r="D135" s="443">
        <f>'[13]Veränd_VOL'!AC102</f>
        <v>149.86364499021343</v>
      </c>
      <c r="E135" s="443">
        <f>'[13]Veränd_VOL'!AD102</f>
        <v>132.90309585160136</v>
      </c>
      <c r="F135" s="444">
        <f>'[13]Veränd_VOL'!AE102</f>
        <v>136.8</v>
      </c>
      <c r="G135" s="445">
        <f>'[13]Veränd_VOL'!AF102</f>
        <v>134.45558028060495</v>
      </c>
      <c r="H135" s="446">
        <f>'[13]Veränd_VOL'!AG102</f>
        <v>12.761590713846195</v>
      </c>
      <c r="I135" s="446">
        <f>'[13]Veränd_VOL'!AH102</f>
        <v>9.54944809226127</v>
      </c>
      <c r="J135" s="446">
        <f>'[13]Veränd_VOL'!AI102</f>
        <v>12.477866753353169</v>
      </c>
    </row>
    <row r="136" spans="1:10" ht="8.25" customHeight="1">
      <c r="A136" s="442"/>
      <c r="B136" s="442"/>
      <c r="C136" s="460"/>
      <c r="D136" s="443"/>
      <c r="E136" s="443"/>
      <c r="F136" s="447"/>
      <c r="G136" s="445"/>
      <c r="H136" s="446"/>
      <c r="I136" s="446"/>
      <c r="J136" s="446"/>
    </row>
    <row r="137" spans="1:10" ht="8.25" customHeight="1">
      <c r="A137" s="442"/>
      <c r="B137" s="442"/>
      <c r="C137" s="460"/>
      <c r="D137" s="443"/>
      <c r="E137" s="443"/>
      <c r="F137" s="447"/>
      <c r="G137" s="445"/>
      <c r="H137" s="446"/>
      <c r="I137" s="446"/>
      <c r="J137" s="446"/>
    </row>
    <row r="138" spans="1:10" ht="10.5" customHeight="1">
      <c r="A138" s="442" t="s">
        <v>189</v>
      </c>
      <c r="B138" s="442"/>
      <c r="C138" s="460"/>
      <c r="D138" s="443">
        <f>'[13]Veränd_VOL'!AC103</f>
        <v>113.92317510951165</v>
      </c>
      <c r="E138" s="443">
        <f>'[13]Veränd_VOL'!AD103</f>
        <v>151.6315489071987</v>
      </c>
      <c r="F138" s="447">
        <f>'[13]Veränd_VOL'!AE103</f>
        <v>306.2</v>
      </c>
      <c r="G138" s="445">
        <f>'[13]Veränd_VOL'!AF103</f>
        <v>117.75157467223677</v>
      </c>
      <c r="H138" s="446">
        <f>'[13]Veränd_VOL'!AG103</f>
        <v>-24.868422217836255</v>
      </c>
      <c r="I138" s="446">
        <f>'[13]Veränd_VOL'!AH103</f>
        <v>-62.79452151877477</v>
      </c>
      <c r="J138" s="446">
        <f>'[13]Veränd_VOL'!AI103</f>
        <v>-35.36414748005685</v>
      </c>
    </row>
    <row r="139" spans="1:10" ht="8.25" customHeight="1">
      <c r="A139" s="442"/>
      <c r="B139" s="442"/>
      <c r="C139" s="460"/>
      <c r="D139" s="443"/>
      <c r="E139" s="443"/>
      <c r="F139" s="447"/>
      <c r="G139" s="445"/>
      <c r="H139" s="446"/>
      <c r="I139" s="446"/>
      <c r="J139" s="446"/>
    </row>
    <row r="140" spans="1:10" ht="10.5" customHeight="1">
      <c r="A140" s="442"/>
      <c r="B140" s="442" t="s">
        <v>127</v>
      </c>
      <c r="C140" s="460"/>
      <c r="D140" s="443">
        <f>'[13]Veränd_VOL'!AC32</f>
        <v>105.52756987150993</v>
      </c>
      <c r="E140" s="443">
        <f>'[13]Veränd_VOL'!AD32</f>
        <v>150.14068340041806</v>
      </c>
      <c r="F140" s="447">
        <f>'[13]Veränd_VOL'!AE32</f>
        <v>305.1</v>
      </c>
      <c r="G140" s="445">
        <f>'[13]Veränd_VOL'!AF32</f>
        <v>111.35608442397599</v>
      </c>
      <c r="H140" s="446">
        <f>'[13]Veränd_VOL'!AG32</f>
        <v>-29.714207048017148</v>
      </c>
      <c r="I140" s="446">
        <f>'[13]Veränd_VOL'!AH32</f>
        <v>-65.412137046375</v>
      </c>
      <c r="J140" s="446">
        <f>'[13]Veränd_VOL'!AI32</f>
        <v>-38.023864921323984</v>
      </c>
    </row>
    <row r="141" spans="1:10" ht="10.5" customHeight="1">
      <c r="A141" s="442"/>
      <c r="B141" s="442" t="s">
        <v>128</v>
      </c>
      <c r="C141" s="460"/>
      <c r="D141" s="443">
        <f>'[13]Veränd_VOL'!AC67</f>
        <v>345.9796999483031</v>
      </c>
      <c r="E141" s="443">
        <f>'[13]Veränd_VOL'!AD67</f>
        <v>192.8394263909361</v>
      </c>
      <c r="F141" s="447">
        <f>'[13]Veränd_VOL'!AE67</f>
        <v>337</v>
      </c>
      <c r="G141" s="445">
        <f>'[13]Veränd_VOL'!AF67</f>
        <v>294.2063754464131</v>
      </c>
      <c r="H141" s="446">
        <f>'[13]Veränd_VOL'!AG67</f>
        <v>79.41336293280168</v>
      </c>
      <c r="I141" s="446">
        <f>'[13]Veränd_VOL'!AH67</f>
        <v>2.6645993911878656</v>
      </c>
      <c r="J141" s="446">
        <f>'[13]Veränd_VOL'!AI67</f>
        <v>16.991721209113937</v>
      </c>
    </row>
    <row r="142" spans="1:10" ht="8.25" customHeight="1">
      <c r="A142" s="442"/>
      <c r="B142" s="442"/>
      <c r="C142" s="460"/>
      <c r="D142" s="443"/>
      <c r="E142" s="443"/>
      <c r="F142" s="447"/>
      <c r="G142" s="445"/>
      <c r="H142" s="446"/>
      <c r="I142" s="446"/>
      <c r="J142" s="446"/>
    </row>
    <row r="143" spans="1:10" ht="8.25" customHeight="1">
      <c r="A143" s="459"/>
      <c r="B143" s="459"/>
      <c r="C143" s="460"/>
      <c r="D143" s="443"/>
      <c r="E143" s="443"/>
      <c r="F143" s="447"/>
      <c r="G143" s="445"/>
      <c r="H143" s="446"/>
      <c r="I143" s="446"/>
      <c r="J143" s="446"/>
    </row>
    <row r="144" spans="1:10" ht="10.5" customHeight="1">
      <c r="A144" s="442" t="s">
        <v>190</v>
      </c>
      <c r="B144" s="442"/>
      <c r="C144" s="448"/>
      <c r="D144" s="443"/>
      <c r="E144" s="443"/>
      <c r="F144" s="447"/>
      <c r="G144" s="445"/>
      <c r="H144" s="446"/>
      <c r="I144" s="446"/>
      <c r="J144" s="446"/>
    </row>
    <row r="145" spans="1:10" ht="10.5" customHeight="1">
      <c r="A145" s="442"/>
      <c r="B145" s="442" t="s">
        <v>191</v>
      </c>
      <c r="C145" s="448"/>
      <c r="D145" s="443">
        <f>'[13]Veränd_VOL'!AC104</f>
        <v>101.99731971087145</v>
      </c>
      <c r="E145" s="443">
        <f>'[13]Veränd_VOL'!AD104</f>
        <v>87.74779530327588</v>
      </c>
      <c r="F145" s="447">
        <f>'[13]Veränd_VOL'!AE104</f>
        <v>94.8</v>
      </c>
      <c r="G145" s="445">
        <f>'[13]Veränd_VOL'!AF104</f>
        <v>89.84837167138244</v>
      </c>
      <c r="H145" s="446">
        <f>'[13]Veränd_VOL'!AG104</f>
        <v>16.239182259048274</v>
      </c>
      <c r="I145" s="446">
        <f>'[13]Veränd_VOL'!AH104</f>
        <v>7.592109399653433</v>
      </c>
      <c r="J145" s="446">
        <f>'[13]Veränd_VOL'!AI104</f>
        <v>-2.008018738532232</v>
      </c>
    </row>
    <row r="146" spans="1:10" ht="8.25" customHeight="1">
      <c r="A146" s="442"/>
      <c r="B146" s="442"/>
      <c r="C146" s="448"/>
      <c r="D146" s="443"/>
      <c r="E146" s="443"/>
      <c r="F146" s="447"/>
      <c r="G146" s="445"/>
      <c r="H146" s="446"/>
      <c r="I146" s="446"/>
      <c r="J146" s="446"/>
    </row>
    <row r="147" spans="1:10" ht="10.5" customHeight="1">
      <c r="A147" s="442"/>
      <c r="B147" s="442" t="s">
        <v>127</v>
      </c>
      <c r="C147" s="448"/>
      <c r="D147" s="443">
        <f>'[13]Veränd_VOL'!AC33</f>
        <v>99.38007235394211</v>
      </c>
      <c r="E147" s="443">
        <f>'[13]Veränd_VOL'!AD33</f>
        <v>84.3120173518091</v>
      </c>
      <c r="F147" s="447">
        <f>'[13]Veränd_VOL'!AE33</f>
        <v>91.7</v>
      </c>
      <c r="G147" s="445">
        <f>'[13]Veränd_VOL'!AF33</f>
        <v>87.0973632352504</v>
      </c>
      <c r="H147" s="446">
        <f>'[13]Veränd_VOL'!AG33</f>
        <v>17.87177614225321</v>
      </c>
      <c r="I147" s="446">
        <f>'[13]Veränd_VOL'!AH33</f>
        <v>8.375215216948863</v>
      </c>
      <c r="J147" s="446">
        <f>'[13]Veränd_VOL'!AI33</f>
        <v>-1.8220738284898021</v>
      </c>
    </row>
    <row r="148" spans="1:10" ht="10.5" customHeight="1">
      <c r="A148" s="442"/>
      <c r="B148" s="442" t="s">
        <v>128</v>
      </c>
      <c r="C148" s="448"/>
      <c r="D148" s="443">
        <f>'[13]Veränd_VOL'!AC68</f>
        <v>122.93227158615971</v>
      </c>
      <c r="E148" s="443">
        <f>'[13]Veränd_VOL'!AD68</f>
        <v>115.23004530713563</v>
      </c>
      <c r="F148" s="447">
        <f>'[13]Veränd_VOL'!AE68</f>
        <v>119.6</v>
      </c>
      <c r="G148" s="445">
        <f>'[13]Veränd_VOL'!AF68</f>
        <v>111.68743896443179</v>
      </c>
      <c r="H148" s="446">
        <f>'[13]Veränd_VOL'!AG68</f>
        <v>6.6842170012989905</v>
      </c>
      <c r="I148" s="446">
        <f>'[13]Veränd_VOL'!AH68</f>
        <v>2.7861802559863884</v>
      </c>
      <c r="J148" s="446">
        <f>'[13]Veränd_VOL'!AI68</f>
        <v>-3.4077563150063264</v>
      </c>
    </row>
    <row r="149" spans="1:10" ht="10.5" customHeight="1">
      <c r="A149" s="442"/>
      <c r="B149" s="442"/>
      <c r="C149" s="450"/>
      <c r="D149" s="443"/>
      <c r="E149" s="443"/>
      <c r="F149" s="458"/>
      <c r="G149" s="445"/>
      <c r="H149" s="446"/>
      <c r="I149" s="446"/>
      <c r="J149" s="446"/>
    </row>
    <row r="150" spans="1:10" ht="10.5" customHeight="1">
      <c r="A150" s="459"/>
      <c r="B150" s="459"/>
      <c r="C150" s="461"/>
      <c r="D150" s="462"/>
      <c r="E150" s="462"/>
      <c r="F150" s="463"/>
      <c r="G150" s="464"/>
      <c r="H150" s="465"/>
      <c r="I150" s="465"/>
      <c r="J150" s="465"/>
    </row>
    <row r="151" spans="1:10" ht="10.5" customHeight="1">
      <c r="A151" s="459"/>
      <c r="B151" s="459"/>
      <c r="C151" s="461"/>
      <c r="D151" s="466"/>
      <c r="E151" s="466"/>
      <c r="F151" s="463"/>
      <c r="G151" s="467"/>
      <c r="H151" s="466"/>
      <c r="I151" s="466"/>
      <c r="J151" s="466"/>
    </row>
    <row r="152" spans="1:10" ht="10.5" customHeight="1">
      <c r="A152" s="459"/>
      <c r="B152" s="459"/>
      <c r="C152" s="461"/>
      <c r="D152" s="466"/>
      <c r="E152" s="466"/>
      <c r="F152" s="463"/>
      <c r="G152" s="467"/>
      <c r="H152" s="466"/>
      <c r="I152" s="466"/>
      <c r="J152" s="466"/>
    </row>
    <row r="153" spans="1:10" ht="10.5" customHeight="1">
      <c r="A153" s="459"/>
      <c r="B153" s="459"/>
      <c r="C153" s="461"/>
      <c r="D153" s="466"/>
      <c r="E153" s="466"/>
      <c r="F153" s="463"/>
      <c r="G153" s="467"/>
      <c r="H153" s="466"/>
      <c r="I153" s="466"/>
      <c r="J153" s="466"/>
    </row>
    <row r="154" spans="1:10" ht="10.5" customHeight="1">
      <c r="A154" s="459"/>
      <c r="B154" s="459"/>
      <c r="C154" s="461"/>
      <c r="D154" s="466"/>
      <c r="E154" s="466"/>
      <c r="F154" s="463"/>
      <c r="G154" s="467"/>
      <c r="H154" s="466"/>
      <c r="I154" s="466"/>
      <c r="J154" s="466"/>
    </row>
    <row r="155" spans="1:10" ht="12.75">
      <c r="A155" s="459"/>
      <c r="B155" s="459"/>
      <c r="C155" s="461"/>
      <c r="D155" s="466"/>
      <c r="E155" s="466"/>
      <c r="F155" s="463"/>
      <c r="G155" s="467"/>
      <c r="H155" s="466"/>
      <c r="I155" s="466"/>
      <c r="J155" s="466"/>
    </row>
    <row r="156" spans="1:10" ht="10.5" customHeight="1">
      <c r="A156" s="459"/>
      <c r="C156" s="437"/>
      <c r="D156" s="466"/>
      <c r="E156" s="466"/>
      <c r="F156" s="463"/>
      <c r="G156" s="467"/>
      <c r="H156" s="466"/>
      <c r="I156" s="466"/>
      <c r="J156" s="466"/>
    </row>
    <row r="157" spans="1:10" ht="10.5" customHeight="1">
      <c r="A157" s="459"/>
      <c r="B157" s="459"/>
      <c r="C157" s="461"/>
      <c r="D157" s="466"/>
      <c r="E157" s="466"/>
      <c r="F157" s="463"/>
      <c r="G157" s="467"/>
      <c r="H157" s="466"/>
      <c r="I157" s="466"/>
      <c r="J157" s="466"/>
    </row>
    <row r="158" spans="2:10" ht="10.5" customHeight="1">
      <c r="B158" s="459"/>
      <c r="C158" s="437"/>
      <c r="D158" s="466"/>
      <c r="E158" s="466"/>
      <c r="F158" s="463"/>
      <c r="G158" s="467"/>
      <c r="H158" s="466"/>
      <c r="I158" s="466"/>
      <c r="J158" s="466"/>
    </row>
    <row r="159" ht="10.5" customHeight="1"/>
  </sheetData>
  <mergeCells count="12">
    <mergeCell ref="A74:J74"/>
    <mergeCell ref="D79:D83"/>
    <mergeCell ref="E79:F80"/>
    <mergeCell ref="G79:G83"/>
    <mergeCell ref="E81:E83"/>
    <mergeCell ref="F81:F83"/>
    <mergeCell ref="A3:J3"/>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J159"/>
  <sheetViews>
    <sheetView workbookViewId="0" topLeftCell="A2">
      <selection activeCell="B61" sqref="B61"/>
    </sheetView>
  </sheetViews>
  <sheetFormatPr defaultColWidth="11.421875" defaultRowHeight="12.75"/>
  <cols>
    <col min="1" max="1" width="1.1484375" style="289" customWidth="1"/>
    <col min="2" max="2" width="11.140625" style="289" customWidth="1"/>
    <col min="3" max="3" width="25.140625" style="289" customWidth="1"/>
    <col min="4" max="4" width="8.421875" style="289" customWidth="1"/>
    <col min="5" max="6" width="8.8515625" style="289" customWidth="1"/>
    <col min="7" max="7" width="7.8515625" style="289" customWidth="1"/>
    <col min="8" max="8" width="7.00390625" style="289" customWidth="1"/>
    <col min="9" max="10" width="6.7109375" style="289" customWidth="1"/>
    <col min="11" max="11" width="7.140625" style="289" customWidth="1"/>
    <col min="12" max="12" width="8.00390625" style="289" customWidth="1"/>
    <col min="13" max="13" width="6.140625" style="289" customWidth="1"/>
    <col min="14" max="14" width="5.7109375" style="289" customWidth="1"/>
    <col min="15" max="15" width="6.8515625" style="289" customWidth="1"/>
    <col min="16" max="16384" width="11.421875" style="289" customWidth="1"/>
  </cols>
  <sheetData>
    <row r="1" spans="1:10" s="279" customFormat="1" ht="12.75" customHeight="1">
      <c r="A1" s="276" t="s">
        <v>230</v>
      </c>
      <c r="B1" s="277"/>
      <c r="C1" s="277"/>
      <c r="D1" s="277"/>
      <c r="E1" s="277"/>
      <c r="F1" s="277"/>
      <c r="G1" s="278"/>
      <c r="H1" s="277"/>
      <c r="I1" s="277"/>
      <c r="J1" s="277"/>
    </row>
    <row r="2" spans="1:10" s="279" customFormat="1" ht="12.75" customHeight="1">
      <c r="A2" s="280"/>
      <c r="B2" s="277"/>
      <c r="C2" s="277"/>
      <c r="D2" s="277"/>
      <c r="E2" s="277"/>
      <c r="F2" s="277"/>
      <c r="G2" s="278"/>
      <c r="H2" s="277"/>
      <c r="I2" s="277"/>
      <c r="J2" s="277"/>
    </row>
    <row r="3" spans="1:10" s="279" customFormat="1" ht="15.75" customHeight="1">
      <c r="A3" s="562" t="s">
        <v>225</v>
      </c>
      <c r="B3" s="562"/>
      <c r="C3" s="562"/>
      <c r="D3" s="562"/>
      <c r="E3" s="562"/>
      <c r="F3" s="562"/>
      <c r="G3" s="562"/>
      <c r="H3" s="562"/>
      <c r="I3" s="562"/>
      <c r="J3" s="562"/>
    </row>
    <row r="4" spans="1:10" s="279" customFormat="1" ht="13.5" customHeight="1">
      <c r="A4" s="281" t="s">
        <v>231</v>
      </c>
      <c r="B4" s="282"/>
      <c r="C4" s="282"/>
      <c r="D4" s="277"/>
      <c r="E4" s="277"/>
      <c r="F4" s="277"/>
      <c r="G4" s="278"/>
      <c r="H4" s="277"/>
      <c r="I4" s="277"/>
      <c r="J4" s="282"/>
    </row>
    <row r="5" spans="1:10" s="279" customFormat="1" ht="13.5" customHeight="1">
      <c r="A5" s="281" t="s">
        <v>103</v>
      </c>
      <c r="B5" s="282"/>
      <c r="C5" s="282"/>
      <c r="D5" s="277"/>
      <c r="E5" s="277"/>
      <c r="F5" s="277"/>
      <c r="G5" s="278"/>
      <c r="H5" s="277"/>
      <c r="I5" s="277"/>
      <c r="J5" s="282"/>
    </row>
    <row r="6" spans="4:10" s="279" customFormat="1" ht="12.75" customHeight="1">
      <c r="D6" s="283"/>
      <c r="E6" s="283"/>
      <c r="F6" s="283"/>
      <c r="G6" s="284"/>
      <c r="H6" s="285"/>
      <c r="I6" s="285"/>
      <c r="J6" s="285"/>
    </row>
    <row r="7" spans="4:10" s="279" customFormat="1" ht="12.75" customHeight="1">
      <c r="D7" s="283"/>
      <c r="E7" s="283"/>
      <c r="F7" s="283"/>
      <c r="G7" s="284"/>
      <c r="H7" s="285"/>
      <c r="I7" s="285"/>
      <c r="J7" s="285"/>
    </row>
    <row r="8" spans="1:10" ht="11.25" customHeight="1">
      <c r="A8" s="286"/>
      <c r="B8" s="286"/>
      <c r="C8" s="287"/>
      <c r="D8" s="567" t="s">
        <v>159</v>
      </c>
      <c r="E8" s="570" t="s">
        <v>160</v>
      </c>
      <c r="F8" s="571"/>
      <c r="G8" s="564" t="s">
        <v>161</v>
      </c>
      <c r="H8" s="288" t="s">
        <v>104</v>
      </c>
      <c r="I8" s="288"/>
      <c r="J8" s="288"/>
    </row>
    <row r="9" spans="3:10" ht="11.25" customHeight="1">
      <c r="C9" s="290"/>
      <c r="D9" s="568"/>
      <c r="E9" s="572"/>
      <c r="F9" s="573"/>
      <c r="G9" s="565"/>
      <c r="H9" s="291" t="s">
        <v>105</v>
      </c>
      <c r="I9" s="292"/>
      <c r="J9" s="293" t="s">
        <v>106</v>
      </c>
    </row>
    <row r="10" spans="1:10" ht="11.25" customHeight="1">
      <c r="A10" s="294" t="s">
        <v>162</v>
      </c>
      <c r="B10" s="294"/>
      <c r="C10" s="295"/>
      <c r="D10" s="568"/>
      <c r="E10" s="559" t="s">
        <v>163</v>
      </c>
      <c r="F10" s="559" t="s">
        <v>164</v>
      </c>
      <c r="G10" s="565"/>
      <c r="H10" s="296" t="s">
        <v>120</v>
      </c>
      <c r="I10" s="296"/>
      <c r="J10" s="296"/>
    </row>
    <row r="11" spans="3:10" ht="11.25" customHeight="1">
      <c r="C11" s="290"/>
      <c r="D11" s="568"/>
      <c r="E11" s="560"/>
      <c r="F11" s="560" t="s">
        <v>50</v>
      </c>
      <c r="G11" s="565"/>
      <c r="H11" s="297" t="s">
        <v>121</v>
      </c>
      <c r="I11" s="298" t="s">
        <v>122</v>
      </c>
      <c r="J11" s="299" t="s">
        <v>122</v>
      </c>
    </row>
    <row r="12" spans="1:10" ht="10.5" customHeight="1">
      <c r="A12" s="300"/>
      <c r="B12" s="300"/>
      <c r="C12" s="301"/>
      <c r="D12" s="569"/>
      <c r="E12" s="561"/>
      <c r="F12" s="561" t="s">
        <v>50</v>
      </c>
      <c r="G12" s="566"/>
      <c r="H12" s="302" t="s">
        <v>123</v>
      </c>
      <c r="I12" s="303" t="s">
        <v>124</v>
      </c>
      <c r="J12" s="304" t="s">
        <v>125</v>
      </c>
    </row>
    <row r="13" spans="1:10" ht="7.5" customHeight="1">
      <c r="A13" s="305"/>
      <c r="B13" s="305"/>
      <c r="C13" s="290"/>
      <c r="D13" s="306"/>
      <c r="E13" s="307"/>
      <c r="F13" s="307"/>
      <c r="G13" s="308"/>
      <c r="H13" s="309"/>
      <c r="I13" s="298"/>
      <c r="J13" s="298"/>
    </row>
    <row r="14" spans="1:10" ht="7.5" customHeight="1">
      <c r="A14" s="305"/>
      <c r="B14" s="305"/>
      <c r="C14" s="290"/>
      <c r="D14" s="306"/>
      <c r="E14" s="307"/>
      <c r="F14" s="307"/>
      <c r="G14" s="308"/>
      <c r="H14" s="309"/>
      <c r="I14" s="298"/>
      <c r="J14" s="298"/>
    </row>
    <row r="15" spans="1:10" ht="10.5" customHeight="1">
      <c r="A15" s="310" t="s">
        <v>219</v>
      </c>
      <c r="B15" s="305"/>
      <c r="C15" s="290"/>
      <c r="D15" s="311">
        <f>'[12]Veränd_WERT'!AC83</f>
        <v>57.34027449869473</v>
      </c>
      <c r="E15" s="311">
        <f>'[12]Veränd_WERT'!AD83</f>
        <v>29.100855822325062</v>
      </c>
      <c r="F15" s="312">
        <f>'[12]Veränd_WERT'!AE83</f>
        <v>74.5</v>
      </c>
      <c r="G15" s="313">
        <f>'[12]Veränd_WERT'!AF83</f>
        <v>34.6137101070066</v>
      </c>
      <c r="H15" s="314">
        <f>'[12]Veränd_WERT'!AG83</f>
        <v>97.03982195157803</v>
      </c>
      <c r="I15" s="314">
        <f>'[12]Veränd_WERT'!AH83</f>
        <v>-23.033188592356066</v>
      </c>
      <c r="J15" s="314">
        <f>'[12]Veränd_WERT'!AI83</f>
        <v>-13.537776585329063</v>
      </c>
    </row>
    <row r="16" spans="1:10" ht="8.25" customHeight="1">
      <c r="A16" s="305"/>
      <c r="B16" s="305"/>
      <c r="C16" s="290"/>
      <c r="D16" s="311"/>
      <c r="E16" s="311"/>
      <c r="F16" s="315"/>
      <c r="G16" s="313"/>
      <c r="H16" s="314"/>
      <c r="I16" s="314"/>
      <c r="J16" s="314"/>
    </row>
    <row r="17" spans="1:10" ht="10.5" customHeight="1">
      <c r="A17" s="305"/>
      <c r="B17" s="310" t="s">
        <v>127</v>
      </c>
      <c r="C17" s="290"/>
      <c r="D17" s="311">
        <f>'[12]Veränd_WERT'!AC12</f>
        <v>59.297214184005554</v>
      </c>
      <c r="E17" s="311">
        <f>'[12]Veränd_WERT'!AD12</f>
        <v>30.094025459776187</v>
      </c>
      <c r="F17" s="312">
        <f>'[12]Veränd_WERT'!AE12</f>
        <v>77</v>
      </c>
      <c r="G17" s="313">
        <f>'[12]Veränd_WERT'!AF12</f>
        <v>35.79707988126058</v>
      </c>
      <c r="H17" s="314">
        <f>'[12]Veränd_WERT'!AG12</f>
        <v>97.039821951578</v>
      </c>
      <c r="I17" s="314">
        <f>'[12]Veränd_WERT'!AH12</f>
        <v>-22.990630929862917</v>
      </c>
      <c r="J17" s="314">
        <f>'[12]Veränd_WERT'!AI12</f>
        <v>-13.463948715727852</v>
      </c>
    </row>
    <row r="18" spans="1:10" ht="10.5" customHeight="1">
      <c r="A18" s="305"/>
      <c r="B18" s="310" t="s">
        <v>128</v>
      </c>
      <c r="C18" s="290"/>
      <c r="D18" s="311" t="str">
        <f>'[12]Veränd_WERT'!AC47</f>
        <v>            -</v>
      </c>
      <c r="E18" s="311" t="str">
        <f>'[12]Veränd_WERT'!AD47</f>
        <v>             -</v>
      </c>
      <c r="F18" s="315" t="str">
        <f>'[12]Veränd_WERT'!AE47</f>
        <v>               -</v>
      </c>
      <c r="G18" s="313" t="str">
        <f>'[12]Veränd_WERT'!AF47</f>
        <v>             -</v>
      </c>
      <c r="H18" s="314" t="str">
        <f>'[12]Veränd_WERT'!AG47</f>
        <v>           -</v>
      </c>
      <c r="I18" s="314" t="str">
        <f>'[12]Veränd_WERT'!AH47</f>
        <v>           -</v>
      </c>
      <c r="J18" s="314" t="str">
        <f>'[12]Veränd_WERT'!AI47</f>
        <v>           -</v>
      </c>
    </row>
    <row r="19" spans="1:10" ht="8.25" customHeight="1">
      <c r="A19" s="305"/>
      <c r="B19" s="310"/>
      <c r="C19" s="290"/>
      <c r="D19" s="311"/>
      <c r="E19" s="311"/>
      <c r="F19" s="315"/>
      <c r="G19" s="313"/>
      <c r="H19" s="314"/>
      <c r="I19" s="314"/>
      <c r="J19" s="314"/>
    </row>
    <row r="20" spans="1:10" ht="8.25" customHeight="1">
      <c r="A20" s="305"/>
      <c r="B20" s="310"/>
      <c r="C20" s="290"/>
      <c r="D20" s="311"/>
      <c r="E20" s="311"/>
      <c r="F20" s="315"/>
      <c r="G20" s="313"/>
      <c r="H20" s="314"/>
      <c r="I20" s="314"/>
      <c r="J20" s="314"/>
    </row>
    <row r="21" spans="1:10" ht="10.5" customHeight="1">
      <c r="A21" s="310" t="s">
        <v>220</v>
      </c>
      <c r="B21" s="310"/>
      <c r="C21" s="316"/>
      <c r="D21" s="311">
        <f>'[12]Veränd_WERT'!AC84</f>
        <v>134.05379729035525</v>
      </c>
      <c r="E21" s="311">
        <f>'[12]Veränd_WERT'!AD84</f>
        <v>118.46941859076306</v>
      </c>
      <c r="F21" s="312">
        <f>'[12]Veränd_WERT'!AE84</f>
        <v>117.6</v>
      </c>
      <c r="G21" s="313">
        <f>'[12]Veränd_WERT'!AF84</f>
        <v>120.84107196037276</v>
      </c>
      <c r="H21" s="314">
        <f>'[12]Veränd_WERT'!AG84</f>
        <v>13.15476929402884</v>
      </c>
      <c r="I21" s="314">
        <f>'[12]Veränd_WERT'!AH84</f>
        <v>13.991324226492566</v>
      </c>
      <c r="J21" s="314">
        <f>'[12]Veränd_WERT'!AI84</f>
        <v>6.718638763944148</v>
      </c>
    </row>
    <row r="22" spans="1:10" ht="8.25" customHeight="1">
      <c r="A22" s="310"/>
      <c r="B22" s="310"/>
      <c r="C22" s="316"/>
      <c r="D22" s="311"/>
      <c r="E22" s="311"/>
      <c r="F22" s="315"/>
      <c r="G22" s="313"/>
      <c r="H22" s="314"/>
      <c r="I22" s="314"/>
      <c r="J22" s="314"/>
    </row>
    <row r="23" spans="1:10" ht="10.5" customHeight="1">
      <c r="A23" s="310" t="s">
        <v>50</v>
      </c>
      <c r="B23" s="310" t="s">
        <v>127</v>
      </c>
      <c r="C23" s="316"/>
      <c r="D23" s="311">
        <f>'[12]Veränd_WERT'!AC13</f>
        <v>131.71594022385526</v>
      </c>
      <c r="E23" s="311">
        <f>'[12]Veränd_WERT'!AD13</f>
        <v>116.49363745324308</v>
      </c>
      <c r="F23" s="312">
        <f>'[12]Veränd_WERT'!AE13</f>
        <v>115.4</v>
      </c>
      <c r="G23" s="313">
        <f>'[12]Veränd_WERT'!AF13</f>
        <v>118.76985922569945</v>
      </c>
      <c r="H23" s="314">
        <f>'[12]Veränd_WERT'!AG13</f>
        <v>13.067067956155057</v>
      </c>
      <c r="I23" s="314">
        <f>'[12]Veränd_WERT'!AH13</f>
        <v>14.138596381157061</v>
      </c>
      <c r="J23" s="314">
        <f>'[12]Veränd_WERT'!AI13</f>
        <v>6.456402054705203</v>
      </c>
    </row>
    <row r="24" spans="1:10" ht="10.5" customHeight="1">
      <c r="A24" s="310"/>
      <c r="B24" s="310" t="s">
        <v>128</v>
      </c>
      <c r="C24" s="316"/>
      <c r="D24" s="311">
        <f>'[12]Veränd_WERT'!AC48</f>
        <v>170.06932739032436</v>
      </c>
      <c r="E24" s="311">
        <f>'[12]Veränd_WERT'!AD48</f>
        <v>148.9070386027722</v>
      </c>
      <c r="F24" s="315">
        <f>'[12]Veränd_WERT'!AE48</f>
        <v>150.9</v>
      </c>
      <c r="G24" s="313">
        <f>'[12]Veränd_WERT'!AF48</f>
        <v>152.89212199769884</v>
      </c>
      <c r="H24" s="314">
        <f>'[12]Veränd_WERT'!AG48</f>
        <v>14.211745117035854</v>
      </c>
      <c r="I24" s="314">
        <f>'[12]Veränd_WERT'!AH48</f>
        <v>12.703331603926014</v>
      </c>
      <c r="J24" s="314">
        <f>'[12]Veränd_WERT'!AI48</f>
        <v>10.0207162372503</v>
      </c>
    </row>
    <row r="25" spans="1:10" ht="8.25" customHeight="1">
      <c r="A25" s="310"/>
      <c r="B25" s="310"/>
      <c r="C25" s="316"/>
      <c r="D25" s="311"/>
      <c r="E25" s="311"/>
      <c r="F25" s="315"/>
      <c r="G25" s="313"/>
      <c r="H25" s="314"/>
      <c r="I25" s="314"/>
      <c r="J25" s="314"/>
    </row>
    <row r="26" spans="1:10" ht="8.25" customHeight="1">
      <c r="A26" s="305"/>
      <c r="B26" s="305"/>
      <c r="C26" s="290"/>
      <c r="D26" s="311"/>
      <c r="E26" s="311"/>
      <c r="F26" s="315"/>
      <c r="G26" s="313"/>
      <c r="H26" s="314"/>
      <c r="I26" s="314"/>
      <c r="J26" s="298"/>
    </row>
    <row r="27" spans="1:10" ht="10.5" customHeight="1">
      <c r="A27" s="310" t="s">
        <v>165</v>
      </c>
      <c r="B27" s="310"/>
      <c r="C27" s="316"/>
      <c r="D27" s="311">
        <f>'[12]Veränd_WERT'!AC86</f>
        <v>106.13552927715908</v>
      </c>
      <c r="E27" s="311">
        <f>'[12]Veränd_WERT'!AD86</f>
        <v>98.51324361425313</v>
      </c>
      <c r="F27" s="312">
        <f>'[12]Veränd_WERT'!AE86</f>
        <v>105.5</v>
      </c>
      <c r="G27" s="313">
        <f>'[12]Veränd_WERT'!AF86</f>
        <v>100.4829242971374</v>
      </c>
      <c r="H27" s="314">
        <f>'[12]Veränd_WERT'!AG86</f>
        <v>7.737320773593066</v>
      </c>
      <c r="I27" s="314">
        <f>'[12]Veränd_WERT'!AH86</f>
        <v>0.6023974191081324</v>
      </c>
      <c r="J27" s="314">
        <f>'[12]Veränd_WERT'!AI86</f>
        <v>-4.088840950871076</v>
      </c>
    </row>
    <row r="28" spans="1:10" ht="8.25" customHeight="1">
      <c r="A28" s="310"/>
      <c r="B28" s="310"/>
      <c r="C28" s="316"/>
      <c r="D28" s="311"/>
      <c r="E28" s="311"/>
      <c r="F28" s="315"/>
      <c r="G28" s="313"/>
      <c r="H28" s="314"/>
      <c r="I28" s="314"/>
      <c r="J28" s="314"/>
    </row>
    <row r="29" spans="1:10" ht="10.5" customHeight="1">
      <c r="A29" s="310"/>
      <c r="B29" s="310" t="s">
        <v>127</v>
      </c>
      <c r="C29" s="316"/>
      <c r="D29" s="311">
        <f>'[12]Veränd_WERT'!AC15</f>
        <v>105.66199836081552</v>
      </c>
      <c r="E29" s="311">
        <f>'[12]Veränd_WERT'!AD15</f>
        <v>101.92229880546995</v>
      </c>
      <c r="F29" s="312">
        <f>'[12]Veränd_WERT'!AE15</f>
        <v>103.4</v>
      </c>
      <c r="G29" s="313">
        <f>'[12]Veränd_WERT'!AF15</f>
        <v>101.96143238876182</v>
      </c>
      <c r="H29" s="314">
        <f>'[12]Veränd_WERT'!AG15</f>
        <v>3.669167198125309</v>
      </c>
      <c r="I29" s="314">
        <f>'[12]Veränd_WERT'!AH15</f>
        <v>2.1876193044637438</v>
      </c>
      <c r="J29" s="314">
        <f>'[12]Veränd_WERT'!AI15</f>
        <v>-1.072348911291904</v>
      </c>
    </row>
    <row r="30" spans="1:10" ht="10.5" customHeight="1">
      <c r="A30" s="310"/>
      <c r="B30" s="310" t="s">
        <v>128</v>
      </c>
      <c r="C30" s="316"/>
      <c r="D30" s="311">
        <f>'[12]Veränd_WERT'!AC50</f>
        <v>107.62348900410738</v>
      </c>
      <c r="E30" s="311">
        <f>'[12]Veränd_WERT'!AD50</f>
        <v>87.8010882898968</v>
      </c>
      <c r="F30" s="315">
        <f>'[12]Veränd_WERT'!AE50</f>
        <v>112.3</v>
      </c>
      <c r="G30" s="313">
        <f>'[12]Veränd_WERT'!AF50</f>
        <v>95.80819243133472</v>
      </c>
      <c r="H30" s="314">
        <f>'[12]Veränd_WERT'!AG50</f>
        <v>22.5764863514699</v>
      </c>
      <c r="I30" s="314">
        <f>'[12]Veränd_WERT'!AH50</f>
        <v>-4.164301866333583</v>
      </c>
      <c r="J30" s="314">
        <f>'[12]Veränd_WERT'!AI50</f>
        <v>-12.928028690092663</v>
      </c>
    </row>
    <row r="31" spans="1:10" ht="8.25" customHeight="1">
      <c r="A31" s="310"/>
      <c r="B31" s="310"/>
      <c r="C31" s="316"/>
      <c r="D31" s="311"/>
      <c r="E31" s="311"/>
      <c r="F31" s="315"/>
      <c r="G31" s="313"/>
      <c r="H31" s="314"/>
      <c r="I31" s="314"/>
      <c r="J31" s="314"/>
    </row>
    <row r="32" spans="1:10" ht="8.25" customHeight="1">
      <c r="A32" s="310"/>
      <c r="B32" s="310"/>
      <c r="C32" s="316"/>
      <c r="D32" s="311"/>
      <c r="E32" s="311"/>
      <c r="F32" s="315"/>
      <c r="G32" s="313"/>
      <c r="H32" s="314"/>
      <c r="I32" s="314"/>
      <c r="J32" s="317"/>
    </row>
    <row r="33" spans="1:10" ht="10.5" customHeight="1">
      <c r="A33" s="310" t="s">
        <v>166</v>
      </c>
      <c r="B33" s="310"/>
      <c r="C33" s="316"/>
      <c r="D33" s="311">
        <f>'[12]Veränd_WERT'!AC87</f>
        <v>37.9345006324473</v>
      </c>
      <c r="E33" s="311">
        <f>'[12]Veränd_WERT'!AD87</f>
        <v>38.410642738508685</v>
      </c>
      <c r="F33" s="315">
        <f>'[12]Veränd_WERT'!AE87</f>
        <v>92.3</v>
      </c>
      <c r="G33" s="313">
        <f>'[12]Veränd_WERT'!AF87</f>
        <v>40.815047790318665</v>
      </c>
      <c r="H33" s="314">
        <f>'[12]Veränd_WERT'!AG87</f>
        <v>-1.2396098375725013</v>
      </c>
      <c r="I33" s="314">
        <f>'[12]Veränd_WERT'!AH87</f>
        <v>-58.900866053686556</v>
      </c>
      <c r="J33" s="314">
        <f>'[12]Veränd_WERT'!AI87</f>
        <v>-52.448488011279224</v>
      </c>
    </row>
    <row r="34" spans="1:10" ht="8.25" customHeight="1">
      <c r="A34" s="310" t="s">
        <v>50</v>
      </c>
      <c r="B34" s="310" t="s">
        <v>50</v>
      </c>
      <c r="C34" s="316"/>
      <c r="D34" s="311"/>
      <c r="E34" s="311"/>
      <c r="F34" s="315"/>
      <c r="G34" s="313"/>
      <c r="H34" s="314"/>
      <c r="I34" s="314"/>
      <c r="J34" s="314"/>
    </row>
    <row r="35" spans="1:10" ht="10.5" customHeight="1">
      <c r="A35" s="310"/>
      <c r="B35" s="310" t="s">
        <v>127</v>
      </c>
      <c r="C35" s="316"/>
      <c r="D35" s="311">
        <f>'[12]Veränd_WERT'!AC16</f>
        <v>39.26152862366461</v>
      </c>
      <c r="E35" s="311">
        <f>'[12]Veränd_WERT'!AD16</f>
        <v>39.54444144716214</v>
      </c>
      <c r="F35" s="315">
        <f>'[12]Veränd_WERT'!AE16</f>
        <v>89.7</v>
      </c>
      <c r="G35" s="313">
        <f>'[12]Veränd_WERT'!AF16</f>
        <v>41.86865669027558</v>
      </c>
      <c r="H35" s="314">
        <f>'[12]Veränd_WERT'!AG16</f>
        <v>-0.7154300658805632</v>
      </c>
      <c r="I35" s="314">
        <f>'[12]Veränd_WERT'!AH16</f>
        <v>-56.23017990672842</v>
      </c>
      <c r="J35" s="314">
        <f>'[12]Veränd_WERT'!AI16</f>
        <v>-49.677095324187995</v>
      </c>
    </row>
    <row r="36" spans="1:10" ht="10.5" customHeight="1">
      <c r="A36" s="310"/>
      <c r="B36" s="310" t="s">
        <v>128</v>
      </c>
      <c r="C36" s="316"/>
      <c r="D36" s="311" t="str">
        <f>'[12]Veränd_WERT'!AC51</f>
        <v>            -</v>
      </c>
      <c r="E36" s="311">
        <f>'[12]Veränd_WERT'!AD51</f>
        <v>5.999805773570593</v>
      </c>
      <c r="F36" s="315">
        <f>'[12]Veränd_WERT'!AE51</f>
        <v>166.7</v>
      </c>
      <c r="G36" s="313">
        <f>'[12]Veränd_WERT'!AF51</f>
        <v>11.46660192452353</v>
      </c>
      <c r="H36" s="314">
        <f>'[12]Veränd_WERT'!AG51</f>
        <v>-100</v>
      </c>
      <c r="I36" s="314">
        <f>'[12]Veränd_WERT'!AH51</f>
        <v>-100</v>
      </c>
      <c r="J36" s="314">
        <f>'[12]Veränd_WERT'!AI51</f>
        <v>-92.86755011951678</v>
      </c>
    </row>
    <row r="37" spans="1:10" ht="8.25" customHeight="1">
      <c r="A37" s="310"/>
      <c r="B37" s="310"/>
      <c r="C37" s="316"/>
      <c r="D37" s="311"/>
      <c r="E37" s="311"/>
      <c r="F37" s="315"/>
      <c r="G37" s="313"/>
      <c r="H37" s="314"/>
      <c r="I37" s="314"/>
      <c r="J37" s="314"/>
    </row>
    <row r="38" spans="1:10" ht="8.25" customHeight="1">
      <c r="A38" s="310"/>
      <c r="B38" s="310"/>
      <c r="C38" s="316"/>
      <c r="D38" s="311"/>
      <c r="E38" s="311"/>
      <c r="F38" s="315"/>
      <c r="G38" s="313"/>
      <c r="H38" s="314"/>
      <c r="I38" s="314"/>
      <c r="J38" s="314"/>
    </row>
    <row r="39" spans="1:10" ht="10.5" customHeight="1">
      <c r="A39" s="310" t="s">
        <v>167</v>
      </c>
      <c r="B39" s="310"/>
      <c r="C39" s="316"/>
      <c r="D39" s="311">
        <f>'[12]Veränd_WERT'!AC88</f>
        <v>112.90197797582266</v>
      </c>
      <c r="E39" s="311">
        <f>'[12]Veränd_WERT'!AD88</f>
        <v>122.09608936721759</v>
      </c>
      <c r="F39" s="312">
        <f>'[12]Veränd_WERT'!AE88</f>
        <v>117.8</v>
      </c>
      <c r="G39" s="313">
        <f>'[12]Veränd_WERT'!AF88</f>
        <v>109.26602244768009</v>
      </c>
      <c r="H39" s="314">
        <f>'[12]Veränd_WERT'!AG88</f>
        <v>-7.530225938475894</v>
      </c>
      <c r="I39" s="314">
        <f>'[12]Veränd_WERT'!AH88</f>
        <v>-4.157913433087722</v>
      </c>
      <c r="J39" s="314">
        <f>'[12]Veränd_WERT'!AI88</f>
        <v>-1.532572140871069</v>
      </c>
    </row>
    <row r="40" spans="1:10" ht="8.25" customHeight="1">
      <c r="A40" s="310"/>
      <c r="B40" s="310"/>
      <c r="C40" s="316"/>
      <c r="D40" s="311"/>
      <c r="E40" s="311"/>
      <c r="F40" s="315"/>
      <c r="G40" s="313"/>
      <c r="H40" s="314"/>
      <c r="I40" s="314"/>
      <c r="J40" s="314"/>
    </row>
    <row r="41" spans="1:10" ht="8.25" customHeight="1">
      <c r="A41" s="310"/>
      <c r="B41" s="310"/>
      <c r="C41" s="316"/>
      <c r="D41" s="311"/>
      <c r="E41" s="311"/>
      <c r="F41" s="315"/>
      <c r="G41" s="313"/>
      <c r="H41" s="314"/>
      <c r="I41" s="314"/>
      <c r="J41" s="314"/>
    </row>
    <row r="42" spans="1:10" ht="10.5" customHeight="1">
      <c r="A42" s="310" t="s">
        <v>168</v>
      </c>
      <c r="B42" s="310"/>
      <c r="C42" s="316"/>
      <c r="D42" s="311">
        <f>'[12]Veränd_WERT'!AC89</f>
        <v>141.14951903644283</v>
      </c>
      <c r="E42" s="311">
        <f>'[12]Veränd_WERT'!AD89</f>
        <v>117.64857915481501</v>
      </c>
      <c r="F42" s="312">
        <f>'[12]Veränd_WERT'!AE89</f>
        <v>116.3</v>
      </c>
      <c r="G42" s="313">
        <f>'[12]Veränd_WERT'!AF89</f>
        <v>122.86603273041926</v>
      </c>
      <c r="H42" s="314">
        <f>'[12]Veränd_WERT'!AG89</f>
        <v>19.975540759147357</v>
      </c>
      <c r="I42" s="314">
        <f>'[12]Veränd_WERT'!AH89</f>
        <v>21.36674035807638</v>
      </c>
      <c r="J42" s="314">
        <f>'[12]Veränd_WERT'!AI89</f>
        <v>11.493677613810581</v>
      </c>
    </row>
    <row r="43" spans="1:10" ht="8.25" customHeight="1">
      <c r="A43" s="310"/>
      <c r="B43" s="310"/>
      <c r="C43" s="316"/>
      <c r="D43" s="311"/>
      <c r="E43" s="311"/>
      <c r="F43" s="315"/>
      <c r="G43" s="313"/>
      <c r="H43" s="314"/>
      <c r="I43" s="314"/>
      <c r="J43" s="314"/>
    </row>
    <row r="44" spans="1:10" ht="10.5" customHeight="1">
      <c r="A44" s="310"/>
      <c r="B44" s="310" t="s">
        <v>127</v>
      </c>
      <c r="C44" s="316"/>
      <c r="D44" s="311">
        <f>'[12]Veränd_WERT'!AC18</f>
        <v>112.08570731326797</v>
      </c>
      <c r="E44" s="311">
        <f>'[12]Veränd_WERT'!AD18</f>
        <v>95.58841970772045</v>
      </c>
      <c r="F44" s="312">
        <f>'[12]Veränd_WERT'!AE18</f>
        <v>93.4</v>
      </c>
      <c r="G44" s="313">
        <f>'[12]Veränd_WERT'!AF18</f>
        <v>100.42470900699614</v>
      </c>
      <c r="H44" s="314">
        <f>'[12]Veränd_WERT'!AG18</f>
        <v>17.25866758336531</v>
      </c>
      <c r="I44" s="314">
        <f>'[12]Veränd_WERT'!AH18</f>
        <v>20.006110613777267</v>
      </c>
      <c r="J44" s="314">
        <f>'[12]Veränd_WERT'!AI18</f>
        <v>15.87466423884169</v>
      </c>
    </row>
    <row r="45" spans="1:10" ht="10.5" customHeight="1">
      <c r="A45" s="310"/>
      <c r="B45" s="310" t="s">
        <v>128</v>
      </c>
      <c r="C45" s="316"/>
      <c r="D45" s="311">
        <f>'[12]Veränd_WERT'!AC53</f>
        <v>233.50428890715867</v>
      </c>
      <c r="E45" s="311">
        <f>'[12]Veränd_WERT'!AD53</f>
        <v>187.74815757521003</v>
      </c>
      <c r="F45" s="315">
        <f>'[12]Veränd_WERT'!AE53</f>
        <v>189.1</v>
      </c>
      <c r="G45" s="313">
        <f>'[12]Veränd_WERT'!AF53</f>
        <v>194.21748216078956</v>
      </c>
      <c r="H45" s="314">
        <f>'[12]Veränd_WERT'!AG53</f>
        <v>24.371014833324896</v>
      </c>
      <c r="I45" s="314">
        <f>'[12]Veränd_WERT'!AH53</f>
        <v>23.481908464917332</v>
      </c>
      <c r="J45" s="314">
        <f>'[12]Veränd_WERT'!AI53</f>
        <v>4.9635104453915835</v>
      </c>
    </row>
    <row r="46" spans="1:10" ht="8.25" customHeight="1">
      <c r="A46" s="310"/>
      <c r="B46" s="310"/>
      <c r="C46" s="316"/>
      <c r="D46" s="311"/>
      <c r="E46" s="311"/>
      <c r="F46" s="315"/>
      <c r="G46" s="313"/>
      <c r="H46" s="314"/>
      <c r="I46" s="314"/>
      <c r="J46" s="314"/>
    </row>
    <row r="47" spans="1:10" ht="8.25" customHeight="1">
      <c r="A47" s="310"/>
      <c r="B47" s="310"/>
      <c r="C47" s="316"/>
      <c r="D47" s="311"/>
      <c r="E47" s="311"/>
      <c r="F47" s="315"/>
      <c r="G47" s="313"/>
      <c r="H47" s="314"/>
      <c r="I47" s="314"/>
      <c r="J47" s="314"/>
    </row>
    <row r="48" spans="1:10" ht="10.5" customHeight="1">
      <c r="A48" s="310" t="s">
        <v>169</v>
      </c>
      <c r="B48" s="310"/>
      <c r="C48" s="316"/>
      <c r="D48" s="311">
        <f>'[12]Veränd_WERT'!AC90</f>
        <v>153.36115096495936</v>
      </c>
      <c r="E48" s="311">
        <f>'[12]Veränd_WERT'!AD90</f>
        <v>130.26574321935348</v>
      </c>
      <c r="F48" s="312">
        <f>'[12]Veränd_WERT'!AE90</f>
        <v>128.7</v>
      </c>
      <c r="G48" s="313">
        <f>'[12]Veränd_WERT'!AF90</f>
        <v>142.1089647281043</v>
      </c>
      <c r="H48" s="314">
        <f>'[12]Veränd_WERT'!AG90</f>
        <v>17.729456090935358</v>
      </c>
      <c r="I48" s="314">
        <f>'[12]Veränd_WERT'!AH90</f>
        <v>19.1617334615069</v>
      </c>
      <c r="J48" s="314">
        <f>'[12]Veränd_WERT'!AI90</f>
        <v>10.133529884865126</v>
      </c>
    </row>
    <row r="49" spans="1:10" ht="8.25" customHeight="1">
      <c r="A49" s="310"/>
      <c r="B49" s="310"/>
      <c r="C49" s="316"/>
      <c r="D49" s="311"/>
      <c r="E49" s="311"/>
      <c r="F49" s="315"/>
      <c r="G49" s="313"/>
      <c r="H49" s="314"/>
      <c r="I49" s="314"/>
      <c r="J49" s="314"/>
    </row>
    <row r="50" spans="1:10" ht="10.5" customHeight="1">
      <c r="A50" s="310"/>
      <c r="B50" s="310" t="s">
        <v>127</v>
      </c>
      <c r="C50" s="316"/>
      <c r="D50" s="311">
        <f>'[12]Veränd_WERT'!AC19</f>
        <v>166.59806676466943</v>
      </c>
      <c r="E50" s="311">
        <f>'[12]Veränd_WERT'!AD19</f>
        <v>146.92142184248925</v>
      </c>
      <c r="F50" s="312">
        <f>'[12]Veränd_WERT'!AE19</f>
        <v>148.8</v>
      </c>
      <c r="G50" s="313">
        <f>'[12]Veränd_WERT'!AF19</f>
        <v>159.9064962023862</v>
      </c>
      <c r="H50" s="314">
        <f>'[12]Veränd_WERT'!AG19</f>
        <v>13.392631704364398</v>
      </c>
      <c r="I50" s="314">
        <f>'[12]Veränd_WERT'!AH19</f>
        <v>11.961066374105789</v>
      </c>
      <c r="J50" s="314">
        <f>'[12]Veränd_WERT'!AI19</f>
        <v>7.008585457764571</v>
      </c>
    </row>
    <row r="51" spans="1:10" ht="10.5" customHeight="1">
      <c r="A51" s="310"/>
      <c r="B51" s="310" t="s">
        <v>128</v>
      </c>
      <c r="C51" s="316"/>
      <c r="D51" s="311">
        <f>'[12]Veränd_WERT'!AC54</f>
        <v>123.92774194094314</v>
      </c>
      <c r="E51" s="311">
        <f>'[12]Veränd_WERT'!AD54</f>
        <v>93.23042407139769</v>
      </c>
      <c r="F51" s="315">
        <f>'[12]Veränd_WERT'!AE54</f>
        <v>84</v>
      </c>
      <c r="G51" s="313">
        <f>'[12]Veränd_WERT'!AF54</f>
        <v>102.5527220041136</v>
      </c>
      <c r="H51" s="314">
        <f>'[12]Veränd_WERT'!AG54</f>
        <v>32.92628793154135</v>
      </c>
      <c r="I51" s="314">
        <f>'[12]Veränd_WERT'!AH54</f>
        <v>47.533026120170405</v>
      </c>
      <c r="J51" s="314">
        <f>'[12]Veränd_WERT'!AI54</f>
        <v>22.670720100614346</v>
      </c>
    </row>
    <row r="52" spans="1:10" ht="8.25" customHeight="1">
      <c r="A52" s="310"/>
      <c r="B52" s="310"/>
      <c r="C52" s="316"/>
      <c r="D52" s="311"/>
      <c r="E52" s="311"/>
      <c r="F52" s="315"/>
      <c r="G52" s="313"/>
      <c r="H52" s="314"/>
      <c r="I52" s="314"/>
      <c r="J52" s="314"/>
    </row>
    <row r="53" spans="1:10" ht="8.25" customHeight="1">
      <c r="A53" s="310"/>
      <c r="B53" s="310"/>
      <c r="C53" s="316"/>
      <c r="D53" s="311"/>
      <c r="E53" s="311"/>
      <c r="F53" s="315"/>
      <c r="G53" s="313"/>
      <c r="H53" s="314"/>
      <c r="I53" s="314"/>
      <c r="J53" s="314"/>
    </row>
    <row r="54" spans="1:10" ht="10.5" customHeight="1">
      <c r="A54" s="310" t="s">
        <v>170</v>
      </c>
      <c r="B54" s="310"/>
      <c r="C54" s="316"/>
      <c r="D54" s="311"/>
      <c r="E54" s="311"/>
      <c r="F54" s="315"/>
      <c r="G54" s="313"/>
      <c r="H54" s="314"/>
      <c r="I54" s="314"/>
      <c r="J54" s="314"/>
    </row>
    <row r="55" spans="1:10" ht="10.5" customHeight="1">
      <c r="A55" s="310" t="s">
        <v>50</v>
      </c>
      <c r="B55" s="310" t="s">
        <v>171</v>
      </c>
      <c r="C55" s="316"/>
      <c r="D55" s="311">
        <f>'[12]Veränd_WERT'!AC91</f>
        <v>119.49279200893494</v>
      </c>
      <c r="E55" s="311">
        <f>'[12]Veränd_WERT'!AD91</f>
        <v>103.06377262694623</v>
      </c>
      <c r="F55" s="312">
        <f>'[12]Veränd_WERT'!AE91</f>
        <v>102.3</v>
      </c>
      <c r="G55" s="313">
        <f>'[12]Veränd_WERT'!AF91</f>
        <v>109.2521882119604</v>
      </c>
      <c r="H55" s="314">
        <f>'[12]Veränd_WERT'!AG91</f>
        <v>15.940634583071054</v>
      </c>
      <c r="I55" s="314">
        <f>'[12]Veränd_WERT'!AH91</f>
        <v>16.806248298079126</v>
      </c>
      <c r="J55" s="314">
        <f>'[12]Veränd_WERT'!AI91</f>
        <v>11.443918611316274</v>
      </c>
    </row>
    <row r="56" spans="1:10" ht="8.25" customHeight="1">
      <c r="A56" s="310"/>
      <c r="B56" s="310"/>
      <c r="C56" s="316"/>
      <c r="D56" s="311"/>
      <c r="E56" s="311"/>
      <c r="F56" s="315"/>
      <c r="G56" s="313"/>
      <c r="H56" s="314"/>
      <c r="I56" s="314"/>
      <c r="J56" s="314"/>
    </row>
    <row r="57" spans="1:10" ht="10.5" customHeight="1">
      <c r="A57" s="310"/>
      <c r="B57" s="310" t="s">
        <v>127</v>
      </c>
      <c r="C57" s="316"/>
      <c r="D57" s="311">
        <f>'[12]Veränd_WERT'!AC20</f>
        <v>118.81622111646193</v>
      </c>
      <c r="E57" s="311">
        <f>'[12]Veränd_WERT'!AD20</f>
        <v>102.97360415369906</v>
      </c>
      <c r="F57" s="315">
        <f>'[12]Veränd_WERT'!AE20</f>
        <v>101.3</v>
      </c>
      <c r="G57" s="313">
        <f>'[12]Veränd_WERT'!AF20</f>
        <v>108.49660842338699</v>
      </c>
      <c r="H57" s="314">
        <f>'[12]Veränd_WERT'!AG20</f>
        <v>15.385124268464066</v>
      </c>
      <c r="I57" s="314">
        <f>'[12]Veränd_WERT'!AH20</f>
        <v>17.291432494039423</v>
      </c>
      <c r="J57" s="314">
        <f>'[12]Veränd_WERT'!AI20</f>
        <v>14.528439574300126</v>
      </c>
    </row>
    <row r="58" spans="1:10" ht="10.5" customHeight="1">
      <c r="A58" s="310"/>
      <c r="B58" s="310" t="s">
        <v>128</v>
      </c>
      <c r="C58" s="316"/>
      <c r="D58" s="311">
        <f>'[12]Veränd_WERT'!AC55</f>
        <v>127.86131998085224</v>
      </c>
      <c r="E58" s="311">
        <f>'[12]Veränd_WERT'!AD55</f>
        <v>104.17906954392255</v>
      </c>
      <c r="F58" s="315">
        <f>'[12]Veränd_WERT'!AE55</f>
        <v>114.4</v>
      </c>
      <c r="G58" s="313">
        <f>'[12]Veränd_WERT'!AF55</f>
        <v>118.74679650825827</v>
      </c>
      <c r="H58" s="314">
        <f>'[12]Veränd_WERT'!AG55</f>
        <v>22.73225374406431</v>
      </c>
      <c r="I58" s="314">
        <f>'[12]Veränd_WERT'!AH55</f>
        <v>11.766888095150557</v>
      </c>
      <c r="J58" s="314">
        <f>'[12]Veränd_WERT'!AI55</f>
        <v>-14.241600981036397</v>
      </c>
    </row>
    <row r="59" spans="1:10" ht="8.25" customHeight="1">
      <c r="A59" s="310"/>
      <c r="B59" s="310"/>
      <c r="C59" s="316"/>
      <c r="D59" s="311"/>
      <c r="E59" s="311"/>
      <c r="F59" s="315"/>
      <c r="G59" s="313"/>
      <c r="H59" s="314"/>
      <c r="I59" s="314"/>
      <c r="J59" s="314"/>
    </row>
    <row r="60" spans="1:10" ht="8.25" customHeight="1">
      <c r="A60" s="310"/>
      <c r="B60" s="310"/>
      <c r="C60" s="316"/>
      <c r="D60" s="311"/>
      <c r="E60" s="311"/>
      <c r="F60" s="315"/>
      <c r="G60" s="313"/>
      <c r="H60" s="314"/>
      <c r="I60" s="314"/>
      <c r="J60" s="314"/>
    </row>
    <row r="61" spans="1:10" ht="10.5" customHeight="1">
      <c r="A61" s="310" t="s">
        <v>221</v>
      </c>
      <c r="B61" s="310"/>
      <c r="C61" s="316"/>
      <c r="D61" s="311">
        <f>'[12]Veränd_WERT'!AC92</f>
        <v>150.74914669798144</v>
      </c>
      <c r="E61" s="311">
        <f>'[12]Veränd_WERT'!AD92</f>
        <v>123.41180404144522</v>
      </c>
      <c r="F61" s="312">
        <f>'[12]Veränd_WERT'!AE92</f>
        <v>132.3</v>
      </c>
      <c r="G61" s="313">
        <f>'[12]Veränd_WERT'!AF92</f>
        <v>134.88698357980888</v>
      </c>
      <c r="H61" s="314">
        <f>'[12]Veränd_WERT'!AG92</f>
        <v>22.151319210401912</v>
      </c>
      <c r="I61" s="314">
        <f>'[12]Veränd_WERT'!AH92</f>
        <v>13.944933256221791</v>
      </c>
      <c r="J61" s="314">
        <f>'[12]Veränd_WERT'!AI92</f>
        <v>2.523676397118486</v>
      </c>
    </row>
    <row r="62" spans="1:10" ht="8.25" customHeight="1">
      <c r="A62" s="310"/>
      <c r="B62" s="310"/>
      <c r="C62" s="316"/>
      <c r="D62" s="311"/>
      <c r="E62" s="311"/>
      <c r="F62" s="315"/>
      <c r="G62" s="313"/>
      <c r="H62" s="314"/>
      <c r="I62" s="314"/>
      <c r="J62" s="314"/>
    </row>
    <row r="63" spans="1:10" ht="10.5" customHeight="1">
      <c r="A63" s="310"/>
      <c r="B63" s="310" t="s">
        <v>127</v>
      </c>
      <c r="C63" s="316"/>
      <c r="D63" s="311">
        <f>'[12]Veränd_WERT'!AC21</f>
        <v>150.75814724708613</v>
      </c>
      <c r="E63" s="311">
        <f>'[12]Veränd_WERT'!AD21</f>
        <v>120.77762551392235</v>
      </c>
      <c r="F63" s="312">
        <f>'[12]Veränd_WERT'!AE21</f>
        <v>120.2</v>
      </c>
      <c r="G63" s="313">
        <f>'[12]Veränd_WERT'!AF21</f>
        <v>134.87859092033617</v>
      </c>
      <c r="H63" s="314">
        <f>'[12]Veränd_WERT'!AG21</f>
        <v>24.822910373997914</v>
      </c>
      <c r="I63" s="314">
        <f>'[12]Veränd_WERT'!AH21</f>
        <v>25.422751453482633</v>
      </c>
      <c r="J63" s="314">
        <f>'[12]Veränd_WERT'!AI21</f>
        <v>15.808750074701928</v>
      </c>
    </row>
    <row r="64" spans="1:10" ht="10.5" customHeight="1">
      <c r="A64" s="310"/>
      <c r="B64" s="310" t="s">
        <v>128</v>
      </c>
      <c r="C64" s="316"/>
      <c r="D64" s="311">
        <f>'[12]Veränd_WERT'!AC56</f>
        <v>150.73000105438993</v>
      </c>
      <c r="E64" s="311">
        <f>'[12]Veränd_WERT'!AD56</f>
        <v>129.01513465992923</v>
      </c>
      <c r="F64" s="315">
        <f>'[12]Veränd_WERT'!AE56</f>
        <v>158</v>
      </c>
      <c r="G64" s="313">
        <f>'[12]Veränd_WERT'!AF56</f>
        <v>134.84837857143972</v>
      </c>
      <c r="H64" s="314">
        <f>'[12]Veränd_WERT'!AG56</f>
        <v>16.831255070731725</v>
      </c>
      <c r="I64" s="314">
        <f>'[12]Veränd_WERT'!AH56</f>
        <v>-4.601265155449411</v>
      </c>
      <c r="J64" s="314">
        <f>'[12]Veränd_WERT'!AI56</f>
        <v>-17.60791533313255</v>
      </c>
    </row>
    <row r="65" spans="1:10" ht="8.25" customHeight="1">
      <c r="A65" s="310"/>
      <c r="B65" s="310"/>
      <c r="C65" s="318"/>
      <c r="D65" s="319"/>
      <c r="E65" s="311"/>
      <c r="F65" s="315"/>
      <c r="G65" s="313"/>
      <c r="H65" s="314"/>
      <c r="I65" s="314"/>
      <c r="J65" s="314"/>
    </row>
    <row r="66" spans="1:10" ht="8.25" customHeight="1">
      <c r="A66" s="310"/>
      <c r="B66" s="310"/>
      <c r="C66" s="318"/>
      <c r="D66" s="319"/>
      <c r="E66" s="311"/>
      <c r="F66" s="315"/>
      <c r="G66" s="313"/>
      <c r="H66" s="314"/>
      <c r="I66" s="314"/>
      <c r="J66" s="314"/>
    </row>
    <row r="67" spans="1:10" ht="11.25" customHeight="1">
      <c r="A67" s="310" t="s">
        <v>173</v>
      </c>
      <c r="B67" s="310"/>
      <c r="C67" s="316"/>
      <c r="D67" s="311">
        <f>'[12]Veränd_WERT'!AC93</f>
        <v>161.57858822966924</v>
      </c>
      <c r="E67" s="311">
        <f>'[12]Veränd_WERT'!AD93</f>
        <v>131.63782226237416</v>
      </c>
      <c r="F67" s="312">
        <f>'[12]Veränd_WERT'!AE93</f>
        <v>136</v>
      </c>
      <c r="G67" s="313">
        <f>'[12]Veränd_WERT'!AF93</f>
        <v>141.27213683068112</v>
      </c>
      <c r="H67" s="314">
        <f>'[12]Veränd_WERT'!AG93</f>
        <v>22.74480499048259</v>
      </c>
      <c r="I67" s="314">
        <f>'[12]Veränd_WERT'!AH93</f>
        <v>18.807785462992086</v>
      </c>
      <c r="J67" s="314">
        <f>'[12]Veränd_WERT'!AI93</f>
        <v>13.410867137287497</v>
      </c>
    </row>
    <row r="68" spans="1:10" ht="8.25" customHeight="1">
      <c r="A68" s="310"/>
      <c r="B68" s="310"/>
      <c r="C68" s="316"/>
      <c r="D68" s="311"/>
      <c r="E68" s="311"/>
      <c r="F68" s="315"/>
      <c r="G68" s="313"/>
      <c r="H68" s="314"/>
      <c r="I68" s="314"/>
      <c r="J68" s="314"/>
    </row>
    <row r="69" spans="1:10" ht="11.25" customHeight="1">
      <c r="A69" s="310"/>
      <c r="B69" s="310" t="s">
        <v>127</v>
      </c>
      <c r="C69" s="316"/>
      <c r="D69" s="311">
        <f>'[12]Veränd_WERT'!AC22</f>
        <v>145.89000535781972</v>
      </c>
      <c r="E69" s="311">
        <f>'[12]Veränd_WERT'!AD22</f>
        <v>115.35743579027597</v>
      </c>
      <c r="F69" s="312">
        <f>'[12]Veränd_WERT'!AE22</f>
        <v>119.6</v>
      </c>
      <c r="G69" s="313">
        <f>'[12]Veränd_WERT'!AF22</f>
        <v>126.08248038269858</v>
      </c>
      <c r="H69" s="314">
        <f>'[12]Veränd_WERT'!AG22</f>
        <v>26.46779495259679</v>
      </c>
      <c r="I69" s="314">
        <f>'[12]Veränd_WERT'!AH22</f>
        <v>21.981609830952948</v>
      </c>
      <c r="J69" s="314">
        <f>'[12]Veränd_WERT'!AI22</f>
        <v>12.977132959407347</v>
      </c>
    </row>
    <row r="70" spans="1:10" ht="11.25" customHeight="1">
      <c r="A70" s="310"/>
      <c r="B70" s="310" t="s">
        <v>128</v>
      </c>
      <c r="C70" s="316"/>
      <c r="D70" s="311">
        <f>'[12]Veränd_WERT'!AC57</f>
        <v>235.41432265243446</v>
      </c>
      <c r="E70" s="311">
        <f>'[12]Veränd_WERT'!AD57</f>
        <v>208.25878296408803</v>
      </c>
      <c r="F70" s="312">
        <f>'[12]Veränd_WERT'!AE57</f>
        <v>213.1</v>
      </c>
      <c r="G70" s="313">
        <f>'[12]Veränd_WERT'!AF57</f>
        <v>212.65770187217416</v>
      </c>
      <c r="H70" s="314">
        <f>'[12]Veränd_WERT'!AG57</f>
        <v>13.039325065598367</v>
      </c>
      <c r="I70" s="314">
        <f>'[12]Veränd_WERT'!AH57</f>
        <v>10.471291718645928</v>
      </c>
      <c r="J70" s="314">
        <f>'[12]Veränd_WERT'!AI57</f>
        <v>14.59908489608809</v>
      </c>
    </row>
    <row r="71" spans="6:10" ht="10.5" customHeight="1">
      <c r="F71" s="315"/>
      <c r="J71" s="314"/>
    </row>
    <row r="72" spans="1:10" s="279" customFormat="1" ht="12.75" customHeight="1">
      <c r="A72" s="276" t="s">
        <v>232</v>
      </c>
      <c r="B72" s="277"/>
      <c r="C72" s="277"/>
      <c r="D72" s="277"/>
      <c r="E72" s="277"/>
      <c r="F72" s="277"/>
      <c r="G72" s="278"/>
      <c r="H72" s="277"/>
      <c r="I72" s="277"/>
      <c r="J72" s="320"/>
    </row>
    <row r="73" spans="1:10" s="279" customFormat="1" ht="12.75" customHeight="1">
      <c r="A73" s="280"/>
      <c r="B73" s="277"/>
      <c r="C73" s="277"/>
      <c r="D73" s="277"/>
      <c r="E73" s="277"/>
      <c r="F73" s="277"/>
      <c r="G73" s="278"/>
      <c r="H73" s="277"/>
      <c r="I73" s="277"/>
      <c r="J73" s="320"/>
    </row>
    <row r="74" spans="1:10" s="321" customFormat="1" ht="13.5" customHeight="1">
      <c r="A74" s="563" t="s">
        <v>225</v>
      </c>
      <c r="B74" s="563"/>
      <c r="C74" s="563"/>
      <c r="D74" s="563"/>
      <c r="E74" s="563"/>
      <c r="F74" s="563"/>
      <c r="G74" s="563"/>
      <c r="H74" s="563"/>
      <c r="I74" s="563"/>
      <c r="J74" s="563"/>
    </row>
    <row r="75" spans="1:10" s="279" customFormat="1" ht="13.5" customHeight="1">
      <c r="A75" s="322" t="s">
        <v>233</v>
      </c>
      <c r="B75" s="323"/>
      <c r="C75" s="282"/>
      <c r="D75" s="277"/>
      <c r="E75" s="277"/>
      <c r="F75" s="277"/>
      <c r="G75" s="278"/>
      <c r="H75" s="277"/>
      <c r="I75" s="277"/>
      <c r="J75" s="320"/>
    </row>
    <row r="76" spans="1:10" s="279" customFormat="1" ht="13.5" customHeight="1">
      <c r="A76" s="322" t="s">
        <v>103</v>
      </c>
      <c r="B76" s="323"/>
      <c r="C76" s="282"/>
      <c r="D76" s="277"/>
      <c r="E76" s="277"/>
      <c r="F76" s="277"/>
      <c r="G76" s="278"/>
      <c r="H76" s="277"/>
      <c r="I76" s="277"/>
      <c r="J76" s="320"/>
    </row>
    <row r="77" spans="1:10" s="279" customFormat="1" ht="12" customHeight="1">
      <c r="A77" s="322"/>
      <c r="B77" s="323"/>
      <c r="C77" s="323"/>
      <c r="D77" s="285"/>
      <c r="E77" s="285"/>
      <c r="F77" s="285"/>
      <c r="G77" s="324"/>
      <c r="H77" s="285"/>
      <c r="I77" s="285"/>
      <c r="J77" s="325"/>
    </row>
    <row r="78" spans="4:10" s="279" customFormat="1" ht="12.75" customHeight="1">
      <c r="D78" s="283"/>
      <c r="E78" s="283"/>
      <c r="F78" s="283"/>
      <c r="G78" s="284"/>
      <c r="H78" s="285"/>
      <c r="I78" s="285"/>
      <c r="J78" s="285"/>
    </row>
    <row r="79" spans="1:10" ht="11.25" customHeight="1">
      <c r="A79" s="286"/>
      <c r="B79" s="286"/>
      <c r="C79" s="287"/>
      <c r="D79" s="567" t="s">
        <v>159</v>
      </c>
      <c r="E79" s="570" t="s">
        <v>160</v>
      </c>
      <c r="F79" s="571"/>
      <c r="G79" s="564" t="s">
        <v>161</v>
      </c>
      <c r="H79" s="288" t="s">
        <v>104</v>
      </c>
      <c r="I79" s="288"/>
      <c r="J79" s="288"/>
    </row>
    <row r="80" spans="3:10" ht="11.25" customHeight="1">
      <c r="C80" s="290"/>
      <c r="D80" s="568"/>
      <c r="E80" s="572"/>
      <c r="F80" s="573"/>
      <c r="G80" s="565"/>
      <c r="H80" s="291" t="s">
        <v>105</v>
      </c>
      <c r="I80" s="292"/>
      <c r="J80" s="293" t="s">
        <v>106</v>
      </c>
    </row>
    <row r="81" spans="1:10" ht="11.25" customHeight="1">
      <c r="A81" s="294" t="s">
        <v>162</v>
      </c>
      <c r="B81" s="294"/>
      <c r="C81" s="295"/>
      <c r="D81" s="568"/>
      <c r="E81" s="559" t="s">
        <v>163</v>
      </c>
      <c r="F81" s="559" t="s">
        <v>164</v>
      </c>
      <c r="G81" s="565"/>
      <c r="H81" s="296" t="s">
        <v>120</v>
      </c>
      <c r="I81" s="296"/>
      <c r="J81" s="296"/>
    </row>
    <row r="82" spans="3:10" ht="11.25" customHeight="1">
      <c r="C82" s="290"/>
      <c r="D82" s="568"/>
      <c r="E82" s="560"/>
      <c r="F82" s="560" t="s">
        <v>50</v>
      </c>
      <c r="G82" s="565"/>
      <c r="H82" s="297" t="s">
        <v>121</v>
      </c>
      <c r="I82" s="298" t="s">
        <v>122</v>
      </c>
      <c r="J82" s="299" t="s">
        <v>122</v>
      </c>
    </row>
    <row r="83" spans="1:10" ht="11.25" customHeight="1">
      <c r="A83" s="300"/>
      <c r="B83" s="300"/>
      <c r="C83" s="301"/>
      <c r="D83" s="569"/>
      <c r="E83" s="561"/>
      <c r="F83" s="561" t="s">
        <v>50</v>
      </c>
      <c r="G83" s="566"/>
      <c r="H83" s="302" t="s">
        <v>123</v>
      </c>
      <c r="I83" s="303" t="s">
        <v>124</v>
      </c>
      <c r="J83" s="304" t="s">
        <v>125</v>
      </c>
    </row>
    <row r="84" spans="1:10" ht="7.5" customHeight="1">
      <c r="A84" s="305"/>
      <c r="B84" s="305"/>
      <c r="C84" s="290"/>
      <c r="D84" s="306"/>
      <c r="E84" s="307"/>
      <c r="F84" s="307"/>
      <c r="G84" s="308"/>
      <c r="H84" s="309"/>
      <c r="I84" s="298"/>
      <c r="J84" s="298"/>
    </row>
    <row r="85" spans="1:10" ht="7.5" customHeight="1">
      <c r="A85" s="305"/>
      <c r="B85" s="305"/>
      <c r="C85" s="290"/>
      <c r="D85" s="311"/>
      <c r="E85" s="311"/>
      <c r="F85" s="326"/>
      <c r="G85" s="313"/>
      <c r="H85" s="314"/>
      <c r="I85" s="314"/>
      <c r="J85" s="298"/>
    </row>
    <row r="86" spans="1:10" ht="10.5" customHeight="1">
      <c r="A86" s="310" t="s">
        <v>222</v>
      </c>
      <c r="B86" s="310"/>
      <c r="C86" s="316"/>
      <c r="D86" s="311"/>
      <c r="E86" s="311"/>
      <c r="F86" s="326"/>
      <c r="G86" s="313"/>
      <c r="H86" s="314"/>
      <c r="I86" s="314"/>
      <c r="J86" s="314"/>
    </row>
    <row r="87" spans="1:10" ht="10.5" customHeight="1">
      <c r="A87" s="310"/>
      <c r="B87" s="310" t="s">
        <v>223</v>
      </c>
      <c r="C87" s="316"/>
      <c r="D87" s="311">
        <f>'[12]Veränd_WERT'!AC94</f>
        <v>99.08370754415652</v>
      </c>
      <c r="E87" s="311">
        <f>'[12]Veränd_WERT'!AD94</f>
        <v>77.85506154346406</v>
      </c>
      <c r="F87" s="312">
        <f>'[12]Veränd_WERT'!AE94</f>
        <v>88</v>
      </c>
      <c r="G87" s="313">
        <f>'[12]Veränd_WERT'!AF94</f>
        <v>82.7462563625402</v>
      </c>
      <c r="H87" s="314">
        <f>'[12]Veränd_WERT'!AG94</f>
        <v>27.266879737602125</v>
      </c>
      <c r="I87" s="314">
        <f>'[12]Veränd_WERT'!AH94</f>
        <v>12.595122209268778</v>
      </c>
      <c r="J87" s="314">
        <f>'[12]Veränd_WERT'!AI94</f>
        <v>11.920094268539481</v>
      </c>
    </row>
    <row r="88" spans="1:10" ht="8.25" customHeight="1">
      <c r="A88" s="310"/>
      <c r="B88" s="310"/>
      <c r="C88" s="316"/>
      <c r="D88" s="311"/>
      <c r="E88" s="311"/>
      <c r="F88" s="315"/>
      <c r="G88" s="313"/>
      <c r="H88" s="314"/>
      <c r="I88" s="314"/>
      <c r="J88" s="314"/>
    </row>
    <row r="89" spans="1:10" ht="10.5" customHeight="1">
      <c r="A89" s="310"/>
      <c r="B89" s="310" t="s">
        <v>127</v>
      </c>
      <c r="C89" s="316"/>
      <c r="D89" s="311">
        <f>'[12]Veränd_WERT'!AC23</f>
        <v>91.81871163803405</v>
      </c>
      <c r="E89" s="311">
        <f>'[12]Veränd_WERT'!AD23</f>
        <v>70.83269137689794</v>
      </c>
      <c r="F89" s="312">
        <f>'[12]Veränd_WERT'!AE23</f>
        <v>81.6</v>
      </c>
      <c r="G89" s="313">
        <f>'[12]Veränd_WERT'!AF23</f>
        <v>75.41713433831066</v>
      </c>
      <c r="H89" s="314">
        <f>'[12]Veränd_WERT'!AG23</f>
        <v>29.627591233926612</v>
      </c>
      <c r="I89" s="314">
        <f>'[12]Veränd_WERT'!AH23</f>
        <v>12.5229309289633</v>
      </c>
      <c r="J89" s="314">
        <f>'[12]Veränd_WERT'!AI23</f>
        <v>12.843592526150621</v>
      </c>
    </row>
    <row r="90" spans="1:10" ht="10.5" customHeight="1">
      <c r="A90" s="310"/>
      <c r="B90" s="310" t="s">
        <v>128</v>
      </c>
      <c r="C90" s="316"/>
      <c r="D90" s="311">
        <f>'[12]Veränd_WERT'!AC58</f>
        <v>143.59059819247545</v>
      </c>
      <c r="E90" s="311">
        <f>'[12]Veränd_WERT'!AD58</f>
        <v>120.87557595642429</v>
      </c>
      <c r="F90" s="312">
        <f>'[12]Veränd_WERT'!AE58</f>
        <v>127.2</v>
      </c>
      <c r="G90" s="313">
        <f>'[12]Veränd_WERT'!AF58</f>
        <v>127.52205804963324</v>
      </c>
      <c r="H90" s="314">
        <f>'[12]Veränd_WERT'!AG58</f>
        <v>18.792069494866315</v>
      </c>
      <c r="I90" s="314">
        <f>'[12]Veränd_WERT'!AH58</f>
        <v>12.885690402889505</v>
      </c>
      <c r="J90" s="314">
        <f>'[12]Veränd_WERT'!AI58</f>
        <v>8.591023034033416</v>
      </c>
    </row>
    <row r="91" spans="1:10" ht="8.25" customHeight="1">
      <c r="A91" s="310"/>
      <c r="B91" s="310"/>
      <c r="C91" s="316"/>
      <c r="D91" s="311"/>
      <c r="E91" s="311"/>
      <c r="F91" s="315"/>
      <c r="G91" s="313"/>
      <c r="H91" s="314"/>
      <c r="I91" s="314"/>
      <c r="J91" s="314"/>
    </row>
    <row r="92" spans="1:10" ht="8.25" customHeight="1">
      <c r="A92" s="310"/>
      <c r="B92" s="310"/>
      <c r="C92" s="316"/>
      <c r="D92" s="311"/>
      <c r="E92" s="311"/>
      <c r="F92" s="315"/>
      <c r="G92" s="313"/>
      <c r="H92" s="314"/>
      <c r="I92" s="314"/>
      <c r="J92" s="314"/>
    </row>
    <row r="93" spans="1:10" ht="10.5" customHeight="1">
      <c r="A93" s="310" t="s">
        <v>179</v>
      </c>
      <c r="B93" s="310"/>
      <c r="C93" s="316"/>
      <c r="D93" s="311">
        <f>'[12]Veränd_WERT'!AC95</f>
        <v>167.64649652429776</v>
      </c>
      <c r="E93" s="311">
        <f>'[12]Veränd_WERT'!AD95</f>
        <v>133.72419543253383</v>
      </c>
      <c r="F93" s="315">
        <f>'[12]Veränd_WERT'!AE95</f>
        <v>125.9</v>
      </c>
      <c r="G93" s="313">
        <f>'[12]Veränd_WERT'!AF95</f>
        <v>146.5235639856105</v>
      </c>
      <c r="H93" s="314">
        <f>'[12]Veränd_WERT'!AG95</f>
        <v>25.36736226532641</v>
      </c>
      <c r="I93" s="314">
        <f>'[12]Veränd_WERT'!AH95</f>
        <v>33.15845633383459</v>
      </c>
      <c r="J93" s="314">
        <f>'[12]Veränd_WERT'!AI95</f>
        <v>13.145609255297689</v>
      </c>
    </row>
    <row r="94" spans="1:10" ht="8.25" customHeight="1">
      <c r="A94" s="310"/>
      <c r="B94" s="310"/>
      <c r="C94" s="316"/>
      <c r="D94" s="311"/>
      <c r="E94" s="311"/>
      <c r="F94" s="315"/>
      <c r="G94" s="313"/>
      <c r="H94" s="314"/>
      <c r="I94" s="314"/>
      <c r="J94" s="314"/>
    </row>
    <row r="95" spans="1:10" ht="10.5" customHeight="1">
      <c r="A95" s="310"/>
      <c r="B95" s="310" t="s">
        <v>127</v>
      </c>
      <c r="C95" s="316"/>
      <c r="D95" s="311">
        <f>'[12]Veränd_WERT'!AC24</f>
        <v>161.86764659424153</v>
      </c>
      <c r="E95" s="311">
        <f>'[12]Veränd_WERT'!AD24</f>
        <v>132.74886020901397</v>
      </c>
      <c r="F95" s="315">
        <f>'[12]Veränd_WERT'!AE24</f>
        <v>126</v>
      </c>
      <c r="G95" s="313">
        <f>'[12]Veränd_WERT'!AF24</f>
        <v>145.7721689344185</v>
      </c>
      <c r="H95" s="314">
        <f>'[12]Veränd_WERT'!AG24</f>
        <v>21.935243993341896</v>
      </c>
      <c r="I95" s="314">
        <f>'[12]Veränd_WERT'!AH24</f>
        <v>28.46638618590598</v>
      </c>
      <c r="J95" s="314">
        <f>'[12]Veränd_WERT'!AI24</f>
        <v>11.617280960504207</v>
      </c>
    </row>
    <row r="96" spans="1:10" ht="10.5" customHeight="1">
      <c r="A96" s="310"/>
      <c r="B96" s="310" t="s">
        <v>128</v>
      </c>
      <c r="C96" s="316"/>
      <c r="D96" s="311">
        <f>'[12]Veränd_WERT'!AC59</f>
        <v>177.63993113901157</v>
      </c>
      <c r="E96" s="311">
        <f>'[12]Veränd_WERT'!AD59</f>
        <v>135.41085434173397</v>
      </c>
      <c r="F96" s="315">
        <f>'[12]Veränd_WERT'!AE59</f>
        <v>125.6</v>
      </c>
      <c r="G96" s="313">
        <f>'[12]Veränd_WERT'!AF59</f>
        <v>147.85026182691516</v>
      </c>
      <c r="H96" s="314">
        <f>'[12]Veränd_WERT'!AG59</f>
        <v>31.185887573462043</v>
      </c>
      <c r="I96" s="314">
        <f>'[12]Veränd_WERT'!AH59</f>
        <v>41.43306619348055</v>
      </c>
      <c r="J96" s="314">
        <f>'[12]Veränd_WERT'!AI59</f>
        <v>15.930680993399225</v>
      </c>
    </row>
    <row r="97" spans="1:10" ht="8.25" customHeight="1">
      <c r="A97" s="310"/>
      <c r="B97" s="310"/>
      <c r="C97" s="316"/>
      <c r="D97" s="311"/>
      <c r="E97" s="311"/>
      <c r="F97" s="315"/>
      <c r="G97" s="313"/>
      <c r="H97" s="314"/>
      <c r="I97" s="314"/>
      <c r="J97" s="314"/>
    </row>
    <row r="98" spans="1:10" ht="8.25" customHeight="1">
      <c r="A98" s="310"/>
      <c r="B98" s="310"/>
      <c r="C98" s="316"/>
      <c r="D98" s="311"/>
      <c r="E98" s="311"/>
      <c r="F98" s="315"/>
      <c r="G98" s="313"/>
      <c r="H98" s="314"/>
      <c r="I98" s="314"/>
      <c r="J98" s="314"/>
    </row>
    <row r="99" spans="1:10" ht="10.5" customHeight="1">
      <c r="A99" s="310" t="s">
        <v>180</v>
      </c>
      <c r="B99" s="310"/>
      <c r="C99" s="316"/>
      <c r="D99" s="311">
        <f>'[12]Veränd_WERT'!AC96</f>
        <v>141.83443603858703</v>
      </c>
      <c r="E99" s="311">
        <f>'[12]Veränd_WERT'!AD96</f>
        <v>121.07927298786517</v>
      </c>
      <c r="F99" s="312">
        <f>'[12]Veränd_WERT'!AE96</f>
        <v>124.5</v>
      </c>
      <c r="G99" s="313">
        <f>'[12]Veränd_WERT'!AF96</f>
        <v>129.60456967548407</v>
      </c>
      <c r="H99" s="314">
        <f>'[12]Veränd_WERT'!AG96</f>
        <v>17.141796889383365</v>
      </c>
      <c r="I99" s="314">
        <f>'[12]Veränd_WERT'!AH96</f>
        <v>13.92324179806187</v>
      </c>
      <c r="J99" s="314">
        <f>'[12]Veränd_WERT'!AI96</f>
        <v>15.6839360388135</v>
      </c>
    </row>
    <row r="100" spans="1:10" ht="8.25" customHeight="1">
      <c r="A100" s="310"/>
      <c r="B100" s="310"/>
      <c r="C100" s="316"/>
      <c r="D100" s="311"/>
      <c r="E100" s="311"/>
      <c r="F100" s="315"/>
      <c r="G100" s="313"/>
      <c r="H100" s="314"/>
      <c r="I100" s="314"/>
      <c r="J100" s="314"/>
    </row>
    <row r="101" spans="1:10" ht="10.5" customHeight="1">
      <c r="A101" s="310"/>
      <c r="B101" s="310" t="s">
        <v>127</v>
      </c>
      <c r="C101" s="316"/>
      <c r="D101" s="311">
        <f>'[12]Veränd_WERT'!AC25</f>
        <v>134.60497300357542</v>
      </c>
      <c r="E101" s="311">
        <f>'[12]Veränd_WERT'!AD25</f>
        <v>117.16574695787907</v>
      </c>
      <c r="F101" s="312">
        <f>'[12]Veränd_WERT'!AE25</f>
        <v>120.7</v>
      </c>
      <c r="G101" s="313">
        <f>'[12]Veränd_WERT'!AF25</f>
        <v>124.22357332048483</v>
      </c>
      <c r="H101" s="314">
        <f>'[12]Veränd_WERT'!AG25</f>
        <v>14.884235792877025</v>
      </c>
      <c r="I101" s="314">
        <f>'[12]Veränd_WERT'!AH25</f>
        <v>11.520275893600184</v>
      </c>
      <c r="J101" s="314">
        <f>'[12]Veränd_WERT'!AI25</f>
        <v>14.844597830956696</v>
      </c>
    </row>
    <row r="102" spans="1:10" ht="10.5" customHeight="1">
      <c r="A102" s="310"/>
      <c r="B102" s="310" t="s">
        <v>128</v>
      </c>
      <c r="C102" s="316"/>
      <c r="D102" s="311">
        <f>'[12]Veränd_WERT'!AC60</f>
        <v>179.54714498677419</v>
      </c>
      <c r="E102" s="311">
        <f>'[12]Veränd_WERT'!AD60</f>
        <v>141.49429794255377</v>
      </c>
      <c r="F102" s="312">
        <f>'[12]Veränd_WERT'!AE60</f>
        <v>144.6</v>
      </c>
      <c r="G102" s="313">
        <f>'[12]Veränd_WERT'!AF60</f>
        <v>157.81381430977598</v>
      </c>
      <c r="H102" s="314">
        <f>'[12]Veränd_WERT'!AG60</f>
        <v>26.893555145006445</v>
      </c>
      <c r="I102" s="314">
        <f>'[12]Veränd_WERT'!AH60</f>
        <v>24.168150060009815</v>
      </c>
      <c r="J102" s="314">
        <f>'[12]Veränd_WERT'!AI60</f>
        <v>19.405155845984353</v>
      </c>
    </row>
    <row r="103" spans="1:10" ht="8.25" customHeight="1">
      <c r="A103" s="310"/>
      <c r="B103" s="310"/>
      <c r="C103" s="316"/>
      <c r="D103" s="311"/>
      <c r="E103" s="311"/>
      <c r="F103" s="315"/>
      <c r="G103" s="313"/>
      <c r="H103" s="314"/>
      <c r="I103" s="314"/>
      <c r="J103" s="314"/>
    </row>
    <row r="104" spans="1:10" ht="8.25" customHeight="1">
      <c r="A104" s="310"/>
      <c r="B104" s="310"/>
      <c r="C104" s="316"/>
      <c r="D104" s="311"/>
      <c r="E104" s="311"/>
      <c r="F104" s="315"/>
      <c r="G104" s="313"/>
      <c r="H104" s="314"/>
      <c r="I104" s="314"/>
      <c r="J104" s="314"/>
    </row>
    <row r="105" spans="1:10" ht="10.5" customHeight="1">
      <c r="A105" s="310" t="s">
        <v>181</v>
      </c>
      <c r="B105" s="310"/>
      <c r="C105" s="316"/>
      <c r="D105" s="311">
        <f>'[12]Veränd_WERT'!AC97</f>
        <v>118.90819402955124</v>
      </c>
      <c r="E105" s="311">
        <f>'[12]Veränd_WERT'!AD97</f>
        <v>103.78352665400163</v>
      </c>
      <c r="F105" s="312">
        <f>'[12]Veränd_WERT'!AE97</f>
        <v>110.7</v>
      </c>
      <c r="G105" s="313">
        <f>'[12]Veränd_WERT'!AF97</f>
        <v>105.16390689451761</v>
      </c>
      <c r="H105" s="314">
        <f>'[12]Veränd_WERT'!AG97</f>
        <v>14.57328331689183</v>
      </c>
      <c r="I105" s="314">
        <f>'[12]Veränd_WERT'!AH97</f>
        <v>7.414809421455498</v>
      </c>
      <c r="J105" s="314">
        <f>'[12]Veränd_WERT'!AI97</f>
        <v>3.6437978592486417</v>
      </c>
    </row>
    <row r="106" spans="1:10" ht="8.25" customHeight="1">
      <c r="A106" s="310"/>
      <c r="B106" s="310"/>
      <c r="C106" s="316"/>
      <c r="D106" s="311"/>
      <c r="E106" s="311"/>
      <c r="F106" s="315"/>
      <c r="G106" s="313"/>
      <c r="H106" s="314"/>
      <c r="I106" s="314"/>
      <c r="J106" s="314"/>
    </row>
    <row r="107" spans="1:10" ht="10.5" customHeight="1">
      <c r="A107" s="310"/>
      <c r="B107" s="310" t="s">
        <v>127</v>
      </c>
      <c r="C107" s="316"/>
      <c r="D107" s="311">
        <f>'[12]Veränd_WERT'!AC26</f>
        <v>120.50355506031781</v>
      </c>
      <c r="E107" s="311">
        <f>'[12]Veränd_WERT'!AD26</f>
        <v>106.67807684604145</v>
      </c>
      <c r="F107" s="312">
        <f>'[12]Veränd_WERT'!AE26</f>
        <v>106.6</v>
      </c>
      <c r="G107" s="313">
        <f>'[12]Veränd_WERT'!AF26</f>
        <v>107.16054396878643</v>
      </c>
      <c r="H107" s="314">
        <f>'[12]Veränd_WERT'!AG26</f>
        <v>12.959999489144696</v>
      </c>
      <c r="I107" s="314">
        <f>'[12]Veränd_WERT'!AH26</f>
        <v>13.0427345781593</v>
      </c>
      <c r="J107" s="314">
        <f>'[12]Veränd_WERT'!AI26</f>
        <v>6.204701653901295</v>
      </c>
    </row>
    <row r="108" spans="1:10" ht="10.5" customHeight="1">
      <c r="A108" s="310"/>
      <c r="B108" s="310" t="s">
        <v>128</v>
      </c>
      <c r="C108" s="316"/>
      <c r="D108" s="311">
        <f>'[12]Veränd_WERT'!AC61</f>
        <v>114.42694815596583</v>
      </c>
      <c r="E108" s="311">
        <f>'[12]Veränd_WERT'!AD61</f>
        <v>95.6529588063003</v>
      </c>
      <c r="F108" s="312">
        <f>'[12]Veränd_WERT'!AE61</f>
        <v>122.2</v>
      </c>
      <c r="G108" s="313">
        <f>'[12]Veränd_WERT'!AF61</f>
        <v>99.59330232075537</v>
      </c>
      <c r="H108" s="314">
        <f>'[12]Veränd_WERT'!AG61</f>
        <v>19.627191447034416</v>
      </c>
      <c r="I108" s="314">
        <f>'[12]Veränd_WERT'!AH61</f>
        <v>-6.360926222613888</v>
      </c>
      <c r="J108" s="314">
        <f>'[12]Veränd_WERT'!AI61</f>
        <v>-3.370017153212768</v>
      </c>
    </row>
    <row r="109" spans="1:10" ht="8.25" customHeight="1">
      <c r="A109" s="310"/>
      <c r="B109" s="310"/>
      <c r="C109" s="316"/>
      <c r="D109" s="311"/>
      <c r="E109" s="311"/>
      <c r="F109" s="315"/>
      <c r="G109" s="313"/>
      <c r="H109" s="314"/>
      <c r="I109" s="314"/>
      <c r="J109" s="314"/>
    </row>
    <row r="110" spans="1:10" ht="8.25" customHeight="1">
      <c r="A110" s="310"/>
      <c r="B110" s="310"/>
      <c r="C110" s="316"/>
      <c r="D110" s="311"/>
      <c r="E110" s="311"/>
      <c r="F110" s="315"/>
      <c r="G110" s="313"/>
      <c r="H110" s="314"/>
      <c r="I110" s="314"/>
      <c r="J110" s="314"/>
    </row>
    <row r="111" spans="1:10" ht="10.5" customHeight="1">
      <c r="A111" s="310" t="s">
        <v>182</v>
      </c>
      <c r="B111" s="310"/>
      <c r="C111" s="316"/>
      <c r="D111" s="311"/>
      <c r="E111" s="311"/>
      <c r="F111" s="315"/>
      <c r="G111" s="313"/>
      <c r="H111" s="314"/>
      <c r="I111" s="314"/>
      <c r="J111" s="314"/>
    </row>
    <row r="112" spans="1:10" ht="10.5" customHeight="1">
      <c r="A112" s="310"/>
      <c r="B112" s="310" t="s">
        <v>183</v>
      </c>
      <c r="C112" s="316"/>
      <c r="D112" s="311">
        <f>'[12]Veränd_WERT'!AC98</f>
        <v>124.97134898885696</v>
      </c>
      <c r="E112" s="311">
        <f>'[12]Veränd_WERT'!AD98</f>
        <v>77.33818616819427</v>
      </c>
      <c r="F112" s="315">
        <f>'[12]Veränd_WERT'!AE98</f>
        <v>113.8</v>
      </c>
      <c r="G112" s="313">
        <f>'[12]Veränd_WERT'!AF98</f>
        <v>89.5698450523504</v>
      </c>
      <c r="H112" s="314">
        <f>'[12]Veränd_WERT'!AG98</f>
        <v>61.590742142659764</v>
      </c>
      <c r="I112" s="314">
        <f>'[12]Veränd_WERT'!AH98</f>
        <v>9.816651132563235</v>
      </c>
      <c r="J112" s="314">
        <f>'[12]Veränd_WERT'!AI98</f>
        <v>-3.13282798952731</v>
      </c>
    </row>
    <row r="113" spans="1:10" ht="8.25" customHeight="1">
      <c r="A113" s="310"/>
      <c r="B113" s="310"/>
      <c r="C113" s="316"/>
      <c r="D113" s="311"/>
      <c r="E113" s="311"/>
      <c r="F113" s="315"/>
      <c r="G113" s="313"/>
      <c r="H113" s="314"/>
      <c r="I113" s="314"/>
      <c r="J113" s="314"/>
    </row>
    <row r="114" spans="1:10" ht="8.25" customHeight="1">
      <c r="A114" s="310"/>
      <c r="B114" s="310"/>
      <c r="C114" s="316"/>
      <c r="D114" s="311"/>
      <c r="E114" s="311"/>
      <c r="F114" s="315"/>
      <c r="G114" s="313"/>
      <c r="H114" s="314"/>
      <c r="I114" s="314"/>
      <c r="J114" s="314"/>
    </row>
    <row r="115" spans="1:10" ht="10.5" customHeight="1">
      <c r="A115" s="310" t="s">
        <v>184</v>
      </c>
      <c r="B115" s="310"/>
      <c r="C115" s="316"/>
      <c r="D115" s="311"/>
      <c r="E115" s="311"/>
      <c r="F115" s="315"/>
      <c r="G115" s="313"/>
      <c r="H115" s="314"/>
      <c r="I115" s="314"/>
      <c r="J115" s="314"/>
    </row>
    <row r="116" spans="1:10" ht="10.5" customHeight="1">
      <c r="A116" s="310"/>
      <c r="B116" s="310" t="s">
        <v>185</v>
      </c>
      <c r="C116" s="316"/>
      <c r="D116" s="311">
        <f>'[12]Veränd_WERT'!AC99</f>
        <v>165.00005936758117</v>
      </c>
      <c r="E116" s="311">
        <f>'[12]Veränd_WERT'!AD99</f>
        <v>141.33916681382277</v>
      </c>
      <c r="F116" s="315">
        <f>'[12]Veränd_WERT'!AE99</f>
        <v>152</v>
      </c>
      <c r="G116" s="313">
        <f>'[12]Veränd_WERT'!AF99</f>
        <v>153.479742060468</v>
      </c>
      <c r="H116" s="314">
        <f>'[12]Veränd_WERT'!AG99</f>
        <v>16.740506603470653</v>
      </c>
      <c r="I116" s="314">
        <f>'[12]Veränd_WERT'!AH99</f>
        <v>8.55267063656656</v>
      </c>
      <c r="J116" s="314">
        <f>'[12]Veränd_WERT'!AI99</f>
        <v>11.784225826997828</v>
      </c>
    </row>
    <row r="117" spans="1:10" ht="8.25" customHeight="1">
      <c r="A117" s="310"/>
      <c r="B117" s="310"/>
      <c r="C117" s="316"/>
      <c r="D117" s="311"/>
      <c r="E117" s="311"/>
      <c r="F117" s="315"/>
      <c r="G117" s="313"/>
      <c r="H117" s="314"/>
      <c r="I117" s="314"/>
      <c r="J117" s="314"/>
    </row>
    <row r="118" spans="1:10" ht="10.5" customHeight="1">
      <c r="A118" s="310"/>
      <c r="B118" s="310" t="s">
        <v>127</v>
      </c>
      <c r="C118" s="316"/>
      <c r="D118" s="311">
        <f>'[12]Veränd_WERT'!AC28</f>
        <v>163.7809305357048</v>
      </c>
      <c r="E118" s="311">
        <f>'[12]Veränd_WERT'!AD28</f>
        <v>140.87055703488915</v>
      </c>
      <c r="F118" s="315">
        <f>'[12]Veränd_WERT'!AE28</f>
        <v>144.8</v>
      </c>
      <c r="G118" s="313">
        <f>'[12]Veränd_WERT'!AF28</f>
        <v>153.28382919019796</v>
      </c>
      <c r="H118" s="314">
        <f>'[12]Veränd_WERT'!AG28</f>
        <v>16.263422238858258</v>
      </c>
      <c r="I118" s="314">
        <f>'[12]Veränd_WERT'!AH28</f>
        <v>13.108377441785082</v>
      </c>
      <c r="J118" s="314">
        <f>'[12]Veränd_WERT'!AI28</f>
        <v>15.135575255531776</v>
      </c>
    </row>
    <row r="119" spans="1:10" ht="10.5" customHeight="1">
      <c r="A119" s="310"/>
      <c r="B119" s="310" t="s">
        <v>128</v>
      </c>
      <c r="C119" s="316"/>
      <c r="D119" s="311">
        <f>'[12]Veränd_WERT'!AC63</f>
        <v>174.73999356504646</v>
      </c>
      <c r="E119" s="311">
        <f>'[12]Veränd_WERT'!AD63</f>
        <v>145.0830110305464</v>
      </c>
      <c r="F119" s="315">
        <f>'[12]Veränd_WERT'!AE63</f>
        <v>209.6</v>
      </c>
      <c r="G119" s="313">
        <f>'[12]Veränd_WERT'!AF63</f>
        <v>155.00766819853095</v>
      </c>
      <c r="H119" s="314">
        <f>'[12]Veränd_WERT'!AG63</f>
        <v>20.44138891510595</v>
      </c>
      <c r="I119" s="314">
        <f>'[12]Veränd_WERT'!AH63</f>
        <v>-16.631682459424397</v>
      </c>
      <c r="J119" s="314">
        <f>'[12]Veränd_WERT'!AI63</f>
        <v>-9.175194414923265</v>
      </c>
    </row>
    <row r="120" spans="1:10" ht="8.25" customHeight="1">
      <c r="A120" s="310"/>
      <c r="B120" s="310"/>
      <c r="C120" s="316"/>
      <c r="D120" s="311"/>
      <c r="E120" s="311"/>
      <c r="F120" s="315"/>
      <c r="G120" s="313"/>
      <c r="H120" s="314"/>
      <c r="I120" s="314"/>
      <c r="J120" s="314"/>
    </row>
    <row r="121" spans="1:10" ht="8.25" customHeight="1">
      <c r="A121" s="310"/>
      <c r="B121" s="310"/>
      <c r="C121" s="316"/>
      <c r="D121" s="311"/>
      <c r="E121" s="311"/>
      <c r="F121" s="315"/>
      <c r="G121" s="313"/>
      <c r="H121" s="314"/>
      <c r="I121" s="314"/>
      <c r="J121" s="314"/>
    </row>
    <row r="122" spans="1:10" ht="10.5" customHeight="1">
      <c r="A122" s="310" t="s">
        <v>227</v>
      </c>
      <c r="B122" s="310"/>
      <c r="C122" s="316"/>
      <c r="D122" s="311">
        <f>'[12]Veränd_WERT'!AC100</f>
        <v>102.56148300781199</v>
      </c>
      <c r="E122" s="311">
        <f>'[12]Veränd_WERT'!AD100</f>
        <v>83.97677313079566</v>
      </c>
      <c r="F122" s="312">
        <f>'[12]Veränd_WERT'!AE100</f>
        <v>86.2</v>
      </c>
      <c r="G122" s="313">
        <f>'[12]Veränd_WERT'!AF100</f>
        <v>88.71275204620254</v>
      </c>
      <c r="H122" s="314">
        <f>'[12]Veränd_WERT'!AG100</f>
        <v>22.130774003509554</v>
      </c>
      <c r="I122" s="314">
        <f>'[12]Veränd_WERT'!AH100</f>
        <v>18.980838756162395</v>
      </c>
      <c r="J122" s="314">
        <f>'[12]Veränd_WERT'!AI100</f>
        <v>10.202176454909985</v>
      </c>
    </row>
    <row r="123" spans="1:10" ht="8.25" customHeight="1">
      <c r="A123" s="310"/>
      <c r="B123" s="310"/>
      <c r="C123" s="316"/>
      <c r="D123" s="311"/>
      <c r="E123" s="311"/>
      <c r="F123" s="315"/>
      <c r="G123" s="313"/>
      <c r="H123" s="314"/>
      <c r="I123" s="314"/>
      <c r="J123" s="314"/>
    </row>
    <row r="124" spans="1:10" ht="10.5" customHeight="1">
      <c r="A124" s="310"/>
      <c r="B124" s="310" t="s">
        <v>127</v>
      </c>
      <c r="C124" s="316"/>
      <c r="D124" s="311">
        <f>'[12]Veränd_WERT'!AC29</f>
        <v>94.34852876854207</v>
      </c>
      <c r="E124" s="311">
        <f>'[12]Veränd_WERT'!AD29</f>
        <v>72.4704859611705</v>
      </c>
      <c r="F124" s="312">
        <f>'[12]Veränd_WERT'!AE29</f>
        <v>84.6</v>
      </c>
      <c r="G124" s="313">
        <f>'[12]Veränd_WERT'!AF29</f>
        <v>79.63967157657085</v>
      </c>
      <c r="H124" s="314">
        <f>'[12]Veränd_WERT'!AG29</f>
        <v>30.188900374000212</v>
      </c>
      <c r="I124" s="314">
        <f>'[12]Veränd_WERT'!AH29</f>
        <v>11.523083650758952</v>
      </c>
      <c r="J124" s="314">
        <f>'[12]Veränd_WERT'!AI29</f>
        <v>-1.0687309607815554</v>
      </c>
    </row>
    <row r="125" spans="1:10" ht="10.5" customHeight="1">
      <c r="A125" s="310"/>
      <c r="B125" s="310" t="s">
        <v>128</v>
      </c>
      <c r="C125" s="316"/>
      <c r="D125" s="311">
        <f>'[12]Veränd_WERT'!AC64</f>
        <v>116.05953438942782</v>
      </c>
      <c r="E125" s="311">
        <f>'[12]Veränd_WERT'!AD64</f>
        <v>102.88744169868855</v>
      </c>
      <c r="F125" s="312">
        <f>'[12]Veränd_WERT'!AE64</f>
        <v>89</v>
      </c>
      <c r="G125" s="313">
        <f>'[12]Veränd_WERT'!AF64</f>
        <v>103.58232536270545</v>
      </c>
      <c r="H125" s="314">
        <f>'[12]Veränd_WERT'!AG64</f>
        <v>12.802429988797336</v>
      </c>
      <c r="I125" s="314">
        <f>'[12]Veränd_WERT'!AH64</f>
        <v>30.40397122407621</v>
      </c>
      <c r="J125" s="314">
        <f>'[12]Veränd_WERT'!AI64</f>
        <v>28.673696102739687</v>
      </c>
    </row>
    <row r="126" spans="1:10" ht="8.25" customHeight="1">
      <c r="A126" s="327"/>
      <c r="B126" s="327"/>
      <c r="C126" s="328"/>
      <c r="D126" s="311"/>
      <c r="E126" s="311"/>
      <c r="F126" s="315"/>
      <c r="G126" s="313"/>
      <c r="H126" s="314"/>
      <c r="I126" s="314"/>
      <c r="J126" s="314"/>
    </row>
    <row r="127" spans="1:10" ht="8.25" customHeight="1">
      <c r="A127" s="327"/>
      <c r="B127" s="327"/>
      <c r="C127" s="328"/>
      <c r="D127" s="311"/>
      <c r="E127" s="311"/>
      <c r="F127" s="315"/>
      <c r="G127" s="313"/>
      <c r="H127" s="314"/>
      <c r="I127" s="314"/>
      <c r="J127" s="314"/>
    </row>
    <row r="128" spans="1:10" ht="11.25" customHeight="1">
      <c r="A128" s="310" t="s">
        <v>228</v>
      </c>
      <c r="B128" s="327"/>
      <c r="C128" s="328"/>
      <c r="D128" s="311"/>
      <c r="E128" s="311"/>
      <c r="F128" s="315"/>
      <c r="G128" s="313"/>
      <c r="H128" s="314"/>
      <c r="I128" s="314"/>
      <c r="J128" s="314"/>
    </row>
    <row r="129" spans="1:10" ht="10.5" customHeight="1">
      <c r="A129" s="310"/>
      <c r="B129" s="310" t="s">
        <v>229</v>
      </c>
      <c r="C129" s="328"/>
      <c r="D129" s="311">
        <f>'[12]Veränd_WERT'!AC101</f>
        <v>120.48782501700872</v>
      </c>
      <c r="E129" s="311">
        <f>'[12]Veränd_WERT'!AD101</f>
        <v>97.89242013747926</v>
      </c>
      <c r="F129" s="312">
        <f>'[12]Veränd_WERT'!AE101</f>
        <v>133.2</v>
      </c>
      <c r="G129" s="313">
        <f>'[12]Veränd_WERT'!AF101</f>
        <v>102.693415051496</v>
      </c>
      <c r="H129" s="314">
        <f>'[12]Veränd_WERT'!AG101</f>
        <v>23.081873803708874</v>
      </c>
      <c r="I129" s="314">
        <f>'[12]Veränd_WERT'!AH101</f>
        <v>-9.543674912155609</v>
      </c>
      <c r="J129" s="314">
        <f>'[12]Veränd_WERT'!AI101</f>
        <v>-19.624251198933468</v>
      </c>
    </row>
    <row r="130" spans="1:10" ht="8.25" customHeight="1">
      <c r="A130" s="310"/>
      <c r="B130" s="310"/>
      <c r="C130" s="328"/>
      <c r="D130" s="311"/>
      <c r="E130" s="311"/>
      <c r="F130" s="315"/>
      <c r="G130" s="313"/>
      <c r="H130" s="314"/>
      <c r="I130" s="314"/>
      <c r="J130" s="314"/>
    </row>
    <row r="131" spans="1:10" ht="10.5" customHeight="1">
      <c r="A131" s="310"/>
      <c r="B131" s="310" t="s">
        <v>127</v>
      </c>
      <c r="C131" s="328"/>
      <c r="D131" s="311">
        <f>'[12]Veränd_WERT'!AC30</f>
        <v>110.74578230817312</v>
      </c>
      <c r="E131" s="311">
        <f>'[12]Veränd_WERT'!AD30</f>
        <v>95.51827270894958</v>
      </c>
      <c r="F131" s="312">
        <f>'[12]Veränd_WERT'!AE30</f>
        <v>130.7</v>
      </c>
      <c r="G131" s="313">
        <f>'[12]Veränd_WERT'!AF30</f>
        <v>97.42135167237423</v>
      </c>
      <c r="H131" s="314">
        <f>'[12]Veränd_WERT'!AG30</f>
        <v>15.941985933542533</v>
      </c>
      <c r="I131" s="314">
        <f>'[12]Veränd_WERT'!AH30</f>
        <v>-15.267190276837699</v>
      </c>
      <c r="J131" s="314">
        <f>'[12]Veränd_WERT'!AI30</f>
        <v>-23.889569005957632</v>
      </c>
    </row>
    <row r="132" spans="1:10" ht="10.5" customHeight="1">
      <c r="A132" s="310"/>
      <c r="B132" s="310" t="s">
        <v>128</v>
      </c>
      <c r="C132" s="328"/>
      <c r="D132" s="311">
        <f>'[12]Veränd_WERT'!AC65</f>
        <v>135.04695889593478</v>
      </c>
      <c r="E132" s="311">
        <f>'[12]Veränd_WERT'!AD65</f>
        <v>101.4404984571755</v>
      </c>
      <c r="F132" s="312">
        <f>'[12]Veränd_WERT'!AE65</f>
        <v>137.1</v>
      </c>
      <c r="G132" s="313">
        <f>'[12]Veränd_WERT'!AF65</f>
        <v>110.5624857843701</v>
      </c>
      <c r="H132" s="314">
        <f>'[12]Veränd_WERT'!AG65</f>
        <v>33.12923432937065</v>
      </c>
      <c r="I132" s="314">
        <f>'[12]Veränd_WERT'!AH65</f>
        <v>-1.4974770999746283</v>
      </c>
      <c r="J132" s="314">
        <f>'[12]Veränd_WERT'!AI65</f>
        <v>-13.238959625134628</v>
      </c>
    </row>
    <row r="133" spans="1:10" ht="8.25" customHeight="1">
      <c r="A133" s="310"/>
      <c r="B133" s="310"/>
      <c r="C133" s="328"/>
      <c r="D133" s="311"/>
      <c r="E133" s="311"/>
      <c r="F133" s="315"/>
      <c r="G133" s="313"/>
      <c r="H133" s="314"/>
      <c r="I133" s="314"/>
      <c r="J133" s="314"/>
    </row>
    <row r="134" spans="1:10" ht="8.25" customHeight="1">
      <c r="A134" s="310"/>
      <c r="B134" s="310"/>
      <c r="C134" s="328"/>
      <c r="D134" s="311"/>
      <c r="E134" s="311"/>
      <c r="F134" s="315"/>
      <c r="G134" s="313"/>
      <c r="H134" s="314"/>
      <c r="I134" s="314"/>
      <c r="J134" s="314"/>
    </row>
    <row r="135" spans="1:10" ht="10.5" customHeight="1">
      <c r="A135" s="310" t="s">
        <v>188</v>
      </c>
      <c r="B135" s="310"/>
      <c r="C135" s="328"/>
      <c r="D135" s="311">
        <f>'[12]Veränd_WERT'!AC102</f>
        <v>151.454046728949</v>
      </c>
      <c r="E135" s="311">
        <f>'[12]Veränd_WERT'!AD102</f>
        <v>134.2943268735312</v>
      </c>
      <c r="F135" s="312">
        <f>'[12]Veränd_WERT'!AE102</f>
        <v>138.5</v>
      </c>
      <c r="G135" s="313">
        <f>'[12]Veränd_WERT'!AF102</f>
        <v>135.84945786749338</v>
      </c>
      <c r="H135" s="314">
        <f>'[12]Veränd_WERT'!AG102</f>
        <v>12.777695271951153</v>
      </c>
      <c r="I135" s="314">
        <f>'[12]Veränd_WERT'!AH102</f>
        <v>9.353102331371128</v>
      </c>
      <c r="J135" s="314">
        <f>'[12]Veränd_WERT'!AI102</f>
        <v>12.303216754610139</v>
      </c>
    </row>
    <row r="136" spans="1:10" ht="8.25" customHeight="1">
      <c r="A136" s="310"/>
      <c r="B136" s="310"/>
      <c r="C136" s="328"/>
      <c r="D136" s="311"/>
      <c r="E136" s="311"/>
      <c r="F136" s="315"/>
      <c r="G136" s="313"/>
      <c r="H136" s="314"/>
      <c r="I136" s="314"/>
      <c r="J136" s="314"/>
    </row>
    <row r="137" spans="1:10" ht="8.25" customHeight="1">
      <c r="A137" s="310"/>
      <c r="B137" s="310"/>
      <c r="C137" s="328"/>
      <c r="D137" s="311"/>
      <c r="E137" s="311"/>
      <c r="F137" s="315"/>
      <c r="G137" s="313"/>
      <c r="H137" s="314"/>
      <c r="I137" s="314"/>
      <c r="J137" s="314"/>
    </row>
    <row r="138" spans="1:10" ht="10.5" customHeight="1">
      <c r="A138" s="310" t="s">
        <v>189</v>
      </c>
      <c r="B138" s="310"/>
      <c r="C138" s="328"/>
      <c r="D138" s="311">
        <f>'[12]Veränd_WERT'!AC103</f>
        <v>114.51156037104107</v>
      </c>
      <c r="E138" s="311">
        <f>'[12]Veränd_WERT'!AD103</f>
        <v>151.8128887848186</v>
      </c>
      <c r="F138" s="315">
        <f>'[12]Veränd_WERT'!AE103</f>
        <v>308.8</v>
      </c>
      <c r="G138" s="313">
        <f>'[12]Veränd_WERT'!AF103</f>
        <v>118.30814971861987</v>
      </c>
      <c r="H138" s="314">
        <f>'[12]Veränd_WERT'!AG103</f>
        <v>-24.570593914887475</v>
      </c>
      <c r="I138" s="314">
        <f>'[12]Veränd_WERT'!AH103</f>
        <v>-62.9172408124867</v>
      </c>
      <c r="J138" s="314">
        <f>'[12]Veränd_WERT'!AI103</f>
        <v>-35.79514306153045</v>
      </c>
    </row>
    <row r="139" spans="1:10" ht="8.25" customHeight="1">
      <c r="A139" s="310"/>
      <c r="B139" s="310"/>
      <c r="C139" s="328"/>
      <c r="D139" s="311"/>
      <c r="E139" s="311"/>
      <c r="F139" s="315"/>
      <c r="G139" s="313"/>
      <c r="H139" s="314"/>
      <c r="I139" s="314"/>
      <c r="J139" s="314"/>
    </row>
    <row r="140" spans="1:10" ht="10.5" customHeight="1">
      <c r="A140" s="310"/>
      <c r="B140" s="310" t="s">
        <v>127</v>
      </c>
      <c r="C140" s="328"/>
      <c r="D140" s="311">
        <f>'[12]Veränd_WERT'!AC32</f>
        <v>105.74732255196531</v>
      </c>
      <c r="E140" s="311">
        <f>'[12]Veränd_WERT'!AD32</f>
        <v>150.11966246273636</v>
      </c>
      <c r="F140" s="315">
        <f>'[12]Veränd_WERT'!AE32</f>
        <v>307.4</v>
      </c>
      <c r="G140" s="313">
        <f>'[12]Veränd_WERT'!AF32</f>
        <v>111.62232833823388</v>
      </c>
      <c r="H140" s="314">
        <f>'[12]Veränd_WERT'!AG32</f>
        <v>-29.5579800692567</v>
      </c>
      <c r="I140" s="314">
        <f>'[12]Veränd_WERT'!AH32</f>
        <v>-65.59943963826763</v>
      </c>
      <c r="J140" s="314">
        <f>'[12]Veränd_WERT'!AI32</f>
        <v>-38.52267578213666</v>
      </c>
    </row>
    <row r="141" spans="1:10" ht="10.5" customHeight="1">
      <c r="A141" s="310"/>
      <c r="B141" s="310" t="s">
        <v>128</v>
      </c>
      <c r="C141" s="328"/>
      <c r="D141" s="311">
        <f>'[12]Veränd_WERT'!AC67</f>
        <v>356.50642297763034</v>
      </c>
      <c r="E141" s="311">
        <f>'[12]Veränd_WERT'!AD67</f>
        <v>198.56562208374996</v>
      </c>
      <c r="F141" s="315">
        <f>'[12]Veränd_WERT'!AE67</f>
        <v>346.2</v>
      </c>
      <c r="G141" s="313">
        <f>'[12]Veränd_WERT'!AF67</f>
        <v>303.05734835379343</v>
      </c>
      <c r="H141" s="314">
        <f>'[12]Veränd_WERT'!AG67</f>
        <v>79.54085870275418</v>
      </c>
      <c r="I141" s="314">
        <f>'[12]Veränd_WERT'!AH67</f>
        <v>2.9770141472069174</v>
      </c>
      <c r="J141" s="314">
        <f>'[12]Veränd_WERT'!AI67</f>
        <v>17.161346013064463</v>
      </c>
    </row>
    <row r="142" spans="1:10" ht="8.25" customHeight="1">
      <c r="A142" s="310"/>
      <c r="B142" s="310"/>
      <c r="C142" s="328"/>
      <c r="D142" s="311"/>
      <c r="E142" s="311"/>
      <c r="F142" s="315"/>
      <c r="G142" s="313"/>
      <c r="H142" s="314"/>
      <c r="I142" s="314"/>
      <c r="J142" s="314"/>
    </row>
    <row r="143" spans="1:10" ht="8.25" customHeight="1">
      <c r="A143" s="327"/>
      <c r="B143" s="327"/>
      <c r="C143" s="328"/>
      <c r="D143" s="311"/>
      <c r="E143" s="311"/>
      <c r="F143" s="315"/>
      <c r="G143" s="313"/>
      <c r="H143" s="314"/>
      <c r="I143" s="314"/>
      <c r="J143" s="314"/>
    </row>
    <row r="144" spans="1:10" ht="10.5" customHeight="1">
      <c r="A144" s="310" t="s">
        <v>190</v>
      </c>
      <c r="B144" s="310"/>
      <c r="C144" s="316"/>
      <c r="D144" s="311"/>
      <c r="E144" s="311"/>
      <c r="F144" s="312"/>
      <c r="G144" s="313"/>
      <c r="H144" s="314"/>
      <c r="I144" s="314"/>
      <c r="J144" s="314"/>
    </row>
    <row r="145" spans="1:10" ht="10.5" customHeight="1">
      <c r="A145" s="310"/>
      <c r="B145" s="310" t="s">
        <v>191</v>
      </c>
      <c r="C145" s="316"/>
      <c r="D145" s="311">
        <f>'[12]Veränd_WERT'!AC104</f>
        <v>106.5352762813349</v>
      </c>
      <c r="E145" s="311">
        <f>'[12]Veränd_WERT'!AD104</f>
        <v>91.48175959785152</v>
      </c>
      <c r="F145" s="312">
        <f>'[12]Veränd_WERT'!AE104</f>
        <v>99.8</v>
      </c>
      <c r="G145" s="313">
        <f>'[12]Veränd_WERT'!AF104</f>
        <v>93.6390119597288</v>
      </c>
      <c r="H145" s="314">
        <f>'[12]Veränd_WERT'!AG104</f>
        <v>16.455211125865706</v>
      </c>
      <c r="I145" s="314">
        <f>'[12]Veränd_WERT'!AH104</f>
        <v>6.74877382899289</v>
      </c>
      <c r="J145" s="314">
        <f>'[12]Veränd_WERT'!AI104</f>
        <v>-2.830496063927225</v>
      </c>
    </row>
    <row r="146" spans="1:10" ht="8.25" customHeight="1">
      <c r="A146" s="310"/>
      <c r="B146" s="310"/>
      <c r="C146" s="316"/>
      <c r="D146" s="311"/>
      <c r="E146" s="311"/>
      <c r="F146" s="315"/>
      <c r="G146" s="313"/>
      <c r="H146" s="314"/>
      <c r="I146" s="314"/>
      <c r="J146" s="314"/>
    </row>
    <row r="147" spans="1:10" ht="10.5" customHeight="1">
      <c r="A147" s="310"/>
      <c r="B147" s="310" t="s">
        <v>127</v>
      </c>
      <c r="C147" s="316"/>
      <c r="D147" s="311">
        <f>'[12]Veränd_WERT'!AC33</f>
        <v>103.9620798604168</v>
      </c>
      <c r="E147" s="311">
        <f>'[12]Veränd_WERT'!AD33</f>
        <v>88.08323133497072</v>
      </c>
      <c r="F147" s="315">
        <f>'[12]Veränd_WERT'!AE33</f>
        <v>97</v>
      </c>
      <c r="G147" s="313">
        <f>'[12]Veränd_WERT'!AF33</f>
        <v>90.9817703984625</v>
      </c>
      <c r="H147" s="314">
        <f>'[12]Veränd_WERT'!AG33</f>
        <v>18.02709583287264</v>
      </c>
      <c r="I147" s="314">
        <f>'[12]Veränd_WERT'!AH33</f>
        <v>7.177401917955457</v>
      </c>
      <c r="J147" s="314">
        <f>'[12]Veränd_WERT'!AI33</f>
        <v>-2.831857887010493</v>
      </c>
    </row>
    <row r="148" spans="1:10" ht="10.5" customHeight="1">
      <c r="A148" s="310"/>
      <c r="B148" s="310" t="s">
        <v>128</v>
      </c>
      <c r="C148" s="316"/>
      <c r="D148" s="311">
        <f>'[12]Veränd_WERT'!AC68</f>
        <v>127.11957660249466</v>
      </c>
      <c r="E148" s="311">
        <f>'[12]Veränd_WERT'!AD68</f>
        <v>118.66830700963655</v>
      </c>
      <c r="F148" s="315">
        <f>'[12]Veränd_WERT'!AE68</f>
        <v>122.8</v>
      </c>
      <c r="G148" s="313">
        <f>'[12]Veränd_WERT'!AF68</f>
        <v>114.92929453737707</v>
      </c>
      <c r="H148" s="314">
        <f>'[12]Veränd_WERT'!AG68</f>
        <v>7.121757953597349</v>
      </c>
      <c r="I148" s="314">
        <f>'[12]Veränd_WERT'!AH68</f>
        <v>3.5175705232041237</v>
      </c>
      <c r="J148" s="314">
        <f>'[12]Veränd_WERT'!AI68</f>
        <v>-3.0405276681295867</v>
      </c>
    </row>
    <row r="149" spans="1:10" ht="10.5" customHeight="1">
      <c r="A149" s="310"/>
      <c r="B149" s="310"/>
      <c r="C149" s="318"/>
      <c r="D149" s="311"/>
      <c r="E149" s="311"/>
      <c r="F149" s="326"/>
      <c r="G149" s="313"/>
      <c r="H149" s="314"/>
      <c r="I149" s="314"/>
      <c r="J149" s="314"/>
    </row>
    <row r="151" spans="1:10" ht="10.5" customHeight="1">
      <c r="A151" s="327"/>
      <c r="B151" s="327"/>
      <c r="C151" s="329"/>
      <c r="D151" s="330"/>
      <c r="E151" s="330"/>
      <c r="F151" s="331"/>
      <c r="G151" s="332"/>
      <c r="H151" s="333"/>
      <c r="I151" s="333"/>
      <c r="J151" s="333"/>
    </row>
    <row r="152" spans="1:10" ht="10.5" customHeight="1">
      <c r="A152" s="327"/>
      <c r="B152" s="327"/>
      <c r="C152" s="329"/>
      <c r="D152" s="334"/>
      <c r="E152" s="334"/>
      <c r="F152" s="331"/>
      <c r="G152" s="335"/>
      <c r="H152" s="334"/>
      <c r="I152" s="334"/>
      <c r="J152" s="334"/>
    </row>
    <row r="153" spans="1:10" ht="10.5" customHeight="1">
      <c r="A153" s="327"/>
      <c r="B153" s="327"/>
      <c r="C153" s="329"/>
      <c r="D153" s="334"/>
      <c r="E153" s="334"/>
      <c r="F153" s="331"/>
      <c r="G153" s="335"/>
      <c r="H153" s="334"/>
      <c r="I153" s="334"/>
      <c r="J153" s="334"/>
    </row>
    <row r="154" spans="1:10" ht="10.5" customHeight="1">
      <c r="A154" s="327"/>
      <c r="B154" s="327"/>
      <c r="C154" s="329"/>
      <c r="D154" s="334"/>
      <c r="E154" s="334"/>
      <c r="F154" s="331"/>
      <c r="G154" s="335"/>
      <c r="H154" s="334"/>
      <c r="I154" s="334"/>
      <c r="J154" s="334"/>
    </row>
    <row r="155" spans="1:10" ht="10.5" customHeight="1">
      <c r="A155" s="327"/>
      <c r="B155" s="327"/>
      <c r="C155" s="329"/>
      <c r="D155" s="334"/>
      <c r="E155" s="334"/>
      <c r="F155" s="331"/>
      <c r="G155" s="335"/>
      <c r="H155" s="334"/>
      <c r="I155" s="334"/>
      <c r="J155" s="334"/>
    </row>
    <row r="156" spans="1:10" ht="12.75">
      <c r="A156" s="327"/>
      <c r="B156" s="327"/>
      <c r="C156" s="329"/>
      <c r="D156" s="334"/>
      <c r="E156" s="334"/>
      <c r="F156" s="331"/>
      <c r="G156" s="335"/>
      <c r="H156" s="334"/>
      <c r="I156" s="334"/>
      <c r="J156" s="334"/>
    </row>
    <row r="157" spans="1:10" ht="10.5" customHeight="1">
      <c r="A157" s="327"/>
      <c r="C157" s="305"/>
      <c r="D157" s="334"/>
      <c r="E157" s="334"/>
      <c r="F157" s="331"/>
      <c r="G157" s="335"/>
      <c r="H157" s="334"/>
      <c r="I157" s="334"/>
      <c r="J157" s="334"/>
    </row>
    <row r="158" spans="1:10" ht="10.5" customHeight="1">
      <c r="A158" s="327"/>
      <c r="B158" s="327"/>
      <c r="C158" s="329"/>
      <c r="D158" s="334"/>
      <c r="E158" s="334"/>
      <c r="F158" s="331"/>
      <c r="G158" s="335"/>
      <c r="H158" s="334"/>
      <c r="I158" s="334"/>
      <c r="J158" s="334"/>
    </row>
    <row r="159" spans="2:10" ht="10.5" customHeight="1">
      <c r="B159" s="327"/>
      <c r="C159" s="305"/>
      <c r="D159" s="334"/>
      <c r="E159" s="334"/>
      <c r="F159" s="331"/>
      <c r="G159" s="335"/>
      <c r="H159" s="334"/>
      <c r="I159" s="334"/>
      <c r="J159" s="334"/>
    </row>
    <row r="160" ht="10.5" customHeight="1"/>
  </sheetData>
  <mergeCells count="12">
    <mergeCell ref="D79:D83"/>
    <mergeCell ref="E79:F80"/>
    <mergeCell ref="G79:G83"/>
    <mergeCell ref="E81:E83"/>
    <mergeCell ref="F81:F83"/>
    <mergeCell ref="E10:E12"/>
    <mergeCell ref="F10:F12"/>
    <mergeCell ref="A3:J3"/>
    <mergeCell ref="A74:J74"/>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6.xml><?xml version="1.0" encoding="utf-8"?>
<worksheet xmlns="http://schemas.openxmlformats.org/spreadsheetml/2006/main" xmlns:r="http://schemas.openxmlformats.org/officeDocument/2006/relationships">
  <dimension ref="A1:Q127"/>
  <sheetViews>
    <sheetView workbookViewId="0" topLeftCell="A1">
      <selection activeCell="B61" sqref="B61"/>
    </sheetView>
  </sheetViews>
  <sheetFormatPr defaultColWidth="11.421875" defaultRowHeight="12.75"/>
  <cols>
    <col min="1" max="1" width="4.421875" style="336" customWidth="1"/>
    <col min="2" max="8" width="5.421875" style="336" customWidth="1"/>
    <col min="9" max="9" width="5.7109375" style="336" bestFit="1" customWidth="1"/>
    <col min="10" max="13" width="5.421875" style="336" customWidth="1"/>
    <col min="14" max="14" width="5.28125" style="336" bestFit="1" customWidth="1"/>
    <col min="15" max="15" width="6.421875" style="336" customWidth="1"/>
    <col min="16" max="16" width="6.7109375" style="336" customWidth="1"/>
    <col min="17" max="17" width="6.8515625" style="336" customWidth="1"/>
    <col min="18" max="16384" width="11.421875" style="336" customWidth="1"/>
  </cols>
  <sheetData>
    <row r="1" spans="1:17" ht="12" customHeight="1">
      <c r="A1" s="579" t="s">
        <v>234</v>
      </c>
      <c r="B1" s="579"/>
      <c r="C1" s="579"/>
      <c r="D1" s="579"/>
      <c r="E1" s="579"/>
      <c r="F1" s="579"/>
      <c r="G1" s="579"/>
      <c r="H1" s="579"/>
      <c r="I1" s="579"/>
      <c r="J1" s="579"/>
      <c r="K1" s="579"/>
      <c r="L1" s="579"/>
      <c r="M1" s="579"/>
      <c r="N1" s="579"/>
      <c r="O1" s="579"/>
      <c r="P1" s="579"/>
      <c r="Q1" s="579"/>
    </row>
    <row r="2" spans="1:17" ht="12.75" customHeight="1">
      <c r="A2" s="337"/>
      <c r="B2" s="337"/>
      <c r="C2" s="337"/>
      <c r="D2" s="337"/>
      <c r="E2" s="337"/>
      <c r="F2" s="337"/>
      <c r="G2" s="337"/>
      <c r="H2" s="337"/>
      <c r="I2" s="337"/>
      <c r="J2" s="337"/>
      <c r="K2" s="337"/>
      <c r="L2" s="337"/>
      <c r="M2" s="337"/>
      <c r="N2" s="338"/>
      <c r="O2" s="339"/>
      <c r="P2" s="339"/>
      <c r="Q2" s="337"/>
    </row>
    <row r="3" spans="1:17" ht="12.75" customHeight="1">
      <c r="A3" s="581" t="s">
        <v>235</v>
      </c>
      <c r="B3" s="581"/>
      <c r="C3" s="581"/>
      <c r="D3" s="581"/>
      <c r="E3" s="581"/>
      <c r="F3" s="581"/>
      <c r="G3" s="581"/>
      <c r="H3" s="581"/>
      <c r="I3" s="581"/>
      <c r="J3" s="581"/>
      <c r="K3" s="581"/>
      <c r="L3" s="581"/>
      <c r="M3" s="581"/>
      <c r="N3" s="581"/>
      <c r="O3" s="581"/>
      <c r="P3" s="581"/>
      <c r="Q3" s="581"/>
    </row>
    <row r="4" spans="1:17" ht="12.75" customHeight="1">
      <c r="A4" s="580" t="s">
        <v>236</v>
      </c>
      <c r="B4" s="580"/>
      <c r="C4" s="580"/>
      <c r="D4" s="580"/>
      <c r="E4" s="580"/>
      <c r="F4" s="580"/>
      <c r="G4" s="580"/>
      <c r="H4" s="580"/>
      <c r="I4" s="580"/>
      <c r="J4" s="580"/>
      <c r="K4" s="580"/>
      <c r="L4" s="580"/>
      <c r="M4" s="580"/>
      <c r="N4" s="580"/>
      <c r="O4" s="580"/>
      <c r="P4" s="580"/>
      <c r="Q4" s="580"/>
    </row>
    <row r="5" spans="1:17" ht="12.75" customHeight="1">
      <c r="A5" s="580" t="s">
        <v>103</v>
      </c>
      <c r="B5" s="580"/>
      <c r="C5" s="580"/>
      <c r="D5" s="580"/>
      <c r="E5" s="580"/>
      <c r="F5" s="580"/>
      <c r="G5" s="580"/>
      <c r="H5" s="580"/>
      <c r="I5" s="580"/>
      <c r="J5" s="580"/>
      <c r="K5" s="580"/>
      <c r="L5" s="580"/>
      <c r="M5" s="580"/>
      <c r="N5" s="580"/>
      <c r="O5" s="580"/>
      <c r="P5" s="580"/>
      <c r="Q5" s="580"/>
    </row>
    <row r="6" spans="1:17" ht="12.75" customHeight="1">
      <c r="A6" s="340"/>
      <c r="B6" s="341"/>
      <c r="C6" s="342"/>
      <c r="D6" s="342"/>
      <c r="E6" s="342"/>
      <c r="F6" s="342"/>
      <c r="G6" s="342"/>
      <c r="H6" s="342"/>
      <c r="I6" s="342"/>
      <c r="J6" s="342"/>
      <c r="K6" s="342"/>
      <c r="L6" s="342"/>
      <c r="M6" s="342"/>
      <c r="N6" s="343"/>
      <c r="O6" s="344"/>
      <c r="P6" s="344"/>
      <c r="Q6" s="337"/>
    </row>
    <row r="7" spans="1:16" ht="12.75" customHeight="1">
      <c r="A7" s="341"/>
      <c r="B7" s="341"/>
      <c r="C7" s="342"/>
      <c r="D7" s="342"/>
      <c r="E7" s="342"/>
      <c r="F7" s="342"/>
      <c r="G7" s="342"/>
      <c r="H7" s="342"/>
      <c r="I7" s="342"/>
      <c r="J7" s="342"/>
      <c r="K7" s="342"/>
      <c r="L7" s="342"/>
      <c r="M7" s="342"/>
      <c r="N7" s="345"/>
      <c r="O7" s="344"/>
      <c r="P7" s="344"/>
    </row>
    <row r="8" spans="1:17" ht="12" customHeight="1">
      <c r="A8" s="346"/>
      <c r="B8" s="347"/>
      <c r="C8" s="348"/>
      <c r="D8" s="348"/>
      <c r="E8" s="348"/>
      <c r="F8" s="348"/>
      <c r="G8" s="348"/>
      <c r="H8" s="348"/>
      <c r="I8" s="348"/>
      <c r="J8" s="348"/>
      <c r="K8" s="348"/>
      <c r="L8" s="348"/>
      <c r="M8" s="348"/>
      <c r="N8" s="349"/>
      <c r="O8" s="575" t="s">
        <v>104</v>
      </c>
      <c r="P8" s="576"/>
      <c r="Q8" s="576"/>
    </row>
    <row r="9" spans="1:17" ht="12" customHeight="1">
      <c r="A9" s="350"/>
      <c r="B9" s="351"/>
      <c r="C9" s="352"/>
      <c r="D9" s="352"/>
      <c r="E9" s="352"/>
      <c r="F9" s="352"/>
      <c r="G9" s="352"/>
      <c r="H9" s="352"/>
      <c r="I9" s="352"/>
      <c r="J9" s="352"/>
      <c r="K9" s="352"/>
      <c r="L9" s="352"/>
      <c r="M9" s="352"/>
      <c r="N9" s="353"/>
      <c r="O9" s="354" t="s">
        <v>105</v>
      </c>
      <c r="P9" s="355"/>
      <c r="Q9" s="356" t="s">
        <v>106</v>
      </c>
    </row>
    <row r="10" spans="1:17" ht="12" customHeight="1">
      <c r="A10" s="357" t="s">
        <v>107</v>
      </c>
      <c r="B10" s="351" t="s">
        <v>108</v>
      </c>
      <c r="C10" s="352" t="s">
        <v>109</v>
      </c>
      <c r="D10" s="352" t="s">
        <v>105</v>
      </c>
      <c r="E10" s="352" t="s">
        <v>110</v>
      </c>
      <c r="F10" s="352" t="s">
        <v>111</v>
      </c>
      <c r="G10" s="352" t="s">
        <v>112</v>
      </c>
      <c r="H10" s="352" t="s">
        <v>113</v>
      </c>
      <c r="I10" s="352" t="s">
        <v>114</v>
      </c>
      <c r="J10" s="352" t="s">
        <v>115</v>
      </c>
      <c r="K10" s="352" t="s">
        <v>116</v>
      </c>
      <c r="L10" s="352" t="s">
        <v>117</v>
      </c>
      <c r="M10" s="352" t="s">
        <v>118</v>
      </c>
      <c r="N10" s="358" t="s">
        <v>119</v>
      </c>
      <c r="O10" s="577" t="s">
        <v>120</v>
      </c>
      <c r="P10" s="578"/>
      <c r="Q10" s="578"/>
    </row>
    <row r="11" spans="1:17" ht="12" customHeight="1">
      <c r="A11" s="350"/>
      <c r="B11" s="351"/>
      <c r="C11" s="352"/>
      <c r="D11" s="352"/>
      <c r="E11" s="352"/>
      <c r="F11" s="352"/>
      <c r="G11" s="352"/>
      <c r="H11" s="352"/>
      <c r="I11" s="352"/>
      <c r="J11" s="352"/>
      <c r="K11" s="352"/>
      <c r="L11" s="352"/>
      <c r="M11" s="352"/>
      <c r="N11" s="353"/>
      <c r="O11" s="359" t="s">
        <v>121</v>
      </c>
      <c r="P11" s="360" t="s">
        <v>122</v>
      </c>
      <c r="Q11" s="361" t="s">
        <v>122</v>
      </c>
    </row>
    <row r="12" spans="1:17" ht="12" customHeight="1">
      <c r="A12" s="362"/>
      <c r="B12" s="363"/>
      <c r="C12" s="364"/>
      <c r="D12" s="364"/>
      <c r="E12" s="364"/>
      <c r="F12" s="364"/>
      <c r="G12" s="364"/>
      <c r="H12" s="364"/>
      <c r="I12" s="364"/>
      <c r="J12" s="364"/>
      <c r="K12" s="364"/>
      <c r="L12" s="364"/>
      <c r="M12" s="364"/>
      <c r="N12" s="365"/>
      <c r="O12" s="366" t="s">
        <v>123</v>
      </c>
      <c r="P12" s="367" t="s">
        <v>124</v>
      </c>
      <c r="Q12" s="368" t="s">
        <v>125</v>
      </c>
    </row>
    <row r="13" spans="1:17" ht="12" customHeight="1">
      <c r="A13" s="369"/>
      <c r="B13" s="370"/>
      <c r="C13" s="370"/>
      <c r="D13" s="370"/>
      <c r="E13" s="370"/>
      <c r="F13" s="370"/>
      <c r="G13" s="370"/>
      <c r="H13" s="370"/>
      <c r="I13" s="370"/>
      <c r="J13" s="370"/>
      <c r="K13" s="370"/>
      <c r="L13" s="370"/>
      <c r="M13" s="370"/>
      <c r="N13" s="371"/>
      <c r="O13" s="372"/>
      <c r="P13" s="360"/>
      <c r="Q13" s="360"/>
    </row>
    <row r="14" spans="1:16" ht="12" customHeight="1">
      <c r="A14" s="369"/>
      <c r="B14" s="370"/>
      <c r="C14" s="370"/>
      <c r="D14" s="370"/>
      <c r="E14" s="370"/>
      <c r="F14" s="370"/>
      <c r="G14" s="370"/>
      <c r="H14" s="370"/>
      <c r="I14" s="370"/>
      <c r="J14" s="370"/>
      <c r="K14" s="370"/>
      <c r="L14" s="370"/>
      <c r="M14" s="370"/>
      <c r="N14" s="371"/>
      <c r="O14" s="372"/>
      <c r="P14" s="360"/>
    </row>
    <row r="15" spans="1:16" ht="12" customHeight="1">
      <c r="A15" s="369"/>
      <c r="B15" s="370"/>
      <c r="C15" s="370"/>
      <c r="D15" s="370"/>
      <c r="E15" s="370"/>
      <c r="F15" s="370"/>
      <c r="G15" s="370"/>
      <c r="H15" s="370"/>
      <c r="I15" s="370"/>
      <c r="J15" s="370"/>
      <c r="K15" s="370"/>
      <c r="L15" s="370"/>
      <c r="M15" s="370"/>
      <c r="N15" s="371"/>
      <c r="O15" s="372"/>
      <c r="P15" s="360"/>
    </row>
    <row r="16" spans="1:16" ht="1.5" customHeight="1">
      <c r="A16" s="369"/>
      <c r="B16" s="370"/>
      <c r="C16" s="370"/>
      <c r="D16" s="370"/>
      <c r="E16" s="370"/>
      <c r="F16" s="370"/>
      <c r="G16" s="370"/>
      <c r="H16" s="370"/>
      <c r="I16" s="370"/>
      <c r="J16" s="370"/>
      <c r="K16" s="370"/>
      <c r="L16" s="370"/>
      <c r="M16" s="370"/>
      <c r="N16" s="371"/>
      <c r="O16" s="372"/>
      <c r="P16" s="360"/>
    </row>
    <row r="17" spans="1:17" ht="12" customHeight="1">
      <c r="A17" s="574" t="s">
        <v>255</v>
      </c>
      <c r="B17" s="574"/>
      <c r="C17" s="574"/>
      <c r="D17" s="574"/>
      <c r="E17" s="574"/>
      <c r="F17" s="574"/>
      <c r="G17" s="574"/>
      <c r="H17" s="574"/>
      <c r="I17" s="574"/>
      <c r="J17" s="574"/>
      <c r="K17" s="574"/>
      <c r="L17" s="574"/>
      <c r="M17" s="574"/>
      <c r="N17" s="574"/>
      <c r="O17" s="574"/>
      <c r="P17" s="574"/>
      <c r="Q17" s="373"/>
    </row>
    <row r="18" spans="1:17" ht="1.5" customHeight="1">
      <c r="A18" s="374"/>
      <c r="B18" s="375"/>
      <c r="C18" s="375"/>
      <c r="D18" s="375"/>
      <c r="E18" s="376"/>
      <c r="F18" s="376"/>
      <c r="G18" s="376"/>
      <c r="H18" s="376"/>
      <c r="I18" s="376"/>
      <c r="J18" s="376"/>
      <c r="K18" s="376"/>
      <c r="L18" s="376"/>
      <c r="M18" s="376"/>
      <c r="N18" s="377"/>
      <c r="O18" s="378"/>
      <c r="P18" s="378"/>
      <c r="Q18" s="337"/>
    </row>
    <row r="19" spans="1:17" ht="12" customHeight="1">
      <c r="A19" s="379"/>
      <c r="B19" s="380"/>
      <c r="C19" s="380"/>
      <c r="D19" s="380"/>
      <c r="E19" s="380"/>
      <c r="F19" s="380"/>
      <c r="G19" s="380"/>
      <c r="H19" s="380"/>
      <c r="I19" s="380"/>
      <c r="J19" s="380"/>
      <c r="K19" s="380"/>
      <c r="L19" s="380"/>
      <c r="M19" s="380"/>
      <c r="N19" s="371"/>
      <c r="O19" s="372"/>
      <c r="P19" s="372"/>
      <c r="Q19" s="381"/>
    </row>
    <row r="20" spans="1:17" ht="12" customHeight="1">
      <c r="A20" s="382">
        <v>1999</v>
      </c>
      <c r="B20" s="380">
        <v>58.343208824892834</v>
      </c>
      <c r="C20" s="380">
        <v>95.61198681204172</v>
      </c>
      <c r="D20" s="380">
        <v>121.45794527777005</v>
      </c>
      <c r="E20" s="380">
        <v>104.96664312887249</v>
      </c>
      <c r="F20" s="380">
        <v>115.3227051832184</v>
      </c>
      <c r="G20" s="380">
        <v>129.79299100632977</v>
      </c>
      <c r="H20" s="380">
        <v>119.15047581191783</v>
      </c>
      <c r="I20" s="380">
        <v>113.33989191695957</v>
      </c>
      <c r="J20" s="380">
        <v>104.05371862185487</v>
      </c>
      <c r="K20" s="380">
        <v>88.91003406028521</v>
      </c>
      <c r="L20" s="380">
        <v>80.27217181755839</v>
      </c>
      <c r="M20" s="380">
        <v>68.77822753829876</v>
      </c>
      <c r="N20" s="383" t="e">
        <f>(#REF!+#REF!+#REF!+#REF!+#REF!+#REF!+#REF!+#REF!+#REF!+#REF!+#REF!+#REF!)/12</f>
        <v>#REF!</v>
      </c>
      <c r="O20" s="384" t="e">
        <f>100*(#REF!-#REF!)/#REF!</f>
        <v>#REF!</v>
      </c>
      <c r="P20" s="384" t="e">
        <f>100*(#REF!-#REF!)/#REF!</f>
        <v>#REF!</v>
      </c>
      <c r="Q20" s="385"/>
    </row>
    <row r="21" spans="1:17" ht="12" customHeight="1">
      <c r="A21" s="382">
        <v>2001</v>
      </c>
      <c r="B21" s="380">
        <v>51.61510416118137</v>
      </c>
      <c r="C21" s="380">
        <v>60.91581946278218</v>
      </c>
      <c r="D21" s="380">
        <v>88.09674597033347</v>
      </c>
      <c r="E21" s="380">
        <v>91.00507088689332</v>
      </c>
      <c r="F21" s="380">
        <v>107.00987235411287</v>
      </c>
      <c r="G21" s="380">
        <v>127.05319179774477</v>
      </c>
      <c r="H21" s="380">
        <v>104.91948952831632</v>
      </c>
      <c r="I21" s="380">
        <v>103.96871199046002</v>
      </c>
      <c r="J21" s="380">
        <v>95.44261176696632</v>
      </c>
      <c r="K21" s="380">
        <v>83.50993207202816</v>
      </c>
      <c r="L21" s="380">
        <v>73.73682987076637</v>
      </c>
      <c r="M21" s="380">
        <v>53.63120199171429</v>
      </c>
      <c r="N21" s="383">
        <f>(B21+C21+D21+E21+F21+G21+H21+I21+J21+K21+L21+M21)/12</f>
        <v>86.74204848777497</v>
      </c>
      <c r="O21" s="384">
        <f>100*(D21-C21)/C21</f>
        <v>44.620472559115875</v>
      </c>
      <c r="P21" s="384">
        <f>100*(D21-D20)/D20</f>
        <v>-27.467284442479812</v>
      </c>
      <c r="Q21" s="385">
        <f>(((B21+C21+D21)/3)-((B20+C20+D20)/3))/((B20+C20+D20)/3)*100</f>
        <v>-27.153922674869253</v>
      </c>
    </row>
    <row r="22" spans="1:17" ht="12" customHeight="1">
      <c r="A22" s="382">
        <v>2002</v>
      </c>
      <c r="B22" s="380">
        <v>36.023397465602194</v>
      </c>
      <c r="C22" s="380">
        <v>63.71142235316469</v>
      </c>
      <c r="D22" s="380">
        <v>81.37485103157579</v>
      </c>
      <c r="E22" s="380">
        <v>87.32034357195974</v>
      </c>
      <c r="F22" s="380">
        <v>96.38009126208586</v>
      </c>
      <c r="G22" s="380">
        <v>93.9042284507029</v>
      </c>
      <c r="H22" s="380">
        <v>92.97185925093817</v>
      </c>
      <c r="I22" s="380">
        <v>92.82789769669118</v>
      </c>
      <c r="J22" s="380">
        <v>88.11025282385293</v>
      </c>
      <c r="K22" s="380">
        <v>70.21680500027992</v>
      </c>
      <c r="L22" s="380">
        <v>72.95005942158058</v>
      </c>
      <c r="M22" s="380">
        <v>60.177888751616074</v>
      </c>
      <c r="N22" s="383">
        <f>(B22+C22+D22+E22+F22+G22+H22+I22+J22+K22+L22+M22)/12</f>
        <v>77.99742475667082</v>
      </c>
      <c r="O22" s="384">
        <f>100*(D22-C22)/C22</f>
        <v>27.724116062735664</v>
      </c>
      <c r="P22" s="384">
        <f>100*(D22-D21)/D21</f>
        <v>-7.630128519186486</v>
      </c>
      <c r="Q22" s="385">
        <f>(((B22+C22+D22)/3)-((B21+C21+D21)/3))/((B21+C21+D21)/3)*100</f>
        <v>-9.72846805399428</v>
      </c>
    </row>
    <row r="23" spans="1:17" ht="12" customHeight="1">
      <c r="A23" s="382">
        <v>2003</v>
      </c>
      <c r="B23" s="380">
        <v>47.2129970233851</v>
      </c>
      <c r="C23" s="380">
        <v>47.2</v>
      </c>
      <c r="D23" s="380">
        <v>69.66752270484518</v>
      </c>
      <c r="E23" s="380">
        <v>74.04182180641666</v>
      </c>
      <c r="F23" s="380">
        <v>85.3</v>
      </c>
      <c r="G23" s="380">
        <v>86.3</v>
      </c>
      <c r="H23" s="380">
        <v>77.1</v>
      </c>
      <c r="I23" s="380">
        <v>80.12554509756251</v>
      </c>
      <c r="J23" s="380">
        <v>81.8</v>
      </c>
      <c r="K23" s="380">
        <v>67.4</v>
      </c>
      <c r="L23" s="380">
        <v>60.5</v>
      </c>
      <c r="M23" s="380">
        <v>62.6</v>
      </c>
      <c r="N23" s="383">
        <f>(B23+C23+D23+E23+F23+G23+H23+I23+J23+K23+L23+M23)/12</f>
        <v>69.93732388601745</v>
      </c>
      <c r="O23" s="384">
        <f>100*(D23-C23)/C23</f>
        <v>47.600683696705886</v>
      </c>
      <c r="P23" s="384">
        <f>100*(D23-D22)/D22</f>
        <v>-14.386912145851822</v>
      </c>
      <c r="Q23" s="385">
        <f>(((B23+C23+D23)/3)-((B22+C22+D22)/3))/((B22+C22+D22)/3)*100</f>
        <v>-9.402673552526169</v>
      </c>
    </row>
    <row r="24" spans="1:17" ht="12" customHeight="1">
      <c r="A24" s="382">
        <v>2004</v>
      </c>
      <c r="B24" s="380">
        <v>33.578035740015714</v>
      </c>
      <c r="C24" s="380">
        <v>45.2</v>
      </c>
      <c r="D24" s="380">
        <v>93.42427831261664</v>
      </c>
      <c r="E24" s="380"/>
      <c r="F24" s="380"/>
      <c r="G24" s="380"/>
      <c r="H24" s="380"/>
      <c r="I24" s="380"/>
      <c r="J24" s="380"/>
      <c r="K24" s="380"/>
      <c r="L24" s="380"/>
      <c r="M24" s="380"/>
      <c r="N24" s="383">
        <f>(B24+C24+D24)/3</f>
        <v>57.40077135087745</v>
      </c>
      <c r="O24" s="384">
        <f>100*(D24-C24)/C24</f>
        <v>106.69088122260317</v>
      </c>
      <c r="P24" s="384">
        <f>100*(D24-D23)/D23</f>
        <v>34.10018712509672</v>
      </c>
      <c r="Q24" s="385">
        <f>(((B24+C24+D24)/3)-((B23+C23+D23)/3))/((B23+C23+D23)/3)*100</f>
        <v>4.949883348647564</v>
      </c>
    </row>
    <row r="25" spans="1:17" ht="12" customHeight="1">
      <c r="A25" s="386"/>
      <c r="B25" s="381"/>
      <c r="C25" s="381"/>
      <c r="D25" s="381"/>
      <c r="E25" s="381"/>
      <c r="F25" s="381"/>
      <c r="G25" s="381"/>
      <c r="H25" s="381"/>
      <c r="I25" s="381"/>
      <c r="J25" s="384"/>
      <c r="K25" s="384"/>
      <c r="L25" s="385"/>
      <c r="M25" s="381"/>
      <c r="N25" s="387"/>
      <c r="O25" s="381"/>
      <c r="P25" s="381"/>
      <c r="Q25" s="381"/>
    </row>
    <row r="26" spans="1:17" ht="12.75" customHeight="1">
      <c r="A26" s="381"/>
      <c r="B26" s="381"/>
      <c r="C26" s="381"/>
      <c r="D26" s="381"/>
      <c r="E26" s="381"/>
      <c r="F26" s="381"/>
      <c r="G26" s="381"/>
      <c r="H26" s="381"/>
      <c r="I26" s="381"/>
      <c r="J26" s="384"/>
      <c r="K26" s="384"/>
      <c r="L26" s="385"/>
      <c r="M26" s="381"/>
      <c r="N26" s="387"/>
      <c r="O26" s="381"/>
      <c r="P26" s="381"/>
      <c r="Q26" s="381"/>
    </row>
    <row r="27" spans="1:17" ht="12" customHeight="1">
      <c r="A27" s="381"/>
      <c r="B27" s="381"/>
      <c r="C27" s="381"/>
      <c r="D27" s="381"/>
      <c r="E27" s="381"/>
      <c r="F27" s="381"/>
      <c r="G27" s="381"/>
      <c r="H27" s="381"/>
      <c r="I27" s="381"/>
      <c r="J27" s="384"/>
      <c r="K27" s="384"/>
      <c r="L27" s="385"/>
      <c r="M27" s="381"/>
      <c r="N27" s="387"/>
      <c r="O27" s="381"/>
      <c r="P27" s="381"/>
      <c r="Q27" s="381"/>
    </row>
    <row r="28" spans="1:17" ht="12" customHeight="1">
      <c r="A28" s="574" t="s">
        <v>237</v>
      </c>
      <c r="B28" s="574"/>
      <c r="C28" s="574"/>
      <c r="D28" s="574"/>
      <c r="E28" s="574"/>
      <c r="F28" s="574"/>
      <c r="G28" s="574"/>
      <c r="H28" s="574"/>
      <c r="I28" s="574"/>
      <c r="J28" s="574"/>
      <c r="K28" s="574"/>
      <c r="L28" s="574"/>
      <c r="M28" s="574"/>
      <c r="N28" s="574"/>
      <c r="O28" s="574"/>
      <c r="P28" s="574"/>
      <c r="Q28" s="373"/>
    </row>
    <row r="29" spans="1:17" ht="1.5" customHeight="1">
      <c r="A29" s="388"/>
      <c r="B29" s="337"/>
      <c r="C29" s="337"/>
      <c r="D29" s="337"/>
      <c r="E29" s="337"/>
      <c r="F29" s="337"/>
      <c r="G29" s="337"/>
      <c r="H29" s="337"/>
      <c r="I29" s="337"/>
      <c r="J29" s="337"/>
      <c r="K29" s="337"/>
      <c r="L29" s="337"/>
      <c r="M29" s="337"/>
      <c r="N29" s="389"/>
      <c r="O29" s="337"/>
      <c r="P29" s="337"/>
      <c r="Q29" s="337"/>
    </row>
    <row r="30" spans="1:17" ht="12" customHeight="1">
      <c r="A30" s="388"/>
      <c r="B30" s="380"/>
      <c r="C30" s="380"/>
      <c r="D30" s="380"/>
      <c r="E30" s="380"/>
      <c r="F30" s="380"/>
      <c r="G30" s="380"/>
      <c r="H30" s="380"/>
      <c r="I30" s="380"/>
      <c r="J30" s="380"/>
      <c r="K30" s="380"/>
      <c r="L30" s="380"/>
      <c r="M30" s="380"/>
      <c r="N30" s="389"/>
      <c r="O30" s="337"/>
      <c r="P30" s="337"/>
      <c r="Q30" s="337"/>
    </row>
    <row r="31" spans="1:17" ht="12" customHeight="1">
      <c r="A31" s="382">
        <v>1999</v>
      </c>
      <c r="B31" s="380">
        <v>70.48886322564562</v>
      </c>
      <c r="C31" s="380">
        <v>68.51910333275926</v>
      </c>
      <c r="D31" s="380">
        <v>112.69837382197494</v>
      </c>
      <c r="E31" s="380">
        <v>120.02222647592116</v>
      </c>
      <c r="F31" s="380">
        <v>128.56830260647808</v>
      </c>
      <c r="G31" s="380">
        <v>128.95042140472745</v>
      </c>
      <c r="H31" s="380">
        <v>109.4746749401696</v>
      </c>
      <c r="I31" s="380">
        <v>110.71726472053282</v>
      </c>
      <c r="J31" s="380">
        <v>91.63666087641987</v>
      </c>
      <c r="K31" s="380">
        <v>95.08301406348333</v>
      </c>
      <c r="L31" s="380">
        <v>81.85461424788542</v>
      </c>
      <c r="M31" s="380">
        <v>81.98648028400245</v>
      </c>
      <c r="N31" s="383"/>
      <c r="O31" s="384"/>
      <c r="P31" s="384"/>
      <c r="Q31" s="385"/>
    </row>
    <row r="32" spans="1:17" ht="12" customHeight="1">
      <c r="A32" s="382">
        <v>2001</v>
      </c>
      <c r="B32" s="380">
        <v>70.53104448204948</v>
      </c>
      <c r="C32" s="380">
        <v>75.85633160767603</v>
      </c>
      <c r="D32" s="380">
        <v>90.43821904419076</v>
      </c>
      <c r="E32" s="380">
        <v>84.02454939556479</v>
      </c>
      <c r="F32" s="380">
        <v>105.32678812989164</v>
      </c>
      <c r="G32" s="380">
        <v>139.37466753738806</v>
      </c>
      <c r="H32" s="380">
        <v>83.85229852293101</v>
      </c>
      <c r="I32" s="380">
        <v>91.67219759349909</v>
      </c>
      <c r="J32" s="380">
        <v>88.60292394794962</v>
      </c>
      <c r="K32" s="380">
        <v>82.97903630902358</v>
      </c>
      <c r="L32" s="380">
        <v>84.5424383989966</v>
      </c>
      <c r="M32" s="380">
        <v>56.03308971699674</v>
      </c>
      <c r="N32" s="383">
        <f>(B32+C32+D32+E32+F32+G32+H32+I32+J32+K32+L32+M32)/12</f>
        <v>87.76946539051312</v>
      </c>
      <c r="O32" s="384">
        <f>100*(D32-C32)/C32</f>
        <v>19.223032708635714</v>
      </c>
      <c r="P32" s="384">
        <f>100*(D32-D31)/D31</f>
        <v>-19.75197513758952</v>
      </c>
      <c r="Q32" s="385">
        <f>(((B32+C32+D32)/3)-((B31+C31+D31)/3))/((B31+C31+D31)/3)*100</f>
        <v>-5.91194692353624</v>
      </c>
    </row>
    <row r="33" spans="1:17" ht="12" customHeight="1">
      <c r="A33" s="382">
        <v>2002</v>
      </c>
      <c r="B33" s="380">
        <v>38.38366542489733</v>
      </c>
      <c r="C33" s="380">
        <v>71.84180823787459</v>
      </c>
      <c r="D33" s="380">
        <v>80.77830133952759</v>
      </c>
      <c r="E33" s="380">
        <v>83.25088521729288</v>
      </c>
      <c r="F33" s="380">
        <v>82.42697963856101</v>
      </c>
      <c r="G33" s="380">
        <v>82.56886518424307</v>
      </c>
      <c r="H33" s="380">
        <v>77.26298737269035</v>
      </c>
      <c r="I33" s="380">
        <v>83.76507338957624</v>
      </c>
      <c r="J33" s="380">
        <v>80.07968495698773</v>
      </c>
      <c r="K33" s="380">
        <v>66.8307294174882</v>
      </c>
      <c r="L33" s="380">
        <v>52.376769081675555</v>
      </c>
      <c r="M33" s="380">
        <v>65.61668044211311</v>
      </c>
      <c r="N33" s="383">
        <f>(B33+C33+D33+E33+F33+G33+H33+I33+J33+K33+L33+M33)/12</f>
        <v>72.09853580857731</v>
      </c>
      <c r="O33" s="384">
        <f>100*(D33-C33)/C33</f>
        <v>12.439126075534569</v>
      </c>
      <c r="P33" s="384">
        <f>100*(D33-D32)/D32</f>
        <v>-10.681233892877804</v>
      </c>
      <c r="Q33" s="385">
        <f>(((B33+C33+D33)/3)-((B32+C32+D32)/3))/((B32+C32+D32)/3)*100</f>
        <v>-19.348339484043606</v>
      </c>
    </row>
    <row r="34" spans="1:17" ht="12" customHeight="1">
      <c r="A34" s="382">
        <v>2003</v>
      </c>
      <c r="B34" s="380">
        <v>56.0220746433377</v>
      </c>
      <c r="C34" s="380">
        <v>47.1</v>
      </c>
      <c r="D34" s="380">
        <v>60.97648257682171</v>
      </c>
      <c r="E34" s="380">
        <v>75.20387905183003</v>
      </c>
      <c r="F34" s="380">
        <v>72.6</v>
      </c>
      <c r="G34" s="380">
        <v>67.5</v>
      </c>
      <c r="H34" s="380">
        <v>67.2</v>
      </c>
      <c r="I34" s="380">
        <v>77.51069430855291</v>
      </c>
      <c r="J34" s="380">
        <v>72.3</v>
      </c>
      <c r="K34" s="380">
        <v>60.9</v>
      </c>
      <c r="L34" s="380">
        <v>56.5</v>
      </c>
      <c r="M34" s="380">
        <v>55.9</v>
      </c>
      <c r="N34" s="383">
        <f>(B34+C34+D34+E34+F34+G34+H34+I34+J34+K34+L34+M34)/12</f>
        <v>64.14276088171185</v>
      </c>
      <c r="O34" s="384">
        <f>100*(D34-C34)/C34</f>
        <v>29.461746447604476</v>
      </c>
      <c r="P34" s="384">
        <f>100*(D34-D33)/D33</f>
        <v>-24.513784561369786</v>
      </c>
      <c r="Q34" s="385">
        <f>(((B34+C34+D34)/3)-((B33+C33+D33)/3))/((B33+C33+D33)/3)*100</f>
        <v>-14.08622305073089</v>
      </c>
    </row>
    <row r="35" spans="1:17" ht="12" customHeight="1">
      <c r="A35" s="382">
        <v>2004</v>
      </c>
      <c r="B35" s="380">
        <v>38.625162768263024</v>
      </c>
      <c r="C35" s="380">
        <v>51.3</v>
      </c>
      <c r="D35" s="380">
        <v>65.54407471467157</v>
      </c>
      <c r="E35" s="380"/>
      <c r="F35" s="380"/>
      <c r="G35" s="380"/>
      <c r="H35" s="380"/>
      <c r="I35" s="380"/>
      <c r="J35" s="380"/>
      <c r="K35" s="380"/>
      <c r="L35" s="380"/>
      <c r="M35" s="380"/>
      <c r="N35" s="383">
        <f>(B35+C35+D35)/3</f>
        <v>51.8230791609782</v>
      </c>
      <c r="O35" s="384">
        <f>100*(D35-C35)/C35</f>
        <v>27.76622751397967</v>
      </c>
      <c r="P35" s="384">
        <f>100*(D35-D34)/D34</f>
        <v>7.49074388161918</v>
      </c>
      <c r="Q35" s="385">
        <f>(((B35+C35+D35)/3)-((B34+C34+D34)/3))/((B34+C34+D34)/3)*100</f>
        <v>-5.258620114281365</v>
      </c>
    </row>
    <row r="36" spans="1:17" ht="12" customHeight="1">
      <c r="A36" s="386"/>
      <c r="B36" s="381"/>
      <c r="C36" s="381"/>
      <c r="D36" s="381"/>
      <c r="E36" s="381"/>
      <c r="F36" s="381"/>
      <c r="G36" s="381"/>
      <c r="H36" s="381"/>
      <c r="I36" s="381"/>
      <c r="J36" s="381"/>
      <c r="K36" s="381"/>
      <c r="L36" s="381"/>
      <c r="M36" s="381"/>
      <c r="N36" s="387"/>
      <c r="O36" s="381"/>
      <c r="P36" s="381"/>
      <c r="Q36" s="381"/>
    </row>
    <row r="37" spans="1:17" ht="12" customHeight="1">
      <c r="A37" s="370"/>
      <c r="B37" s="381"/>
      <c r="C37" s="381"/>
      <c r="D37" s="381"/>
      <c r="E37" s="381"/>
      <c r="F37" s="381"/>
      <c r="G37" s="381"/>
      <c r="H37" s="381"/>
      <c r="I37" s="381"/>
      <c r="J37" s="381"/>
      <c r="K37" s="381"/>
      <c r="L37" s="381"/>
      <c r="M37" s="381"/>
      <c r="N37" s="387"/>
      <c r="O37" s="381"/>
      <c r="P37" s="381"/>
      <c r="Q37" s="381"/>
    </row>
    <row r="38" spans="1:17" ht="12" customHeight="1">
      <c r="A38" s="381"/>
      <c r="B38" s="381"/>
      <c r="C38" s="381"/>
      <c r="D38" s="381"/>
      <c r="E38" s="381"/>
      <c r="F38" s="381"/>
      <c r="G38" s="381"/>
      <c r="H38" s="381"/>
      <c r="I38" s="381"/>
      <c r="J38" s="381"/>
      <c r="K38" s="381"/>
      <c r="L38" s="381"/>
      <c r="M38" s="381"/>
      <c r="N38" s="387"/>
      <c r="O38" s="381"/>
      <c r="P38" s="381"/>
      <c r="Q38" s="381"/>
    </row>
    <row r="39" spans="1:17" ht="12" customHeight="1">
      <c r="A39" s="574" t="s">
        <v>238</v>
      </c>
      <c r="B39" s="574"/>
      <c r="C39" s="574"/>
      <c r="D39" s="574"/>
      <c r="E39" s="574"/>
      <c r="F39" s="574"/>
      <c r="G39" s="574"/>
      <c r="H39" s="574"/>
      <c r="I39" s="574"/>
      <c r="J39" s="574"/>
      <c r="K39" s="574"/>
      <c r="L39" s="574"/>
      <c r="M39" s="574"/>
      <c r="N39" s="574"/>
      <c r="O39" s="574"/>
      <c r="P39" s="574"/>
      <c r="Q39" s="373"/>
    </row>
    <row r="40" spans="1:17" ht="1.5" customHeight="1">
      <c r="A40" s="388"/>
      <c r="B40" s="337"/>
      <c r="C40" s="337"/>
      <c r="D40" s="337"/>
      <c r="E40" s="337"/>
      <c r="F40" s="337"/>
      <c r="G40" s="337"/>
      <c r="H40" s="337"/>
      <c r="I40" s="337"/>
      <c r="J40" s="337"/>
      <c r="K40" s="337"/>
      <c r="L40" s="337"/>
      <c r="M40" s="337"/>
      <c r="N40" s="389"/>
      <c r="O40" s="337"/>
      <c r="P40" s="337"/>
      <c r="Q40" s="337"/>
    </row>
    <row r="41" spans="1:17" ht="12" customHeight="1">
      <c r="A41" s="388"/>
      <c r="B41" s="380"/>
      <c r="C41" s="380"/>
      <c r="D41" s="380"/>
      <c r="E41" s="380"/>
      <c r="F41" s="380"/>
      <c r="G41" s="380"/>
      <c r="H41" s="380"/>
      <c r="I41" s="380"/>
      <c r="J41" s="380"/>
      <c r="K41" s="380"/>
      <c r="L41" s="380"/>
      <c r="M41" s="380"/>
      <c r="N41" s="389"/>
      <c r="O41" s="337"/>
      <c r="P41" s="337"/>
      <c r="Q41" s="337"/>
    </row>
    <row r="42" spans="1:17" ht="12" customHeight="1">
      <c r="A42" s="382">
        <v>1999</v>
      </c>
      <c r="B42" s="380">
        <v>65.86018781267506</v>
      </c>
      <c r="C42" s="380">
        <v>90.50667338643845</v>
      </c>
      <c r="D42" s="380">
        <v>125.84824739130728</v>
      </c>
      <c r="E42" s="380">
        <v>137.94101764489136</v>
      </c>
      <c r="F42" s="380">
        <v>140.9529120980506</v>
      </c>
      <c r="G42" s="380">
        <v>135.82141505781385</v>
      </c>
      <c r="H42" s="380">
        <v>96.72567099474601</v>
      </c>
      <c r="I42" s="380">
        <v>99.13392806524328</v>
      </c>
      <c r="J42" s="380">
        <v>81.51966441972816</v>
      </c>
      <c r="K42" s="380">
        <v>101.41944993308216</v>
      </c>
      <c r="L42" s="380">
        <v>65.20092316878262</v>
      </c>
      <c r="M42" s="380">
        <v>59.069910027241</v>
      </c>
      <c r="N42" s="383" t="e">
        <f>(#REF!+#REF!+#REF!+#REF!+#REF!+#REF!+#REF!+#REF!+#REF!+#REF!+#REF!+#REF!)/12</f>
        <v>#REF!</v>
      </c>
      <c r="O42" s="384" t="e">
        <f>100*(#REF!-#REF!)/#REF!</f>
        <v>#REF!</v>
      </c>
      <c r="P42" s="384" t="e">
        <f>100*(#REF!-#REF!)/#REF!</f>
        <v>#REF!</v>
      </c>
      <c r="Q42" s="385" t="e">
        <f>(((#REF!+#REF!+#REF!+#REF!+#REF!+#REF!+#REF!+#REF!+#REF!+#REF!+#REF!+#REF!)/12)-((#REF!+#REF!+#REF!+#REF!+#REF!+#REF!+#REF!+#REF!+#REF!+#REF!+#REF!+#REF!)/12))/((#REF!+#REF!+#REF!+#REF!+#REF!+#REF!+#REF!+#REF!+#REF!+#REF!+#REF!+#REF!)/12)*100</f>
        <v>#REF!</v>
      </c>
    </row>
    <row r="43" spans="1:17" ht="12" customHeight="1">
      <c r="A43" s="382">
        <v>2001</v>
      </c>
      <c r="B43" s="380">
        <v>39.39948458298072</v>
      </c>
      <c r="C43" s="380">
        <v>65.94035535659192</v>
      </c>
      <c r="D43" s="380">
        <v>88.91710078892424</v>
      </c>
      <c r="E43" s="380">
        <v>77.69081931522678</v>
      </c>
      <c r="F43" s="380">
        <v>97.3252944285412</v>
      </c>
      <c r="G43" s="380">
        <v>120.88201198502237</v>
      </c>
      <c r="H43" s="380">
        <v>70.51110118943554</v>
      </c>
      <c r="I43" s="380">
        <v>89.77195990048558</v>
      </c>
      <c r="J43" s="380">
        <v>70.18940276965765</v>
      </c>
      <c r="K43" s="380">
        <v>73.90479881724073</v>
      </c>
      <c r="L43" s="380">
        <v>53.42856389406641</v>
      </c>
      <c r="M43" s="380">
        <v>36.525970794876486</v>
      </c>
      <c r="N43" s="383">
        <f>(B43+C43+D43+E43+F43+G43+H43+I43+J43+K43+L43+M43)/12</f>
        <v>73.7072386519208</v>
      </c>
      <c r="O43" s="384">
        <f>100*(D43-C43)/C43</f>
        <v>34.84474008075752</v>
      </c>
      <c r="P43" s="384">
        <f>100*(D43-D42)/D42</f>
        <v>-29.345777448573337</v>
      </c>
      <c r="Q43" s="385">
        <f>(((B43+C43+D43)/3)-((B42+C42+D42)/3))/((B42+C42+D42)/3)*100</f>
        <v>-31.16706554133419</v>
      </c>
    </row>
    <row r="44" spans="1:17" ht="12" customHeight="1">
      <c r="A44" s="382">
        <v>2002</v>
      </c>
      <c r="B44" s="380">
        <v>35.93941035619805</v>
      </c>
      <c r="C44" s="380">
        <v>35.746330879076346</v>
      </c>
      <c r="D44" s="380">
        <v>69.36529062188204</v>
      </c>
      <c r="E44" s="380">
        <v>63.56130249895732</v>
      </c>
      <c r="F44" s="380">
        <v>74.00441577766102</v>
      </c>
      <c r="G44" s="380">
        <v>63.25861329486292</v>
      </c>
      <c r="H44" s="380">
        <v>58.15185696635212</v>
      </c>
      <c r="I44" s="380">
        <v>65.41680658846602</v>
      </c>
      <c r="J44" s="380">
        <v>58.23895893784283</v>
      </c>
      <c r="K44" s="380">
        <v>50.94497532523204</v>
      </c>
      <c r="L44" s="380">
        <v>39.62944406927024</v>
      </c>
      <c r="M44" s="380">
        <v>42.429770282742055</v>
      </c>
      <c r="N44" s="383">
        <f>(B44+C44+D44+E44+F44+G44+H44+I44+J44+K44+L44+M44)/12</f>
        <v>54.723931299878586</v>
      </c>
      <c r="O44" s="384">
        <f>100*(D44-C44)/C44</f>
        <v>94.04870070870439</v>
      </c>
      <c r="P44" s="384">
        <f>100*(D44-D43)/D43</f>
        <v>-21.988807544968484</v>
      </c>
      <c r="Q44" s="385">
        <f>(((B44+C44+D44)/3)-((B43+C43+D43)/3))/((B43+C43+D43)/3)*100</f>
        <v>-27.389450627508687</v>
      </c>
    </row>
    <row r="45" spans="1:17" ht="12" customHeight="1">
      <c r="A45" s="382">
        <v>2003</v>
      </c>
      <c r="B45" s="380">
        <v>26.699662000860673</v>
      </c>
      <c r="C45" s="380">
        <v>29.9</v>
      </c>
      <c r="D45" s="380">
        <v>47.79312124911311</v>
      </c>
      <c r="E45" s="380">
        <v>47.207413346120816</v>
      </c>
      <c r="F45" s="380">
        <v>43.5</v>
      </c>
      <c r="G45" s="380">
        <v>46.5</v>
      </c>
      <c r="H45" s="380">
        <v>57.8</v>
      </c>
      <c r="I45" s="380">
        <v>42.96729115105797</v>
      </c>
      <c r="J45" s="380">
        <v>59.7</v>
      </c>
      <c r="K45" s="380">
        <v>50.4</v>
      </c>
      <c r="L45" s="380">
        <v>35.4</v>
      </c>
      <c r="M45" s="380">
        <v>33.3</v>
      </c>
      <c r="N45" s="383">
        <f>(B45+C45+D45+E45+F45+G45+H45+I45+J45+K45+L45+M45)/12</f>
        <v>43.43062397892937</v>
      </c>
      <c r="O45" s="384">
        <f>100*(D45-C45)/C45</f>
        <v>59.843214879976976</v>
      </c>
      <c r="P45" s="384">
        <f>100*(D45-D44)/D44</f>
        <v>-31.09937142822804</v>
      </c>
      <c r="Q45" s="385">
        <f>(((B45+C45+D45)/3)-((B44+C44+D44)/3))/((B44+C44+D44)/3)*100</f>
        <v>-25.989351601700267</v>
      </c>
    </row>
    <row r="46" spans="1:17" ht="12" customHeight="1">
      <c r="A46" s="382">
        <v>2004</v>
      </c>
      <c r="B46" s="380">
        <v>22.90654913384827</v>
      </c>
      <c r="C46" s="380">
        <v>34</v>
      </c>
      <c r="D46" s="380">
        <v>38.75174177717289</v>
      </c>
      <c r="E46" s="380"/>
      <c r="F46" s="380"/>
      <c r="G46" s="380"/>
      <c r="H46" s="380"/>
      <c r="I46" s="380"/>
      <c r="J46" s="380"/>
      <c r="K46" s="380"/>
      <c r="L46" s="380"/>
      <c r="M46" s="380"/>
      <c r="N46" s="383">
        <f>(B46+C46+D46)/3</f>
        <v>31.88609697034039</v>
      </c>
      <c r="O46" s="384">
        <f>100*(D46-C46)/C46</f>
        <v>13.975711109332027</v>
      </c>
      <c r="P46" s="384">
        <f>100*(D46-D45)/D45</f>
        <v>-18.917742209833186</v>
      </c>
      <c r="Q46" s="385">
        <f>(((B46+C46+D46)/3)-((B45+C45+D45)/3))/((B45+C45+D45)/3)*100</f>
        <v>-8.366950345635903</v>
      </c>
    </row>
    <row r="47" spans="1:17" ht="12" customHeight="1">
      <c r="A47" s="386"/>
      <c r="B47" s="381"/>
      <c r="C47" s="381"/>
      <c r="D47" s="381"/>
      <c r="E47" s="381"/>
      <c r="F47" s="381"/>
      <c r="G47" s="381"/>
      <c r="H47" s="381"/>
      <c r="I47" s="381"/>
      <c r="J47" s="381"/>
      <c r="K47" s="381"/>
      <c r="L47" s="381"/>
      <c r="M47" s="381"/>
      <c r="N47" s="387"/>
      <c r="O47" s="390"/>
      <c r="P47" s="390"/>
      <c r="Q47" s="381"/>
    </row>
    <row r="48" spans="1:17" ht="12" customHeight="1">
      <c r="A48" s="370"/>
      <c r="B48" s="381"/>
      <c r="C48" s="381"/>
      <c r="D48" s="381"/>
      <c r="E48" s="381"/>
      <c r="F48" s="381"/>
      <c r="G48" s="381"/>
      <c r="H48" s="381"/>
      <c r="I48" s="381"/>
      <c r="J48" s="381"/>
      <c r="K48" s="381"/>
      <c r="L48" s="381"/>
      <c r="M48" s="381"/>
      <c r="N48" s="387"/>
      <c r="O48" s="390"/>
      <c r="P48" s="390"/>
      <c r="Q48" s="381"/>
    </row>
    <row r="49" spans="1:17" ht="12" customHeight="1">
      <c r="A49" s="381"/>
      <c r="B49" s="381"/>
      <c r="C49" s="381"/>
      <c r="D49" s="381"/>
      <c r="E49" s="381"/>
      <c r="F49" s="381"/>
      <c r="G49" s="381"/>
      <c r="H49" s="381"/>
      <c r="I49" s="381"/>
      <c r="J49" s="381"/>
      <c r="K49" s="381"/>
      <c r="L49" s="381"/>
      <c r="M49" s="381"/>
      <c r="N49" s="387"/>
      <c r="O49" s="381"/>
      <c r="P49" s="381"/>
      <c r="Q49" s="381"/>
    </row>
    <row r="50" spans="1:17" ht="12" customHeight="1">
      <c r="A50" s="574" t="s">
        <v>249</v>
      </c>
      <c r="B50" s="574"/>
      <c r="C50" s="574"/>
      <c r="D50" s="574"/>
      <c r="E50" s="574"/>
      <c r="F50" s="574"/>
      <c r="G50" s="574"/>
      <c r="H50" s="574"/>
      <c r="I50" s="574"/>
      <c r="J50" s="574"/>
      <c r="K50" s="574"/>
      <c r="L50" s="574"/>
      <c r="M50" s="574"/>
      <c r="N50" s="574"/>
      <c r="O50" s="574"/>
      <c r="P50" s="574"/>
      <c r="Q50" s="373"/>
    </row>
    <row r="51" spans="1:17" ht="1.5" customHeight="1">
      <c r="A51" s="388"/>
      <c r="B51" s="337"/>
      <c r="C51" s="337"/>
      <c r="D51" s="337"/>
      <c r="E51" s="337"/>
      <c r="F51" s="337"/>
      <c r="G51" s="337"/>
      <c r="H51" s="337"/>
      <c r="I51" s="337"/>
      <c r="J51" s="337"/>
      <c r="K51" s="337"/>
      <c r="L51" s="337"/>
      <c r="M51" s="337"/>
      <c r="N51" s="389"/>
      <c r="O51" s="337"/>
      <c r="P51" s="337"/>
      <c r="Q51" s="337"/>
    </row>
    <row r="52" spans="1:17" ht="12" customHeight="1">
      <c r="A52" s="381"/>
      <c r="B52" s="380"/>
      <c r="C52" s="380"/>
      <c r="D52" s="380"/>
      <c r="E52" s="380"/>
      <c r="F52" s="380"/>
      <c r="G52" s="380"/>
      <c r="H52" s="380"/>
      <c r="I52" s="380"/>
      <c r="J52" s="380"/>
      <c r="K52" s="380"/>
      <c r="L52" s="380"/>
      <c r="M52" s="380"/>
      <c r="N52" s="387"/>
      <c r="O52" s="381"/>
      <c r="P52" s="381"/>
      <c r="Q52" s="381"/>
    </row>
    <row r="53" spans="1:17" ht="12" customHeight="1">
      <c r="A53" s="382">
        <v>1999</v>
      </c>
      <c r="B53" s="380">
        <v>73.22789781562665</v>
      </c>
      <c r="C53" s="380">
        <v>55.507883155622736</v>
      </c>
      <c r="D53" s="380">
        <v>104.91689092530252</v>
      </c>
      <c r="E53" s="380">
        <v>109.41872019312532</v>
      </c>
      <c r="F53" s="380">
        <v>121.23966735895826</v>
      </c>
      <c r="G53" s="380">
        <v>124.88448728659802</v>
      </c>
      <c r="H53" s="380">
        <v>117.01894185862028</v>
      </c>
      <c r="I53" s="380">
        <v>117.57174401223833</v>
      </c>
      <c r="J53" s="380">
        <v>97.62342831402034</v>
      </c>
      <c r="K53" s="380">
        <v>91.3334063516543</v>
      </c>
      <c r="L53" s="380">
        <v>91.70949320282308</v>
      </c>
      <c r="M53" s="380">
        <v>95.5474395254102</v>
      </c>
      <c r="N53" s="383" t="e">
        <f>(#REF!+#REF!+#REF!+#REF!+#REF!+#REF!+#REF!+#REF!+#REF!+#REF!+#REF!+#REF!)/12</f>
        <v>#REF!</v>
      </c>
      <c r="O53" s="384" t="e">
        <f>100*(#REF!-M52)/M52</f>
        <v>#REF!</v>
      </c>
      <c r="P53" s="384" t="e">
        <f>100*(#REF!-B52)/B52</f>
        <v>#REF!</v>
      </c>
      <c r="Q53" s="385"/>
    </row>
    <row r="54" spans="1:17" ht="12" customHeight="1">
      <c r="A54" s="382">
        <v>2001</v>
      </c>
      <c r="B54" s="380">
        <v>88.95325208914785</v>
      </c>
      <c r="C54" s="380">
        <v>81.7241446474586</v>
      </c>
      <c r="D54" s="380">
        <v>91.3383460016679</v>
      </c>
      <c r="E54" s="380">
        <v>87.77255594729563</v>
      </c>
      <c r="F54" s="380">
        <v>110.06169953847727</v>
      </c>
      <c r="G54" s="380">
        <v>150.31776004212412</v>
      </c>
      <c r="H54" s="380">
        <v>91.74699791485811</v>
      </c>
      <c r="I54" s="380">
        <v>92.79666978175507</v>
      </c>
      <c r="J54" s="380">
        <v>99.49918841474702</v>
      </c>
      <c r="K54" s="380">
        <v>88.34874754391547</v>
      </c>
      <c r="L54" s="380">
        <v>102.95418061330737</v>
      </c>
      <c r="M54" s="380">
        <v>67.57649440872265</v>
      </c>
      <c r="N54" s="383">
        <f>(B54+C54+D54+E54+F54+G54+H54+I54+J54+K54+L54+M54)/12</f>
        <v>96.09083641195643</v>
      </c>
      <c r="O54" s="384">
        <f>100*(D54-C54)/C54</f>
        <v>11.764211660682427</v>
      </c>
      <c r="P54" s="384">
        <f>100*(D54-D53)/D53</f>
        <v>-12.94219148497463</v>
      </c>
      <c r="Q54" s="385">
        <f>(((B54+C54+D54)/3)-((B53+C53+D53)/3))/((B53+C53+D53)/3)*100</f>
        <v>12.138988444471966</v>
      </c>
    </row>
    <row r="55" spans="1:17" ht="12" customHeight="1">
      <c r="A55" s="382">
        <v>2002</v>
      </c>
      <c r="B55" s="380">
        <v>39.83006176566108</v>
      </c>
      <c r="C55" s="380">
        <v>93.20143106875595</v>
      </c>
      <c r="D55" s="380">
        <v>87.53198967201602</v>
      </c>
      <c r="E55" s="380">
        <v>94.90226348777794</v>
      </c>
      <c r="F55" s="380">
        <v>87.41106076178748</v>
      </c>
      <c r="G55" s="380">
        <v>93.99577313247491</v>
      </c>
      <c r="H55" s="380">
        <v>88.57206449871077</v>
      </c>
      <c r="I55" s="380">
        <v>94.62272335431811</v>
      </c>
      <c r="J55" s="380">
        <v>93.004009671808</v>
      </c>
      <c r="K55" s="380">
        <v>76.23117902013114</v>
      </c>
      <c r="L55" s="380">
        <v>59.92004248574013</v>
      </c>
      <c r="M55" s="380">
        <v>79.3376142503753</v>
      </c>
      <c r="N55" s="383">
        <f>(B55+C55+D55+E55+F55+G55+H55+I55+J55+K55+L55+M55)/12</f>
        <v>82.38001776412973</v>
      </c>
      <c r="O55" s="384">
        <f>100*(D55-C55)/C55</f>
        <v>-6.082998224091113</v>
      </c>
      <c r="P55" s="384">
        <f>100*(D55-D54)/D54</f>
        <v>-4.167314710934628</v>
      </c>
      <c r="Q55" s="385">
        <f>(((B55+C55+D55)/3)-((B54+C54+D54)/3))/((B54+C54+D54)/3)*100</f>
        <v>-15.820522766545237</v>
      </c>
    </row>
    <row r="56" spans="1:17" ht="12" customHeight="1">
      <c r="A56" s="382">
        <v>2003</v>
      </c>
      <c r="B56" s="380">
        <v>73.37371314112067</v>
      </c>
      <c r="C56" s="380">
        <v>57.4</v>
      </c>
      <c r="D56" s="380">
        <v>68.87915595437559</v>
      </c>
      <c r="E56" s="380">
        <v>91.89591037776256</v>
      </c>
      <c r="F56" s="380">
        <v>90</v>
      </c>
      <c r="G56" s="380">
        <v>80</v>
      </c>
      <c r="H56" s="380">
        <v>72.8</v>
      </c>
      <c r="I56" s="380">
        <v>98.08073313310769</v>
      </c>
      <c r="J56" s="380">
        <v>79.8</v>
      </c>
      <c r="K56" s="380">
        <v>67.3</v>
      </c>
      <c r="L56" s="380">
        <v>69.1</v>
      </c>
      <c r="M56" s="380">
        <v>69.4</v>
      </c>
      <c r="N56" s="383">
        <f>(B56+C56+D56+E56+F56+G56+H56+I56+J56+K56+L56+M56)/12</f>
        <v>76.50245938386387</v>
      </c>
      <c r="O56" s="384">
        <f>100*(D56-C56)/C56</f>
        <v>19.99852953723971</v>
      </c>
      <c r="P56" s="384">
        <f>100*(D56-D55)/D55</f>
        <v>-21.30973349004512</v>
      </c>
      <c r="Q56" s="385">
        <f>(((B56+C56+D56)/3)-((B55+C55+D55)/3))/((B55+C55+D55)/3)*100</f>
        <v>-9.480541916238067</v>
      </c>
    </row>
    <row r="57" spans="1:17" ht="12" customHeight="1">
      <c r="A57" s="382">
        <v>2004</v>
      </c>
      <c r="B57" s="380">
        <v>47.99092070525526</v>
      </c>
      <c r="C57" s="380">
        <v>61.7</v>
      </c>
      <c r="D57" s="380">
        <v>81.50749676670893</v>
      </c>
      <c r="E57" s="380"/>
      <c r="F57" s="380"/>
      <c r="G57" s="380"/>
      <c r="H57" s="380"/>
      <c r="I57" s="380"/>
      <c r="J57" s="380"/>
      <c r="K57" s="380"/>
      <c r="L57" s="380"/>
      <c r="M57" s="380"/>
      <c r="N57" s="383">
        <f>(B57+C57+D57)/3</f>
        <v>63.732805823988066</v>
      </c>
      <c r="O57" s="384">
        <f>100*(D57-C57)/C57</f>
        <v>32.102912101635205</v>
      </c>
      <c r="P57" s="384">
        <f>100*(D57-D56)/D56</f>
        <v>18.33405278760695</v>
      </c>
      <c r="Q57" s="385">
        <f>(((B57+C57+D57)/3)-((B56+C56+D56)/3))/((B56+C56+D56)/3)*100</f>
        <v>-4.234575572008533</v>
      </c>
    </row>
    <row r="58" spans="1:17" ht="51.75" customHeight="1">
      <c r="A58" s="386"/>
      <c r="B58" s="391"/>
      <c r="C58" s="391"/>
      <c r="D58" s="391"/>
      <c r="E58" s="391"/>
      <c r="F58" s="391"/>
      <c r="G58" s="391"/>
      <c r="H58" s="391"/>
      <c r="I58" s="391"/>
      <c r="J58" s="391"/>
      <c r="K58" s="391"/>
      <c r="L58" s="391"/>
      <c r="M58" s="391"/>
      <c r="N58" s="391"/>
      <c r="O58" s="385"/>
      <c r="P58" s="385"/>
      <c r="Q58" s="385"/>
    </row>
    <row r="59" spans="1:17" ht="15" customHeight="1">
      <c r="A59" s="386"/>
      <c r="B59" s="391"/>
      <c r="C59" s="391"/>
      <c r="D59" s="391"/>
      <c r="E59" s="391"/>
      <c r="F59" s="391"/>
      <c r="G59" s="391"/>
      <c r="H59" s="391"/>
      <c r="I59" s="391"/>
      <c r="J59" s="391"/>
      <c r="K59" s="391"/>
      <c r="L59" s="391"/>
      <c r="M59" s="391"/>
      <c r="N59" s="391"/>
      <c r="O59" s="385"/>
      <c r="P59" s="385"/>
      <c r="Q59" s="385"/>
    </row>
    <row r="60" spans="1:17" ht="15" customHeight="1">
      <c r="A60" s="386"/>
      <c r="B60" s="391"/>
      <c r="C60" s="391"/>
      <c r="D60" s="391"/>
      <c r="E60" s="391"/>
      <c r="F60" s="391"/>
      <c r="G60" s="391"/>
      <c r="H60" s="391"/>
      <c r="I60" s="391"/>
      <c r="J60" s="391"/>
      <c r="K60" s="391"/>
      <c r="L60" s="391"/>
      <c r="M60" s="391"/>
      <c r="N60" s="391"/>
      <c r="O60" s="385"/>
      <c r="P60" s="385"/>
      <c r="Q60" s="385"/>
    </row>
    <row r="61" spans="1:17" ht="19.5" customHeight="1">
      <c r="A61" s="386"/>
      <c r="B61" s="391"/>
      <c r="C61" s="391"/>
      <c r="D61" s="391"/>
      <c r="E61" s="391"/>
      <c r="F61" s="391"/>
      <c r="G61" s="391"/>
      <c r="H61" s="391"/>
      <c r="I61" s="391"/>
      <c r="J61" s="391"/>
      <c r="K61" s="391"/>
      <c r="L61" s="391"/>
      <c r="M61" s="391"/>
      <c r="N61" s="391"/>
      <c r="O61" s="385"/>
      <c r="P61" s="385"/>
      <c r="Q61" s="385"/>
    </row>
    <row r="62" spans="1:17" ht="12" customHeight="1">
      <c r="A62" s="370"/>
      <c r="B62" s="392"/>
      <c r="C62" s="381"/>
      <c r="D62" s="381"/>
      <c r="E62" s="381"/>
      <c r="F62" s="381"/>
      <c r="G62" s="381"/>
      <c r="H62" s="381"/>
      <c r="I62" s="391"/>
      <c r="J62" s="391"/>
      <c r="K62" s="391"/>
      <c r="L62" s="391"/>
      <c r="M62" s="391"/>
      <c r="N62" s="391"/>
      <c r="O62" s="385"/>
      <c r="P62" s="385"/>
      <c r="Q62" s="385"/>
    </row>
    <row r="63" spans="1:17" ht="12" customHeight="1">
      <c r="A63" s="386" t="s">
        <v>256</v>
      </c>
      <c r="B63" s="392"/>
      <c r="C63" s="381"/>
      <c r="D63" s="381"/>
      <c r="E63" s="381"/>
      <c r="F63" s="381"/>
      <c r="G63" s="381"/>
      <c r="H63" s="381"/>
      <c r="I63" s="381"/>
      <c r="J63" s="381"/>
      <c r="K63" s="381"/>
      <c r="L63" s="381"/>
      <c r="M63" s="381"/>
      <c r="N63" s="387"/>
      <c r="O63" s="393"/>
      <c r="P63" s="393"/>
      <c r="Q63" s="381"/>
    </row>
    <row r="64" spans="1:17" ht="12" customHeight="1">
      <c r="A64" s="386"/>
      <c r="B64" s="392"/>
      <c r="C64" s="381"/>
      <c r="D64" s="381"/>
      <c r="E64" s="381"/>
      <c r="F64" s="381"/>
      <c r="G64" s="381"/>
      <c r="H64" s="381"/>
      <c r="I64" s="381"/>
      <c r="J64" s="381"/>
      <c r="K64" s="381"/>
      <c r="L64" s="381"/>
      <c r="M64" s="381"/>
      <c r="N64" s="387"/>
      <c r="O64" s="393"/>
      <c r="P64" s="393"/>
      <c r="Q64" s="381"/>
    </row>
    <row r="65" spans="1:17" ht="12" customHeight="1">
      <c r="A65" s="386"/>
      <c r="B65" s="392"/>
      <c r="C65" s="381"/>
      <c r="D65" s="381"/>
      <c r="E65" s="381"/>
      <c r="F65" s="381"/>
      <c r="G65" s="381"/>
      <c r="H65" s="381"/>
      <c r="I65" s="381"/>
      <c r="J65" s="381"/>
      <c r="K65" s="381"/>
      <c r="L65" s="381"/>
      <c r="M65" s="381"/>
      <c r="N65" s="387"/>
      <c r="O65" s="393"/>
      <c r="P65" s="393"/>
      <c r="Q65" s="381"/>
    </row>
    <row r="66" spans="1:17" ht="12" customHeight="1">
      <c r="A66" s="386"/>
      <c r="B66" s="392"/>
      <c r="C66" s="381"/>
      <c r="D66" s="381"/>
      <c r="E66" s="381"/>
      <c r="F66" s="381"/>
      <c r="G66" s="381"/>
      <c r="H66" s="381"/>
      <c r="I66" s="381"/>
      <c r="J66" s="381"/>
      <c r="K66" s="381"/>
      <c r="L66" s="381"/>
      <c r="M66" s="381"/>
      <c r="N66" s="387"/>
      <c r="O66" s="393"/>
      <c r="P66" s="393"/>
      <c r="Q66" s="381"/>
    </row>
    <row r="67" spans="1:17" ht="12.75" customHeight="1">
      <c r="A67" s="579" t="s">
        <v>239</v>
      </c>
      <c r="B67" s="579"/>
      <c r="C67" s="579"/>
      <c r="D67" s="579"/>
      <c r="E67" s="579"/>
      <c r="F67" s="579"/>
      <c r="G67" s="579"/>
      <c r="H67" s="579"/>
      <c r="I67" s="579"/>
      <c r="J67" s="579"/>
      <c r="K67" s="579"/>
      <c r="L67" s="579"/>
      <c r="M67" s="579"/>
      <c r="N67" s="579"/>
      <c r="O67" s="579"/>
      <c r="P67" s="579"/>
      <c r="Q67" s="579"/>
    </row>
    <row r="68" spans="1:17" ht="12.75">
      <c r="A68" s="337"/>
      <c r="B68" s="337"/>
      <c r="C68" s="337"/>
      <c r="D68" s="337"/>
      <c r="E68" s="337"/>
      <c r="F68" s="337"/>
      <c r="G68" s="337"/>
      <c r="H68" s="337"/>
      <c r="I68" s="337"/>
      <c r="J68" s="337"/>
      <c r="K68" s="337"/>
      <c r="L68" s="337"/>
      <c r="M68" s="337"/>
      <c r="N68" s="338"/>
      <c r="O68" s="339"/>
      <c r="P68" s="339"/>
      <c r="Q68" s="337"/>
    </row>
    <row r="69" spans="1:17" ht="12.75" customHeight="1">
      <c r="A69" s="580" t="s">
        <v>240</v>
      </c>
      <c r="B69" s="580"/>
      <c r="C69" s="580"/>
      <c r="D69" s="580"/>
      <c r="E69" s="580"/>
      <c r="F69" s="580"/>
      <c r="G69" s="580"/>
      <c r="H69" s="580"/>
      <c r="I69" s="580"/>
      <c r="J69" s="580"/>
      <c r="K69" s="580"/>
      <c r="L69" s="580"/>
      <c r="M69" s="580"/>
      <c r="N69" s="580"/>
      <c r="O69" s="580"/>
      <c r="P69" s="580"/>
      <c r="Q69" s="580"/>
    </row>
    <row r="70" spans="1:17" ht="12.75" customHeight="1">
      <c r="A70" s="580" t="s">
        <v>241</v>
      </c>
      <c r="B70" s="580"/>
      <c r="C70" s="580"/>
      <c r="D70" s="580"/>
      <c r="E70" s="580"/>
      <c r="F70" s="580"/>
      <c r="G70" s="580"/>
      <c r="H70" s="580"/>
      <c r="I70" s="580"/>
      <c r="J70" s="580"/>
      <c r="K70" s="580"/>
      <c r="L70" s="580"/>
      <c r="M70" s="580"/>
      <c r="N70" s="580"/>
      <c r="O70" s="580"/>
      <c r="P70" s="580"/>
      <c r="Q70" s="580"/>
    </row>
    <row r="71" spans="1:17" ht="13.5" customHeight="1">
      <c r="A71" s="580" t="s">
        <v>103</v>
      </c>
      <c r="B71" s="580"/>
      <c r="C71" s="580"/>
      <c r="D71" s="580"/>
      <c r="E71" s="580"/>
      <c r="F71" s="580"/>
      <c r="G71" s="580"/>
      <c r="H71" s="580"/>
      <c r="I71" s="580"/>
      <c r="J71" s="580"/>
      <c r="K71" s="580"/>
      <c r="L71" s="580"/>
      <c r="M71" s="580"/>
      <c r="N71" s="580"/>
      <c r="O71" s="580"/>
      <c r="P71" s="580"/>
      <c r="Q71" s="580"/>
    </row>
    <row r="72" spans="1:17" ht="12.75" customHeight="1">
      <c r="A72" s="340"/>
      <c r="B72" s="341"/>
      <c r="C72" s="342"/>
      <c r="D72" s="342"/>
      <c r="E72" s="342"/>
      <c r="F72" s="342"/>
      <c r="G72" s="342"/>
      <c r="H72" s="342"/>
      <c r="I72" s="342"/>
      <c r="J72" s="342"/>
      <c r="K72" s="342"/>
      <c r="L72" s="342"/>
      <c r="M72" s="342"/>
      <c r="N72" s="343"/>
      <c r="O72" s="344"/>
      <c r="P72" s="344"/>
      <c r="Q72" s="394"/>
    </row>
    <row r="73" spans="1:17" ht="12.75" customHeight="1">
      <c r="A73" s="341"/>
      <c r="B73" s="341"/>
      <c r="C73" s="342"/>
      <c r="D73" s="342"/>
      <c r="E73" s="342"/>
      <c r="F73" s="342"/>
      <c r="G73" s="342"/>
      <c r="H73" s="342"/>
      <c r="I73" s="342"/>
      <c r="J73" s="342"/>
      <c r="K73" s="342"/>
      <c r="L73" s="342"/>
      <c r="M73" s="342"/>
      <c r="N73" s="345"/>
      <c r="O73" s="344"/>
      <c r="P73" s="344"/>
      <c r="Q73" s="381"/>
    </row>
    <row r="74" spans="1:17" ht="12.75">
      <c r="A74" s="346"/>
      <c r="B74" s="347"/>
      <c r="C74" s="348"/>
      <c r="D74" s="348"/>
      <c r="E74" s="348"/>
      <c r="F74" s="348"/>
      <c r="G74" s="348"/>
      <c r="H74" s="348"/>
      <c r="I74" s="348"/>
      <c r="J74" s="348"/>
      <c r="K74" s="348"/>
      <c r="L74" s="348"/>
      <c r="M74" s="348"/>
      <c r="N74" s="395"/>
      <c r="O74" s="575" t="s">
        <v>104</v>
      </c>
      <c r="P74" s="576"/>
      <c r="Q74" s="576"/>
    </row>
    <row r="75" spans="1:17" ht="12.75">
      <c r="A75" s="350"/>
      <c r="B75" s="351"/>
      <c r="C75" s="352"/>
      <c r="D75" s="352"/>
      <c r="E75" s="352"/>
      <c r="F75" s="352"/>
      <c r="G75" s="352"/>
      <c r="H75" s="352"/>
      <c r="I75" s="352"/>
      <c r="J75" s="352"/>
      <c r="K75" s="352"/>
      <c r="L75" s="352"/>
      <c r="M75" s="352"/>
      <c r="N75" s="353"/>
      <c r="O75" s="354" t="s">
        <v>105</v>
      </c>
      <c r="P75" s="355"/>
      <c r="Q75" s="356" t="s">
        <v>106</v>
      </c>
    </row>
    <row r="76" spans="1:17" ht="12.75">
      <c r="A76" s="357" t="s">
        <v>107</v>
      </c>
      <c r="B76" s="351" t="s">
        <v>108</v>
      </c>
      <c r="C76" s="352" t="s">
        <v>109</v>
      </c>
      <c r="D76" s="352" t="s">
        <v>105</v>
      </c>
      <c r="E76" s="352" t="s">
        <v>110</v>
      </c>
      <c r="F76" s="352" t="s">
        <v>111</v>
      </c>
      <c r="G76" s="352" t="s">
        <v>112</v>
      </c>
      <c r="H76" s="352" t="s">
        <v>113</v>
      </c>
      <c r="I76" s="352" t="s">
        <v>114</v>
      </c>
      <c r="J76" s="352" t="s">
        <v>115</v>
      </c>
      <c r="K76" s="352" t="s">
        <v>116</v>
      </c>
      <c r="L76" s="352" t="s">
        <v>117</v>
      </c>
      <c r="M76" s="352" t="s">
        <v>118</v>
      </c>
      <c r="N76" s="358" t="s">
        <v>119</v>
      </c>
      <c r="O76" s="577" t="s">
        <v>120</v>
      </c>
      <c r="P76" s="578"/>
      <c r="Q76" s="578"/>
    </row>
    <row r="77" spans="1:17" ht="12.75">
      <c r="A77" s="350"/>
      <c r="B77" s="351"/>
      <c r="C77" s="352"/>
      <c r="D77" s="352"/>
      <c r="E77" s="352"/>
      <c r="F77" s="352"/>
      <c r="G77" s="352"/>
      <c r="H77" s="352"/>
      <c r="I77" s="352"/>
      <c r="J77" s="352"/>
      <c r="K77" s="352"/>
      <c r="L77" s="352"/>
      <c r="M77" s="352"/>
      <c r="N77" s="353"/>
      <c r="O77" s="359" t="s">
        <v>121</v>
      </c>
      <c r="P77" s="360" t="s">
        <v>122</v>
      </c>
      <c r="Q77" s="361" t="s">
        <v>122</v>
      </c>
    </row>
    <row r="78" spans="1:17" ht="12.75">
      <c r="A78" s="362"/>
      <c r="B78" s="363"/>
      <c r="C78" s="364"/>
      <c r="D78" s="364"/>
      <c r="E78" s="364"/>
      <c r="F78" s="364"/>
      <c r="G78" s="364"/>
      <c r="H78" s="364"/>
      <c r="I78" s="364"/>
      <c r="J78" s="364"/>
      <c r="K78" s="364"/>
      <c r="L78" s="364"/>
      <c r="M78" s="364"/>
      <c r="N78" s="365"/>
      <c r="O78" s="366" t="s">
        <v>123</v>
      </c>
      <c r="P78" s="367" t="s">
        <v>124</v>
      </c>
      <c r="Q78" s="368" t="s">
        <v>125</v>
      </c>
    </row>
    <row r="79" spans="1:17" ht="12.75">
      <c r="A79" s="369"/>
      <c r="B79" s="370"/>
      <c r="C79" s="370"/>
      <c r="D79" s="370"/>
      <c r="E79" s="370"/>
      <c r="F79" s="370"/>
      <c r="G79" s="370"/>
      <c r="H79" s="370"/>
      <c r="I79" s="370"/>
      <c r="J79" s="370"/>
      <c r="K79" s="370"/>
      <c r="L79" s="370"/>
      <c r="M79" s="370"/>
      <c r="N79" s="371"/>
      <c r="O79" s="372"/>
      <c r="P79" s="360"/>
      <c r="Q79" s="360"/>
    </row>
    <row r="80" spans="1:16" ht="12.75" customHeight="1">
      <c r="A80" s="369"/>
      <c r="B80" s="370"/>
      <c r="C80" s="370"/>
      <c r="D80" s="370"/>
      <c r="E80" s="370"/>
      <c r="F80" s="370"/>
      <c r="G80" s="370"/>
      <c r="H80" s="370"/>
      <c r="I80" s="370"/>
      <c r="J80" s="370"/>
      <c r="K80" s="370"/>
      <c r="L80" s="370"/>
      <c r="M80" s="370"/>
      <c r="N80" s="371"/>
      <c r="O80" s="372"/>
      <c r="P80" s="360"/>
    </row>
    <row r="81" spans="1:16" ht="12.75" customHeight="1">
      <c r="A81" s="369"/>
      <c r="B81" s="370"/>
      <c r="C81" s="370"/>
      <c r="D81" s="370"/>
      <c r="E81" s="370"/>
      <c r="F81" s="370"/>
      <c r="G81" s="370"/>
      <c r="H81" s="370"/>
      <c r="I81" s="370"/>
      <c r="J81" s="370"/>
      <c r="K81" s="370"/>
      <c r="L81" s="370"/>
      <c r="M81" s="370"/>
      <c r="N81" s="371"/>
      <c r="O81" s="372"/>
      <c r="P81" s="360"/>
    </row>
    <row r="82" spans="1:17" ht="1.5" customHeight="1">
      <c r="A82" s="381"/>
      <c r="B82" s="381"/>
      <c r="C82" s="381"/>
      <c r="D82" s="381"/>
      <c r="E82" s="381"/>
      <c r="F82" s="381"/>
      <c r="G82" s="381"/>
      <c r="H82" s="381"/>
      <c r="I82" s="381"/>
      <c r="J82" s="381"/>
      <c r="K82" s="381"/>
      <c r="L82" s="381"/>
      <c r="M82" s="381"/>
      <c r="N82" s="387"/>
      <c r="O82" s="381"/>
      <c r="P82" s="381"/>
      <c r="Q82" s="381"/>
    </row>
    <row r="83" spans="1:17" ht="12.75" customHeight="1">
      <c r="A83" s="574" t="s">
        <v>242</v>
      </c>
      <c r="B83" s="574"/>
      <c r="C83" s="574"/>
      <c r="D83" s="574"/>
      <c r="E83" s="574"/>
      <c r="F83" s="574"/>
      <c r="G83" s="574"/>
      <c r="H83" s="574"/>
      <c r="I83" s="574"/>
      <c r="J83" s="574"/>
      <c r="K83" s="574"/>
      <c r="L83" s="574"/>
      <c r="M83" s="574"/>
      <c r="N83" s="574"/>
      <c r="O83" s="574"/>
      <c r="P83" s="574"/>
      <c r="Q83" s="373"/>
    </row>
    <row r="84" spans="1:17" ht="1.5" customHeight="1">
      <c r="A84" s="381"/>
      <c r="B84" s="381"/>
      <c r="C84" s="381"/>
      <c r="D84" s="381"/>
      <c r="E84" s="381"/>
      <c r="F84" s="381"/>
      <c r="G84" s="381"/>
      <c r="H84" s="381"/>
      <c r="I84" s="381"/>
      <c r="J84" s="381"/>
      <c r="K84" s="381"/>
      <c r="L84" s="381"/>
      <c r="M84" s="381"/>
      <c r="N84" s="387"/>
      <c r="O84" s="381"/>
      <c r="P84" s="381"/>
      <c r="Q84" s="381"/>
    </row>
    <row r="85" spans="1:17" ht="12.75" customHeight="1">
      <c r="A85" s="381"/>
      <c r="B85" s="380"/>
      <c r="C85" s="380"/>
      <c r="D85" s="380"/>
      <c r="E85" s="380"/>
      <c r="F85" s="380"/>
      <c r="G85" s="380"/>
      <c r="H85" s="380"/>
      <c r="I85" s="380"/>
      <c r="J85" s="380"/>
      <c r="K85" s="380"/>
      <c r="L85" s="380"/>
      <c r="M85" s="380"/>
      <c r="N85" s="387"/>
      <c r="O85" s="381"/>
      <c r="P85" s="381"/>
      <c r="Q85" s="381"/>
    </row>
    <row r="86" spans="1:17" ht="12.75" customHeight="1">
      <c r="A86" s="382">
        <v>1999</v>
      </c>
      <c r="B86" s="380">
        <v>48.13904386989183</v>
      </c>
      <c r="C86" s="380">
        <v>118.37405816754527</v>
      </c>
      <c r="D86" s="380">
        <v>128.81729448373068</v>
      </c>
      <c r="E86" s="380">
        <v>92.31770294846291</v>
      </c>
      <c r="F86" s="380">
        <v>104.1944236946474</v>
      </c>
      <c r="G86" s="380">
        <v>130.5008753999683</v>
      </c>
      <c r="H86" s="380">
        <v>127.27959466457865</v>
      </c>
      <c r="I86" s="380">
        <v>115.54329073309518</v>
      </c>
      <c r="J86" s="380">
        <v>114.48590294963708</v>
      </c>
      <c r="K86" s="380">
        <v>83.72380825983333</v>
      </c>
      <c r="L86" s="380">
        <v>78.94268366829505</v>
      </c>
      <c r="M86" s="380">
        <v>57.68132116031457</v>
      </c>
      <c r="N86" s="383"/>
      <c r="O86" s="384"/>
      <c r="P86" s="384"/>
      <c r="Q86" s="385"/>
    </row>
    <row r="87" spans="1:17" ht="12.75" customHeight="1">
      <c r="A87" s="382">
        <v>2001</v>
      </c>
      <c r="B87" s="380">
        <v>35.72288716370697</v>
      </c>
      <c r="C87" s="380">
        <v>48.363556290429486</v>
      </c>
      <c r="D87" s="380">
        <v>86.12955863773063</v>
      </c>
      <c r="E87" s="380">
        <v>96.86975223045532</v>
      </c>
      <c r="F87" s="380">
        <v>108.42391465191193</v>
      </c>
      <c r="G87" s="380">
        <v>116.70131064026923</v>
      </c>
      <c r="H87" s="380">
        <v>122.6190786211973</v>
      </c>
      <c r="I87" s="380">
        <v>114.2996218894242</v>
      </c>
      <c r="J87" s="380">
        <v>101.18897177714676</v>
      </c>
      <c r="K87" s="380">
        <v>83.95596385927169</v>
      </c>
      <c r="L87" s="380">
        <v>64.65850372850495</v>
      </c>
      <c r="M87" s="380">
        <v>51.6132573224954</v>
      </c>
      <c r="N87" s="383">
        <f>(B87+C87+D87+E87+F87+G87+H87+I87+J87+K87+L87+M87)/12</f>
        <v>85.87886473437867</v>
      </c>
      <c r="O87" s="384">
        <f>100*(D87-C87)/C87</f>
        <v>78.0877281242747</v>
      </c>
      <c r="P87" s="384">
        <f>100*(D87-D86)/D86</f>
        <v>-33.138202457272854</v>
      </c>
      <c r="Q87" s="385">
        <f>(((B87+C87+D87)/3)-((B86+C86+D86)/3))/((B86+C86+D86)/3)*100</f>
        <v>-42.36421171104652</v>
      </c>
    </row>
    <row r="88" spans="1:17" ht="12.75" customHeight="1">
      <c r="A88" s="382">
        <v>2002</v>
      </c>
      <c r="B88" s="380">
        <v>34.04041962019616</v>
      </c>
      <c r="C88" s="380">
        <v>56.880683063378115</v>
      </c>
      <c r="D88" s="380">
        <v>81.87604193168389</v>
      </c>
      <c r="E88" s="380">
        <v>90.7392968006927</v>
      </c>
      <c r="F88" s="380">
        <v>108.10279042213816</v>
      </c>
      <c r="G88" s="380">
        <v>103.42762774886229</v>
      </c>
      <c r="H88" s="380">
        <v>106.16965943638417</v>
      </c>
      <c r="I88" s="380">
        <v>100.44202462115415</v>
      </c>
      <c r="J88" s="380">
        <v>94.85713006010499</v>
      </c>
      <c r="K88" s="380">
        <v>73.06161456400064</v>
      </c>
      <c r="L88" s="380">
        <v>90.23469813833086</v>
      </c>
      <c r="M88" s="380">
        <v>55.60849086373606</v>
      </c>
      <c r="N88" s="383">
        <f>(B88+C88+D88+E88+F88+G88+H88+I88+J88+K88+L88+M88)/12</f>
        <v>82.9533731058885</v>
      </c>
      <c r="O88" s="384">
        <f>100*(D88-C88)/C88</f>
        <v>43.94349280309312</v>
      </c>
      <c r="P88" s="384">
        <f>100*(D88-D87)/D87</f>
        <v>-4.938509813962297</v>
      </c>
      <c r="Q88" s="385">
        <f>(((B88+C88+D88)/3)-((B87+C87+D87)/3))/((B87+C87+D87)/3)*100</f>
        <v>1.5163924024005726</v>
      </c>
    </row>
    <row r="89" spans="1:17" ht="12.75" customHeight="1">
      <c r="A89" s="382">
        <v>2003</v>
      </c>
      <c r="B89" s="380">
        <v>39.812055240467856</v>
      </c>
      <c r="C89" s="380">
        <v>47.2</v>
      </c>
      <c r="D89" s="380">
        <v>76.91580218809207</v>
      </c>
      <c r="E89" s="380">
        <v>72.99954313226374</v>
      </c>
      <c r="F89" s="380">
        <v>95.8</v>
      </c>
      <c r="G89" s="380">
        <v>102.1</v>
      </c>
      <c r="H89" s="380">
        <v>85.3</v>
      </c>
      <c r="I89" s="380">
        <v>82.25441064394985</v>
      </c>
      <c r="J89" s="380">
        <v>89.8</v>
      </c>
      <c r="K89" s="380">
        <v>72.7</v>
      </c>
      <c r="L89" s="380">
        <v>63.8</v>
      </c>
      <c r="M89" s="380">
        <v>68.1</v>
      </c>
      <c r="N89" s="383">
        <f>(B89+C89+D89+E89+F89+G89+H89+I89+J89+K89+L89+M89)/12</f>
        <v>74.73181760039779</v>
      </c>
      <c r="O89" s="384">
        <f>100*(D89-C89)/C89</f>
        <v>62.95720802561879</v>
      </c>
      <c r="P89" s="384">
        <f>100*(D89-D88)/D88</f>
        <v>-6.058230987436547</v>
      </c>
      <c r="Q89" s="385">
        <f>(((B89+C89+D89)/3)-((B88+C88+D88)/3))/((B88+C88+D88)/3)*100</f>
        <v>-5.132774159229402</v>
      </c>
    </row>
    <row r="90" spans="1:17" ht="12.75" customHeight="1">
      <c r="A90" s="382">
        <v>2004</v>
      </c>
      <c r="B90" s="380">
        <v>29.30380767017408</v>
      </c>
      <c r="C90" s="380">
        <v>39.9</v>
      </c>
      <c r="D90" s="380">
        <v>116.7903197839395</v>
      </c>
      <c r="E90" s="380"/>
      <c r="F90" s="380"/>
      <c r="G90" s="380"/>
      <c r="H90" s="380"/>
      <c r="I90" s="380"/>
      <c r="J90" s="380"/>
      <c r="K90" s="380"/>
      <c r="L90" s="380"/>
      <c r="M90" s="380"/>
      <c r="N90" s="383">
        <f>(B90+C90+D90)/3</f>
        <v>61.998042484704534</v>
      </c>
      <c r="O90" s="384">
        <f>100*(D90-C90)/C90</f>
        <v>192.70756838080078</v>
      </c>
      <c r="P90" s="384">
        <f>100*(D90-D89)/D89</f>
        <v>51.841775631926915</v>
      </c>
      <c r="Q90" s="385">
        <f>(((B90+C90+D90)/3)-((B89+C89+D89)/3))/((B89+C89+D89)/3)*100</f>
        <v>13.460964092189265</v>
      </c>
    </row>
    <row r="91" spans="1:17" ht="12.75" customHeight="1">
      <c r="A91" s="386"/>
      <c r="B91" s="380"/>
      <c r="C91" s="380"/>
      <c r="D91" s="380"/>
      <c r="E91" s="380"/>
      <c r="F91" s="380"/>
      <c r="G91" s="380"/>
      <c r="H91" s="380"/>
      <c r="I91" s="380"/>
      <c r="J91" s="380"/>
      <c r="K91" s="380"/>
      <c r="L91" s="380"/>
      <c r="M91" s="380"/>
      <c r="N91" s="380"/>
      <c r="O91" s="380"/>
      <c r="P91" s="380"/>
      <c r="Q91" s="380"/>
    </row>
    <row r="92" spans="1:17" ht="12.75" customHeight="1">
      <c r="A92" s="370"/>
      <c r="B92" s="396"/>
      <c r="C92" s="396"/>
      <c r="D92" s="396"/>
      <c r="E92" s="396"/>
      <c r="F92" s="396"/>
      <c r="G92" s="396"/>
      <c r="H92" s="396"/>
      <c r="I92" s="396"/>
      <c r="J92" s="396"/>
      <c r="K92" s="396"/>
      <c r="N92" s="387"/>
      <c r="O92" s="393"/>
      <c r="P92" s="393"/>
      <c r="Q92" s="393"/>
    </row>
    <row r="93" spans="1:17" ht="12.75" customHeight="1">
      <c r="A93" s="370"/>
      <c r="B93" s="396"/>
      <c r="C93" s="396"/>
      <c r="D93" s="396"/>
      <c r="E93" s="396"/>
      <c r="F93" s="396"/>
      <c r="G93" s="396"/>
      <c r="H93" s="396"/>
      <c r="I93" s="396"/>
      <c r="J93" s="396"/>
      <c r="K93" s="396"/>
      <c r="N93" s="387"/>
      <c r="O93" s="393"/>
      <c r="P93" s="393"/>
      <c r="Q93" s="393"/>
    </row>
    <row r="94" spans="1:17" ht="12.75" customHeight="1">
      <c r="A94" s="574" t="s">
        <v>243</v>
      </c>
      <c r="B94" s="574"/>
      <c r="C94" s="574"/>
      <c r="D94" s="574"/>
      <c r="E94" s="574"/>
      <c r="F94" s="574"/>
      <c r="G94" s="574"/>
      <c r="H94" s="574"/>
      <c r="I94" s="574"/>
      <c r="J94" s="574"/>
      <c r="K94" s="574"/>
      <c r="L94" s="574"/>
      <c r="M94" s="574"/>
      <c r="N94" s="574"/>
      <c r="O94" s="574"/>
      <c r="P94" s="574"/>
      <c r="Q94" s="373"/>
    </row>
    <row r="95" spans="1:17" ht="1.5" customHeight="1">
      <c r="A95" s="381"/>
      <c r="B95" s="381"/>
      <c r="C95" s="381"/>
      <c r="D95" s="381"/>
      <c r="E95" s="381"/>
      <c r="F95" s="381"/>
      <c r="G95" s="381"/>
      <c r="H95" s="381"/>
      <c r="I95" s="381"/>
      <c r="J95" s="381"/>
      <c r="K95" s="381"/>
      <c r="L95" s="381"/>
      <c r="M95" s="381"/>
      <c r="N95" s="387"/>
      <c r="O95" s="381"/>
      <c r="P95" s="381"/>
      <c r="Q95" s="381"/>
    </row>
    <row r="96" spans="1:17" ht="12.75" customHeight="1">
      <c r="A96" s="381"/>
      <c r="B96" s="380"/>
      <c r="C96" s="380"/>
      <c r="D96" s="380"/>
      <c r="E96" s="380"/>
      <c r="F96" s="380"/>
      <c r="G96" s="380"/>
      <c r="H96" s="380"/>
      <c r="I96" s="380"/>
      <c r="J96" s="380"/>
      <c r="K96" s="380"/>
      <c r="L96" s="380"/>
      <c r="M96" s="380"/>
      <c r="N96" s="387"/>
      <c r="O96" s="381"/>
      <c r="P96" s="381"/>
      <c r="Q96" s="381"/>
    </row>
    <row r="97" spans="1:17" ht="12.75" customHeight="1">
      <c r="A97" s="382">
        <v>1999</v>
      </c>
      <c r="B97" s="397">
        <v>37.904361054389916</v>
      </c>
      <c r="C97" s="397">
        <v>50.52075182045967</v>
      </c>
      <c r="D97" s="397">
        <v>100.66260296751884</v>
      </c>
      <c r="E97" s="397">
        <v>90.73366822698628</v>
      </c>
      <c r="F97" s="397">
        <v>104.43456800812949</v>
      </c>
      <c r="G97" s="397">
        <v>143.39600417391313</v>
      </c>
      <c r="H97" s="397">
        <v>174.2254950682223</v>
      </c>
      <c r="I97" s="397">
        <v>148.63073020262985</v>
      </c>
      <c r="J97" s="397">
        <v>147.79973460510604</v>
      </c>
      <c r="K97" s="397">
        <v>91.2191596233878</v>
      </c>
      <c r="L97" s="397">
        <v>69.60691759087965</v>
      </c>
      <c r="M97" s="397">
        <v>40.86600665837706</v>
      </c>
      <c r="N97" s="383"/>
      <c r="O97" s="384"/>
      <c r="P97" s="384"/>
      <c r="Q97" s="385"/>
    </row>
    <row r="98" spans="1:17" ht="12.75" customHeight="1">
      <c r="A98" s="382">
        <v>2001</v>
      </c>
      <c r="B98" s="397">
        <v>25.22365113138192</v>
      </c>
      <c r="C98" s="397">
        <v>39.603542316420715</v>
      </c>
      <c r="D98" s="397">
        <v>61.13591801521516</v>
      </c>
      <c r="E98" s="397">
        <v>109.83029855047938</v>
      </c>
      <c r="F98" s="397">
        <v>156.33232277985002</v>
      </c>
      <c r="G98" s="397">
        <v>149.6609228632186</v>
      </c>
      <c r="H98" s="397">
        <v>160.70544702353834</v>
      </c>
      <c r="I98" s="397">
        <v>153.5932283657812</v>
      </c>
      <c r="J98" s="397">
        <v>115.0108683848999</v>
      </c>
      <c r="K98" s="397">
        <v>109.82807237338044</v>
      </c>
      <c r="L98" s="397">
        <v>49.75741800697551</v>
      </c>
      <c r="M98" s="397">
        <v>35.19935204508131</v>
      </c>
      <c r="N98" s="383">
        <f>(B98+C98+D98+E98+F98+G98+H98+I98+J98+K98+L98+M98)/12</f>
        <v>97.15675348801854</v>
      </c>
      <c r="O98" s="384">
        <f>100*(D98-C98)/C98</f>
        <v>54.36982259505239</v>
      </c>
      <c r="P98" s="384">
        <f>100*(D98-D97)/D97</f>
        <v>-39.26650393200928</v>
      </c>
      <c r="Q98" s="385">
        <f>(((B98+C98+D98)/3)-((B97+C97+D97)/3))/((B97+C97+D97)/3)*100</f>
        <v>-33.38376800319169</v>
      </c>
    </row>
    <row r="99" spans="1:17" ht="12.75" customHeight="1">
      <c r="A99" s="382">
        <v>2002</v>
      </c>
      <c r="B99" s="397">
        <v>30.200854869567657</v>
      </c>
      <c r="C99" s="397">
        <v>56.482089319862425</v>
      </c>
      <c r="D99" s="397">
        <v>80.76909911171948</v>
      </c>
      <c r="E99" s="397">
        <v>83.61196359715966</v>
      </c>
      <c r="F99" s="397">
        <v>147.6293070124639</v>
      </c>
      <c r="G99" s="397">
        <v>124.32917941703448</v>
      </c>
      <c r="H99" s="397">
        <v>122.20756063362184</v>
      </c>
      <c r="I99" s="397">
        <v>137.32609690306688</v>
      </c>
      <c r="J99" s="397">
        <v>87.06991003516022</v>
      </c>
      <c r="K99" s="397">
        <v>55.12483657429469</v>
      </c>
      <c r="L99" s="397">
        <v>130.24708376325748</v>
      </c>
      <c r="M99" s="397">
        <v>41.7266155364403</v>
      </c>
      <c r="N99" s="383">
        <f>(B99+C99+D99+E99+F99+G99+H99+I99+J99+K99+L99+M99)/12</f>
        <v>91.39371639780406</v>
      </c>
      <c r="O99" s="384">
        <f>100*(D99-C99)/C99</f>
        <v>42.999489013796655</v>
      </c>
      <c r="P99" s="384">
        <f>100*(D99-D98)/D98</f>
        <v>32.11398754430763</v>
      </c>
      <c r="Q99" s="385">
        <f>(((B99+C99+D99)/3)-((B98+C98+D98)/3))/((B98+C98+D98)/3)*100</f>
        <v>32.93736662761995</v>
      </c>
    </row>
    <row r="100" spans="1:17" ht="12.75" customHeight="1">
      <c r="A100" s="382">
        <v>2003</v>
      </c>
      <c r="B100" s="397">
        <v>27.042618372892267</v>
      </c>
      <c r="C100" s="397">
        <v>47.5</v>
      </c>
      <c r="D100" s="397">
        <v>88.37199202416622</v>
      </c>
      <c r="E100" s="397">
        <v>78.46547702272882</v>
      </c>
      <c r="F100" s="397">
        <v>110.3</v>
      </c>
      <c r="G100" s="397">
        <v>107.6</v>
      </c>
      <c r="H100" s="397">
        <v>78.5</v>
      </c>
      <c r="I100" s="397">
        <v>90.81079242238553</v>
      </c>
      <c r="J100" s="397">
        <v>76.4</v>
      </c>
      <c r="K100" s="397">
        <v>59.3</v>
      </c>
      <c r="L100" s="397">
        <v>47.7</v>
      </c>
      <c r="M100" s="397">
        <v>57.8</v>
      </c>
      <c r="N100" s="383">
        <f>(B100+C100+D100+E100+F100+G100+H100+I100+J100+K100+L100+M100)/12</f>
        <v>72.48257332018106</v>
      </c>
      <c r="O100" s="384">
        <f>100*(D100-C100)/C100</f>
        <v>86.04629899824468</v>
      </c>
      <c r="P100" s="384">
        <f>100*(D100-D99)/D99</f>
        <v>9.413120854462477</v>
      </c>
      <c r="Q100" s="385">
        <f>(((B100+C100+D100)/3)-((B99+C99+D99)/3))/((B99+C99+D99)/3)*100</f>
        <v>-2.709690974585996</v>
      </c>
    </row>
    <row r="101" spans="1:17" ht="12.75" customHeight="1">
      <c r="A101" s="382">
        <v>2004</v>
      </c>
      <c r="B101" s="397">
        <v>21.011533903575156</v>
      </c>
      <c r="C101" s="397">
        <v>47.4</v>
      </c>
      <c r="D101" s="397">
        <v>232.72264374288457</v>
      </c>
      <c r="E101" s="397"/>
      <c r="F101" s="397"/>
      <c r="G101" s="397"/>
      <c r="H101" s="397"/>
      <c r="I101" s="397"/>
      <c r="J101" s="397"/>
      <c r="K101" s="397"/>
      <c r="L101" s="397"/>
      <c r="M101" s="397"/>
      <c r="N101" s="383">
        <f>(B101+C101+D101)/3</f>
        <v>100.37805921548659</v>
      </c>
      <c r="O101" s="384">
        <f>100*(D101-C101)/C101</f>
        <v>390.97604165165524</v>
      </c>
      <c r="P101" s="384">
        <f>100*(D101-D100)/D100</f>
        <v>163.34434520752254</v>
      </c>
      <c r="Q101" s="385">
        <f>(((B101+C101+D101)/3)-((B100+C100+D100)/3))/((B100+C100+D100)/3)*100</f>
        <v>84.84172592779127</v>
      </c>
    </row>
    <row r="102" spans="1:14" ht="12.75" customHeight="1">
      <c r="A102" s="386"/>
      <c r="N102" s="398"/>
    </row>
    <row r="103" ht="12.75" customHeight="1">
      <c r="N103" s="398"/>
    </row>
    <row r="104" ht="12.75" customHeight="1">
      <c r="N104" s="398"/>
    </row>
    <row r="105" spans="1:17" ht="12.75" customHeight="1">
      <c r="A105" s="574" t="s">
        <v>250</v>
      </c>
      <c r="B105" s="574"/>
      <c r="C105" s="574"/>
      <c r="D105" s="574"/>
      <c r="E105" s="574"/>
      <c r="F105" s="574"/>
      <c r="G105" s="574"/>
      <c r="H105" s="574"/>
      <c r="I105" s="574"/>
      <c r="J105" s="574"/>
      <c r="K105" s="574"/>
      <c r="L105" s="574"/>
      <c r="M105" s="574"/>
      <c r="N105" s="574"/>
      <c r="O105" s="574"/>
      <c r="P105" s="574"/>
      <c r="Q105" s="373"/>
    </row>
    <row r="106" ht="1.5" customHeight="1">
      <c r="N106" s="398"/>
    </row>
    <row r="107" spans="2:14" ht="12.75" customHeight="1">
      <c r="B107" s="380"/>
      <c r="C107" s="380"/>
      <c r="D107" s="380"/>
      <c r="E107" s="380"/>
      <c r="F107" s="380"/>
      <c r="G107" s="380"/>
      <c r="H107" s="380"/>
      <c r="I107" s="380"/>
      <c r="J107" s="380"/>
      <c r="K107" s="380"/>
      <c r="L107" s="380"/>
      <c r="M107" s="380"/>
      <c r="N107" s="398"/>
    </row>
    <row r="108" spans="1:17" ht="12.75" customHeight="1">
      <c r="A108" s="382">
        <v>1999</v>
      </c>
      <c r="B108" s="380">
        <v>53.35349426013089</v>
      </c>
      <c r="C108" s="380">
        <v>152.94451883923935</v>
      </c>
      <c r="D108" s="380">
        <v>143.16177831486655</v>
      </c>
      <c r="E108" s="380">
        <v>93.1247499884596</v>
      </c>
      <c r="F108" s="380">
        <v>104.07207299441328</v>
      </c>
      <c r="G108" s="380">
        <v>123.93095911828011</v>
      </c>
      <c r="H108" s="380">
        <v>103.36121115501602</v>
      </c>
      <c r="I108" s="380">
        <v>98.68562989844759</v>
      </c>
      <c r="J108" s="380">
        <v>97.51289796182196</v>
      </c>
      <c r="K108" s="380">
        <v>79.90501499117754</v>
      </c>
      <c r="L108" s="380">
        <v>83.69914656442162</v>
      </c>
      <c r="M108" s="380">
        <v>66.24852591372544</v>
      </c>
      <c r="N108" s="383"/>
      <c r="O108" s="384"/>
      <c r="P108" s="384"/>
      <c r="Q108" s="385"/>
    </row>
    <row r="109" spans="1:17" ht="12.75" customHeight="1">
      <c r="A109" s="382">
        <v>2001</v>
      </c>
      <c r="B109" s="380">
        <v>41.07212430303932</v>
      </c>
      <c r="C109" s="380">
        <v>52.826680268837755</v>
      </c>
      <c r="D109" s="380">
        <v>98.8635242570823</v>
      </c>
      <c r="E109" s="380">
        <v>90.26650647927302</v>
      </c>
      <c r="F109" s="380">
        <v>84.01514478949103</v>
      </c>
      <c r="G109" s="380">
        <v>99.90877628270508</v>
      </c>
      <c r="H109" s="380">
        <v>103.21452235321318</v>
      </c>
      <c r="I109" s="380">
        <v>94.27999203688023</v>
      </c>
      <c r="J109" s="380">
        <v>94.14687819599769</v>
      </c>
      <c r="K109" s="380">
        <v>70.77442919232885</v>
      </c>
      <c r="L109" s="380">
        <v>72.25043145663402</v>
      </c>
      <c r="M109" s="380">
        <v>59.97594880224709</v>
      </c>
      <c r="N109" s="383">
        <f>(B109+C109+D109+E109+F109+G109+H109+I109+J109+K109+L109+M109)/12</f>
        <v>80.13291320147746</v>
      </c>
      <c r="O109" s="384">
        <f>100*(D109-C109)/C109</f>
        <v>87.14695633713991</v>
      </c>
      <c r="P109" s="384">
        <f>100*(D109-D108)/D108</f>
        <v>-30.942793935093306</v>
      </c>
      <c r="Q109" s="385">
        <f>(((B109+C109+D109)/3)-((B108+C108+D108)/3))/((B108+C108+D108)/3)*100</f>
        <v>-44.839911896912334</v>
      </c>
    </row>
    <row r="110" spans="1:17" ht="12.75" customHeight="1">
      <c r="A110" s="382">
        <v>2002</v>
      </c>
      <c r="B110" s="380">
        <v>35.99663265319195</v>
      </c>
      <c r="C110" s="380">
        <v>57.083761882613615</v>
      </c>
      <c r="D110" s="380">
        <v>82.4400162651916</v>
      </c>
      <c r="E110" s="380">
        <v>94.37058914990301</v>
      </c>
      <c r="F110" s="380">
        <v>87.9644956088359</v>
      </c>
      <c r="G110" s="380">
        <v>92.77853327105186</v>
      </c>
      <c r="H110" s="380">
        <v>97.99853760836973</v>
      </c>
      <c r="I110" s="380">
        <v>81.6500240705641</v>
      </c>
      <c r="J110" s="380">
        <v>98.82462697524598</v>
      </c>
      <c r="K110" s="380">
        <v>82.2001917601975</v>
      </c>
      <c r="L110" s="380">
        <v>69.84885877257389</v>
      </c>
      <c r="M110" s="380">
        <v>62.68114289629615</v>
      </c>
      <c r="N110" s="383">
        <f>(B110+C110+D110+E110+F110+G110+H110+I110+J110+K110+L110+M110)/12</f>
        <v>78.6531175761696</v>
      </c>
      <c r="O110" s="384">
        <f>100*(D110-C110)/C110</f>
        <v>44.41938223118563</v>
      </c>
      <c r="P110" s="384">
        <f>100*(D110-D109)/D109</f>
        <v>-16.61230278336367</v>
      </c>
      <c r="Q110" s="385">
        <f>(((B110+C110+D110)/3)-((B109+C109+D109)/3))/((B109+C109+D109)/3)*100</f>
        <v>-8.944651235906772</v>
      </c>
    </row>
    <row r="111" spans="1:17" ht="12.75" customHeight="1">
      <c r="A111" s="382">
        <v>2003</v>
      </c>
      <c r="B111" s="380">
        <v>46.3179329757709</v>
      </c>
      <c r="C111" s="380">
        <v>47.1</v>
      </c>
      <c r="D111" s="380">
        <v>71.07898270269052</v>
      </c>
      <c r="E111" s="380">
        <v>70.21469108274647</v>
      </c>
      <c r="F111" s="380">
        <v>88.5</v>
      </c>
      <c r="G111" s="380">
        <v>99.3</v>
      </c>
      <c r="H111" s="380">
        <v>88.8</v>
      </c>
      <c r="I111" s="380">
        <v>77.89500829888573</v>
      </c>
      <c r="J111" s="380">
        <v>96.7</v>
      </c>
      <c r="K111" s="380">
        <v>79.6</v>
      </c>
      <c r="L111" s="380">
        <v>72</v>
      </c>
      <c r="M111" s="380">
        <v>73.4</v>
      </c>
      <c r="N111" s="383">
        <f>(B111+C111+D111+E111+F111+G111+H111+I111+J111+K111+L111+M111)/12</f>
        <v>75.90888458834114</v>
      </c>
      <c r="O111" s="384">
        <f>100*(D111-C111)/C111</f>
        <v>50.91079130082913</v>
      </c>
      <c r="P111" s="384">
        <f>100*(D111-D110)/D110</f>
        <v>-13.780969579087786</v>
      </c>
      <c r="Q111" s="385">
        <f>(((B111+C111+D111)/3)-((B110+C110+D110)/3))/((B110+C110+D110)/3)*100</f>
        <v>-6.280463378720135</v>
      </c>
    </row>
    <row r="112" spans="1:17" ht="12.75" customHeight="1">
      <c r="A112" s="382">
        <v>2004</v>
      </c>
      <c r="B112" s="380">
        <v>33.52861668667097</v>
      </c>
      <c r="C112" s="380">
        <v>36.1</v>
      </c>
      <c r="D112" s="380">
        <v>57.72410389822603</v>
      </c>
      <c r="E112" s="380"/>
      <c r="F112" s="380"/>
      <c r="G112" s="380"/>
      <c r="H112" s="380"/>
      <c r="I112" s="380"/>
      <c r="J112" s="380"/>
      <c r="K112" s="380"/>
      <c r="L112" s="380"/>
      <c r="M112" s="380"/>
      <c r="N112" s="383">
        <f>(B112+C112+D112)/3</f>
        <v>42.45090686163233</v>
      </c>
      <c r="O112" s="384">
        <f>100*(D112-C112)/C112</f>
        <v>59.900564815030556</v>
      </c>
      <c r="P112" s="384">
        <f>100*(D112-D111)/D111</f>
        <v>-18.78878720074728</v>
      </c>
      <c r="Q112" s="385">
        <f>(((B112+C112+D112)/3)-((B111+C111+D111)/3))/((B111+C111+D111)/3)*100</f>
        <v>-22.580481184321645</v>
      </c>
    </row>
    <row r="113" ht="12.75" customHeight="1">
      <c r="N113" s="383"/>
    </row>
    <row r="114" ht="12.75">
      <c r="N114" s="398"/>
    </row>
    <row r="115" ht="12.75">
      <c r="N115" s="398"/>
    </row>
    <row r="116" ht="12.75">
      <c r="N116" s="398"/>
    </row>
    <row r="117" ht="12.75">
      <c r="N117" s="398"/>
    </row>
    <row r="118" ht="12.75">
      <c r="N118" s="398"/>
    </row>
    <row r="119" ht="12.75">
      <c r="N119" s="398"/>
    </row>
    <row r="120" ht="12.75">
      <c r="N120" s="398"/>
    </row>
    <row r="121" ht="12.75">
      <c r="N121" s="398"/>
    </row>
    <row r="122" ht="12.75">
      <c r="N122" s="398"/>
    </row>
    <row r="123" ht="12.75">
      <c r="N123" s="398"/>
    </row>
    <row r="124" ht="12.75">
      <c r="N124" s="398"/>
    </row>
    <row r="125" ht="12.75">
      <c r="N125" s="398"/>
    </row>
    <row r="126" ht="12.75">
      <c r="N126" s="398"/>
    </row>
    <row r="127" ht="12.75">
      <c r="N127" s="398"/>
    </row>
  </sheetData>
  <mergeCells count="19">
    <mergeCell ref="A39:P39"/>
    <mergeCell ref="A28:P28"/>
    <mergeCell ref="A1:Q1"/>
    <mergeCell ref="A3:Q3"/>
    <mergeCell ref="A4:Q4"/>
    <mergeCell ref="A5:Q5"/>
    <mergeCell ref="O8:Q8"/>
    <mergeCell ref="O10:Q10"/>
    <mergeCell ref="A17:P17"/>
    <mergeCell ref="A83:P83"/>
    <mergeCell ref="A94:P94"/>
    <mergeCell ref="A105:P105"/>
    <mergeCell ref="A50:P50"/>
    <mergeCell ref="O74:Q74"/>
    <mergeCell ref="O76:Q76"/>
    <mergeCell ref="A67:Q67"/>
    <mergeCell ref="A69:Q69"/>
    <mergeCell ref="A70:Q70"/>
    <mergeCell ref="A71:Q71"/>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B61" sqref="B61"/>
    </sheetView>
  </sheetViews>
  <sheetFormatPr defaultColWidth="11.421875" defaultRowHeight="12.75"/>
  <cols>
    <col min="1" max="1" width="4.421875" style="336" customWidth="1"/>
    <col min="2" max="14" width="5.421875" style="336" customWidth="1"/>
    <col min="15" max="15" width="6.57421875" style="398" customWidth="1"/>
    <col min="16" max="16" width="6.57421875" style="336" customWidth="1"/>
    <col min="17" max="17" width="6.7109375" style="336" customWidth="1"/>
    <col min="18" max="16384" width="11.421875" style="336" customWidth="1"/>
  </cols>
  <sheetData>
    <row r="1" spans="1:17" ht="12.75">
      <c r="A1" s="579" t="s">
        <v>244</v>
      </c>
      <c r="B1" s="579"/>
      <c r="C1" s="579"/>
      <c r="D1" s="579"/>
      <c r="E1" s="579"/>
      <c r="F1" s="579"/>
      <c r="G1" s="579"/>
      <c r="H1" s="579"/>
      <c r="I1" s="579"/>
      <c r="J1" s="579"/>
      <c r="K1" s="579"/>
      <c r="L1" s="579"/>
      <c r="M1" s="579"/>
      <c r="N1" s="579"/>
      <c r="O1" s="579"/>
      <c r="P1" s="579"/>
      <c r="Q1" s="579"/>
    </row>
    <row r="2" spans="1:17" ht="12.75">
      <c r="A2" s="337"/>
      <c r="B2" s="337"/>
      <c r="C2" s="337"/>
      <c r="D2" s="337"/>
      <c r="E2" s="337"/>
      <c r="F2" s="337"/>
      <c r="G2" s="337"/>
      <c r="H2" s="337"/>
      <c r="I2" s="337"/>
      <c r="J2" s="337"/>
      <c r="K2" s="337"/>
      <c r="L2" s="337"/>
      <c r="M2" s="337"/>
      <c r="N2" s="337"/>
      <c r="O2" s="338"/>
      <c r="P2" s="339"/>
      <c r="Q2" s="337"/>
    </row>
    <row r="3" spans="1:17" ht="13.5" customHeight="1">
      <c r="A3" s="580" t="s">
        <v>240</v>
      </c>
      <c r="B3" s="580"/>
      <c r="C3" s="580"/>
      <c r="D3" s="580"/>
      <c r="E3" s="580"/>
      <c r="F3" s="580"/>
      <c r="G3" s="580"/>
      <c r="H3" s="580"/>
      <c r="I3" s="580"/>
      <c r="J3" s="580"/>
      <c r="K3" s="580"/>
      <c r="L3" s="580"/>
      <c r="M3" s="580"/>
      <c r="N3" s="580"/>
      <c r="O3" s="580"/>
      <c r="P3" s="580"/>
      <c r="Q3" s="580"/>
    </row>
    <row r="4" spans="1:17" ht="12.75" customHeight="1">
      <c r="A4" s="580" t="s">
        <v>248</v>
      </c>
      <c r="B4" s="580"/>
      <c r="C4" s="580"/>
      <c r="D4" s="580"/>
      <c r="E4" s="580"/>
      <c r="F4" s="580"/>
      <c r="G4" s="580"/>
      <c r="H4" s="580"/>
      <c r="I4" s="580"/>
      <c r="J4" s="580"/>
      <c r="K4" s="580"/>
      <c r="L4" s="580"/>
      <c r="M4" s="580"/>
      <c r="N4" s="580"/>
      <c r="O4" s="580"/>
      <c r="P4" s="580"/>
      <c r="Q4" s="580"/>
    </row>
    <row r="5" spans="1:17" ht="12.75" customHeight="1">
      <c r="A5" s="580" t="s">
        <v>103</v>
      </c>
      <c r="B5" s="580"/>
      <c r="C5" s="580"/>
      <c r="D5" s="580"/>
      <c r="E5" s="580"/>
      <c r="F5" s="580"/>
      <c r="G5" s="580"/>
      <c r="H5" s="580"/>
      <c r="I5" s="580"/>
      <c r="J5" s="580"/>
      <c r="K5" s="580"/>
      <c r="L5" s="580"/>
      <c r="M5" s="580"/>
      <c r="N5" s="580"/>
      <c r="O5" s="580"/>
      <c r="P5" s="580"/>
      <c r="Q5" s="580"/>
    </row>
    <row r="6" spans="1:17" ht="12" customHeight="1">
      <c r="A6" s="340"/>
      <c r="B6" s="341"/>
      <c r="C6" s="342"/>
      <c r="D6" s="342"/>
      <c r="E6" s="342"/>
      <c r="F6" s="342"/>
      <c r="G6" s="342"/>
      <c r="H6" s="342"/>
      <c r="I6" s="342"/>
      <c r="J6" s="342"/>
      <c r="K6" s="342"/>
      <c r="L6" s="342"/>
      <c r="M6" s="342"/>
      <c r="N6" s="342"/>
      <c r="O6" s="343"/>
      <c r="P6" s="344"/>
      <c r="Q6" s="337"/>
    </row>
    <row r="7" spans="1:16" ht="12" customHeight="1">
      <c r="A7" s="341"/>
      <c r="B7" s="341"/>
      <c r="C7" s="342"/>
      <c r="D7" s="342"/>
      <c r="E7" s="342"/>
      <c r="F7" s="342"/>
      <c r="G7" s="342"/>
      <c r="H7" s="342"/>
      <c r="I7" s="342"/>
      <c r="J7" s="342"/>
      <c r="K7" s="342"/>
      <c r="L7" s="342"/>
      <c r="M7" s="342"/>
      <c r="N7" s="342"/>
      <c r="O7" s="345"/>
      <c r="P7" s="344"/>
    </row>
    <row r="8" spans="1:17" ht="12" customHeight="1">
      <c r="A8" s="346"/>
      <c r="B8" s="347"/>
      <c r="C8" s="348"/>
      <c r="D8" s="348"/>
      <c r="E8" s="348"/>
      <c r="F8" s="348"/>
      <c r="G8" s="348"/>
      <c r="H8" s="348"/>
      <c r="I8" s="348"/>
      <c r="J8" s="348"/>
      <c r="K8" s="348"/>
      <c r="L8" s="348"/>
      <c r="M8" s="348"/>
      <c r="N8" s="399"/>
      <c r="O8" s="575" t="s">
        <v>104</v>
      </c>
      <c r="P8" s="576"/>
      <c r="Q8" s="576"/>
    </row>
    <row r="9" spans="1:17" ht="12" customHeight="1">
      <c r="A9" s="350"/>
      <c r="B9" s="351"/>
      <c r="C9" s="352"/>
      <c r="D9" s="352"/>
      <c r="E9" s="352"/>
      <c r="F9" s="352"/>
      <c r="G9" s="352"/>
      <c r="H9" s="352"/>
      <c r="I9" s="352"/>
      <c r="J9" s="352"/>
      <c r="K9" s="352"/>
      <c r="L9" s="352"/>
      <c r="M9" s="352"/>
      <c r="N9" s="400"/>
      <c r="O9" s="354" t="s">
        <v>105</v>
      </c>
      <c r="P9" s="355"/>
      <c r="Q9" s="356" t="s">
        <v>106</v>
      </c>
    </row>
    <row r="10" spans="1:17" ht="12" customHeight="1">
      <c r="A10" s="357" t="s">
        <v>107</v>
      </c>
      <c r="B10" s="351" t="s">
        <v>108</v>
      </c>
      <c r="C10" s="352" t="s">
        <v>109</v>
      </c>
      <c r="D10" s="352" t="s">
        <v>105</v>
      </c>
      <c r="E10" s="352" t="s">
        <v>110</v>
      </c>
      <c r="F10" s="352" t="s">
        <v>111</v>
      </c>
      <c r="G10" s="352" t="s">
        <v>112</v>
      </c>
      <c r="H10" s="352" t="s">
        <v>113</v>
      </c>
      <c r="I10" s="352" t="s">
        <v>114</v>
      </c>
      <c r="J10" s="352" t="s">
        <v>115</v>
      </c>
      <c r="K10" s="352" t="s">
        <v>116</v>
      </c>
      <c r="L10" s="352" t="s">
        <v>117</v>
      </c>
      <c r="M10" s="352" t="s">
        <v>118</v>
      </c>
      <c r="N10" s="400" t="s">
        <v>119</v>
      </c>
      <c r="O10" s="577" t="s">
        <v>120</v>
      </c>
      <c r="P10" s="578"/>
      <c r="Q10" s="578"/>
    </row>
    <row r="11" spans="1:17" ht="12" customHeight="1">
      <c r="A11" s="350"/>
      <c r="B11" s="351"/>
      <c r="C11" s="352"/>
      <c r="D11" s="352"/>
      <c r="E11" s="352"/>
      <c r="F11" s="352"/>
      <c r="G11" s="352"/>
      <c r="H11" s="352"/>
      <c r="I11" s="352"/>
      <c r="J11" s="352"/>
      <c r="K11" s="352"/>
      <c r="L11" s="352"/>
      <c r="M11" s="352"/>
      <c r="N11" s="352"/>
      <c r="O11" s="359" t="s">
        <v>121</v>
      </c>
      <c r="P11" s="360" t="s">
        <v>122</v>
      </c>
      <c r="Q11" s="361" t="s">
        <v>122</v>
      </c>
    </row>
    <row r="12" spans="1:17" ht="12" customHeight="1">
      <c r="A12" s="362"/>
      <c r="B12" s="363"/>
      <c r="C12" s="364"/>
      <c r="D12" s="364"/>
      <c r="E12" s="364"/>
      <c r="F12" s="364"/>
      <c r="G12" s="364"/>
      <c r="H12" s="364"/>
      <c r="I12" s="364"/>
      <c r="J12" s="364"/>
      <c r="K12" s="364"/>
      <c r="L12" s="364"/>
      <c r="M12" s="364"/>
      <c r="N12" s="364"/>
      <c r="O12" s="366" t="s">
        <v>123</v>
      </c>
      <c r="P12" s="367" t="s">
        <v>124</v>
      </c>
      <c r="Q12" s="368" t="s">
        <v>125</v>
      </c>
    </row>
    <row r="13" spans="1:17" ht="12" customHeight="1">
      <c r="A13" s="369"/>
      <c r="B13" s="370"/>
      <c r="C13" s="370"/>
      <c r="D13" s="370"/>
      <c r="E13" s="370"/>
      <c r="F13" s="370"/>
      <c r="G13" s="370"/>
      <c r="H13" s="370"/>
      <c r="I13" s="370"/>
      <c r="J13" s="370"/>
      <c r="K13" s="370"/>
      <c r="L13" s="370"/>
      <c r="M13" s="370"/>
      <c r="N13" s="370"/>
      <c r="O13" s="371"/>
      <c r="P13" s="372"/>
      <c r="Q13" s="360"/>
    </row>
    <row r="14" spans="1:16" ht="12" customHeight="1">
      <c r="A14" s="369"/>
      <c r="B14" s="370"/>
      <c r="C14" s="370"/>
      <c r="D14" s="370"/>
      <c r="E14" s="370"/>
      <c r="F14" s="370"/>
      <c r="G14" s="370"/>
      <c r="H14" s="370"/>
      <c r="I14" s="370"/>
      <c r="J14" s="370"/>
      <c r="K14" s="370"/>
      <c r="L14" s="370"/>
      <c r="M14" s="370"/>
      <c r="N14" s="370"/>
      <c r="O14" s="371"/>
      <c r="P14" s="372"/>
    </row>
    <row r="15" spans="1:16" ht="12" customHeight="1">
      <c r="A15" s="369"/>
      <c r="B15" s="370"/>
      <c r="C15" s="370"/>
      <c r="D15" s="370"/>
      <c r="E15" s="370"/>
      <c r="F15" s="370"/>
      <c r="G15" s="370"/>
      <c r="H15" s="370"/>
      <c r="I15" s="370"/>
      <c r="J15" s="370"/>
      <c r="K15" s="370"/>
      <c r="L15" s="370"/>
      <c r="M15" s="370"/>
      <c r="N15" s="370"/>
      <c r="O15" s="371"/>
      <c r="P15" s="372"/>
    </row>
    <row r="16" spans="1:16" ht="1.5" customHeight="1">
      <c r="A16" s="401"/>
      <c r="P16" s="402"/>
    </row>
    <row r="17" spans="1:17" ht="12" customHeight="1">
      <c r="A17" s="574" t="s">
        <v>255</v>
      </c>
      <c r="B17" s="574"/>
      <c r="C17" s="574"/>
      <c r="D17" s="574"/>
      <c r="E17" s="574"/>
      <c r="F17" s="574"/>
      <c r="G17" s="574"/>
      <c r="H17" s="574"/>
      <c r="I17" s="574"/>
      <c r="J17" s="574"/>
      <c r="K17" s="574"/>
      <c r="L17" s="574"/>
      <c r="M17" s="574"/>
      <c r="N17" s="574"/>
      <c r="O17" s="574"/>
      <c r="P17" s="574"/>
      <c r="Q17" s="373"/>
    </row>
    <row r="18" spans="1:17" ht="1.5" customHeight="1">
      <c r="A18" s="374"/>
      <c r="B18" s="375"/>
      <c r="C18" s="375"/>
      <c r="D18" s="375"/>
      <c r="E18" s="376"/>
      <c r="F18" s="376"/>
      <c r="G18" s="376"/>
      <c r="H18" s="376"/>
      <c r="I18" s="376"/>
      <c r="J18" s="376"/>
      <c r="K18" s="376"/>
      <c r="L18" s="376"/>
      <c r="M18" s="376"/>
      <c r="N18" s="376"/>
      <c r="O18" s="377"/>
      <c r="P18" s="378"/>
      <c r="Q18" s="337"/>
    </row>
    <row r="19" spans="1:16" s="381" customFormat="1" ht="12" customHeight="1">
      <c r="A19" s="379"/>
      <c r="B19" s="380"/>
      <c r="C19" s="380"/>
      <c r="D19" s="380"/>
      <c r="E19" s="380"/>
      <c r="F19" s="380"/>
      <c r="G19" s="380"/>
      <c r="H19" s="380"/>
      <c r="I19" s="380"/>
      <c r="J19" s="380"/>
      <c r="K19" s="380"/>
      <c r="L19" s="380"/>
      <c r="M19" s="380"/>
      <c r="N19" s="380"/>
      <c r="O19" s="371"/>
      <c r="P19" s="372"/>
    </row>
    <row r="20" spans="1:17" s="381" customFormat="1" ht="12" customHeight="1">
      <c r="A20" s="382">
        <v>1999</v>
      </c>
      <c r="B20" s="380">
        <v>58.438138099822154</v>
      </c>
      <c r="C20" s="380">
        <v>95.53956968499953</v>
      </c>
      <c r="D20" s="380">
        <v>121.33850273530769</v>
      </c>
      <c r="E20" s="380">
        <v>104.8949327296525</v>
      </c>
      <c r="F20" s="380">
        <v>115.25220209589486</v>
      </c>
      <c r="G20" s="380">
        <v>129.65013106288887</v>
      </c>
      <c r="H20" s="380">
        <v>118.95356839551492</v>
      </c>
      <c r="I20" s="380">
        <v>113.4754048348367</v>
      </c>
      <c r="J20" s="380">
        <v>104.18938801712537</v>
      </c>
      <c r="K20" s="380">
        <v>88.99758064549765</v>
      </c>
      <c r="L20" s="380">
        <v>80.43279149765205</v>
      </c>
      <c r="M20" s="380">
        <v>68.83779020080763</v>
      </c>
      <c r="N20" s="380"/>
      <c r="O20" s="383"/>
      <c r="P20" s="384"/>
      <c r="Q20" s="385"/>
    </row>
    <row r="21" spans="1:17" s="381" customFormat="1" ht="12" customHeight="1">
      <c r="A21" s="382">
        <v>2001</v>
      </c>
      <c r="B21" s="380">
        <v>51.62263376351002</v>
      </c>
      <c r="C21" s="380">
        <v>60.79693238340573</v>
      </c>
      <c r="D21" s="380">
        <v>88.01603956432325</v>
      </c>
      <c r="E21" s="380">
        <v>91.10101289757746</v>
      </c>
      <c r="F21" s="380">
        <v>107.0905467570568</v>
      </c>
      <c r="G21" s="380">
        <v>126.94186623990076</v>
      </c>
      <c r="H21" s="380">
        <v>105.12442918361016</v>
      </c>
      <c r="I21" s="380">
        <v>103.67178584173664</v>
      </c>
      <c r="J21" s="380">
        <v>95.03049787590516</v>
      </c>
      <c r="K21" s="380">
        <v>83.16802519477321</v>
      </c>
      <c r="L21" s="380">
        <v>73.11564242195288</v>
      </c>
      <c r="M21" s="380">
        <v>53.19112324701477</v>
      </c>
      <c r="N21" s="383">
        <f>(B21+C21+D21+E21+F21+G21+H21+I21+J21+K21+L21+M21)/12</f>
        <v>86.57254461423058</v>
      </c>
      <c r="O21" s="384">
        <f>100*(D21-C21)/C21</f>
        <v>44.7705272517119</v>
      </c>
      <c r="P21" s="384">
        <f>100*(D21-D20)/D20</f>
        <v>-27.462398513088043</v>
      </c>
      <c r="Q21" s="385">
        <f>(((B21+C21+D21)/3)-((B20+C20+D20)/3))/((B20+C20+D20)/3)*100</f>
        <v>-27.19803700168087</v>
      </c>
    </row>
    <row r="22" spans="1:17" s="381" customFormat="1" ht="12" customHeight="1">
      <c r="A22" s="382">
        <v>2002</v>
      </c>
      <c r="B22" s="380">
        <v>35.73927470923863</v>
      </c>
      <c r="C22" s="380">
        <v>63.1026446463199</v>
      </c>
      <c r="D22" s="380">
        <v>80.60738683705549</v>
      </c>
      <c r="E22" s="380">
        <v>86.49952880490093</v>
      </c>
      <c r="F22" s="380">
        <v>95.81027561196397</v>
      </c>
      <c r="G22" s="380">
        <v>93.26946430120417</v>
      </c>
      <c r="H22" s="380">
        <v>92.33946600741196</v>
      </c>
      <c r="I22" s="380">
        <v>92.32708755789969</v>
      </c>
      <c r="J22" s="380">
        <v>87.46343328648763</v>
      </c>
      <c r="K22" s="380">
        <v>69.63900418226099</v>
      </c>
      <c r="L22" s="380">
        <v>73.02477922059819</v>
      </c>
      <c r="M22" s="380">
        <v>59.98973369070993</v>
      </c>
      <c r="N22" s="383">
        <f>(B22+C22+D22+E22+F22+G22+H22+I22+J22+K22+L22+M22)/12</f>
        <v>77.48433990467096</v>
      </c>
      <c r="O22" s="384">
        <f>100*(D22-C22)/C22</f>
        <v>27.740108657643155</v>
      </c>
      <c r="P22" s="384">
        <f>100*(D22-D21)/D21</f>
        <v>-8.417389334876203</v>
      </c>
      <c r="Q22" s="385">
        <f>(((B22+C22+D22)/3)-((B21+C21+D21)/3))/((B21+C21+D21)/3)*100</f>
        <v>-10.470345048802976</v>
      </c>
    </row>
    <row r="23" spans="1:17" s="381" customFormat="1" ht="12" customHeight="1">
      <c r="A23" s="382">
        <v>2003</v>
      </c>
      <c r="B23" s="380">
        <v>47.053715756919914</v>
      </c>
      <c r="C23" s="380">
        <v>47.20978995386606</v>
      </c>
      <c r="D23" s="380">
        <v>69.70789013103933</v>
      </c>
      <c r="E23" s="380">
        <v>74.0376563182833</v>
      </c>
      <c r="F23" s="380">
        <v>85.3</v>
      </c>
      <c r="G23" s="380">
        <v>86.3</v>
      </c>
      <c r="H23" s="380">
        <v>77</v>
      </c>
      <c r="I23" s="380">
        <v>79.7495032474592</v>
      </c>
      <c r="J23" s="380">
        <v>81.4</v>
      </c>
      <c r="K23" s="380">
        <v>67</v>
      </c>
      <c r="L23" s="380">
        <v>60.2</v>
      </c>
      <c r="M23" s="380">
        <v>62.3</v>
      </c>
      <c r="N23" s="383">
        <f>(B23+C23+D23+E23+F23+G23+H23+I23+J23+K23+L23+M23)/12</f>
        <v>69.77154628396399</v>
      </c>
      <c r="O23" s="384">
        <f>100*(D23-C23)/C23</f>
        <v>47.6555820289789</v>
      </c>
      <c r="P23" s="384">
        <f>100*(D23-D22)/D22</f>
        <v>-13.521709527749655</v>
      </c>
      <c r="Q23" s="385">
        <f>(((B23+C23+D23)/3)-((B22+C22+D22)/3))/((B22+C22+D22)/3)*100</f>
        <v>-8.625227190444145</v>
      </c>
    </row>
    <row r="24" spans="1:17" s="381" customFormat="1" ht="12" customHeight="1">
      <c r="A24" s="382">
        <v>2004</v>
      </c>
      <c r="B24" s="380">
        <v>33.427194268455196</v>
      </c>
      <c r="C24" s="380">
        <v>45.2</v>
      </c>
      <c r="D24" s="380">
        <v>93.39324502655447</v>
      </c>
      <c r="E24" s="380"/>
      <c r="F24" s="380"/>
      <c r="G24" s="380"/>
      <c r="H24" s="380"/>
      <c r="I24" s="380"/>
      <c r="J24" s="380"/>
      <c r="K24" s="380"/>
      <c r="L24" s="380"/>
      <c r="M24" s="380"/>
      <c r="N24" s="383">
        <f>(B24+C24+D24)/3</f>
        <v>57.34014643166989</v>
      </c>
      <c r="O24" s="384">
        <f>100*(D24-C24)/C24</f>
        <v>106.62222351007625</v>
      </c>
      <c r="P24" s="384">
        <f>100*(D24-D23)/D23</f>
        <v>33.97801145751302</v>
      </c>
      <c r="Q24" s="385">
        <f>(((B24+C24+D24)/3)-((B23+C23+D23)/3))/((B23+C23+D23)/3)*100</f>
        <v>4.908809498059565</v>
      </c>
    </row>
    <row r="25" spans="1:15" s="381" customFormat="1" ht="12" customHeight="1">
      <c r="A25" s="386"/>
      <c r="O25" s="387"/>
    </row>
    <row r="26" s="381" customFormat="1" ht="12" customHeight="1">
      <c r="O26" s="387"/>
    </row>
    <row r="27" s="381" customFormat="1" ht="12" customHeight="1">
      <c r="O27" s="387"/>
    </row>
    <row r="28" spans="1:17" ht="12" customHeight="1">
      <c r="A28" s="574" t="s">
        <v>237</v>
      </c>
      <c r="B28" s="574"/>
      <c r="C28" s="574"/>
      <c r="D28" s="574"/>
      <c r="E28" s="574"/>
      <c r="F28" s="574"/>
      <c r="G28" s="574"/>
      <c r="H28" s="574"/>
      <c r="I28" s="574"/>
      <c r="J28" s="574"/>
      <c r="K28" s="574"/>
      <c r="L28" s="574"/>
      <c r="M28" s="574"/>
      <c r="N28" s="574"/>
      <c r="O28" s="574"/>
      <c r="P28" s="574"/>
      <c r="Q28" s="373"/>
    </row>
    <row r="29" spans="1:17" ht="1.5" customHeight="1">
      <c r="A29" s="388"/>
      <c r="B29" s="337"/>
      <c r="C29" s="337"/>
      <c r="D29" s="337"/>
      <c r="E29" s="337"/>
      <c r="F29" s="337"/>
      <c r="G29" s="337"/>
      <c r="H29" s="337"/>
      <c r="I29" s="337"/>
      <c r="J29" s="337"/>
      <c r="K29" s="337"/>
      <c r="L29" s="337"/>
      <c r="M29" s="337"/>
      <c r="N29" s="337"/>
      <c r="O29" s="389"/>
      <c r="P29" s="337"/>
      <c r="Q29" s="337"/>
    </row>
    <row r="30" spans="2:15" s="381" customFormat="1" ht="12" customHeight="1">
      <c r="B30" s="380"/>
      <c r="C30" s="380"/>
      <c r="D30" s="380"/>
      <c r="E30" s="380"/>
      <c r="F30" s="380"/>
      <c r="G30" s="380"/>
      <c r="H30" s="380"/>
      <c r="I30" s="380"/>
      <c r="J30" s="380"/>
      <c r="K30" s="380"/>
      <c r="L30" s="380"/>
      <c r="M30" s="380"/>
      <c r="N30" s="380"/>
      <c r="O30" s="387"/>
    </row>
    <row r="31" spans="1:17" s="381" customFormat="1" ht="12" customHeight="1">
      <c r="A31" s="382">
        <v>1999</v>
      </c>
      <c r="B31" s="380">
        <v>70.85781169735992</v>
      </c>
      <c r="C31" s="380">
        <v>68.6060963483555</v>
      </c>
      <c r="D31" s="380">
        <v>112.82008127387972</v>
      </c>
      <c r="E31" s="380">
        <v>120.15546717490908</v>
      </c>
      <c r="F31" s="380">
        <v>128.7578711734459</v>
      </c>
      <c r="G31" s="380">
        <v>129.14067949929745</v>
      </c>
      <c r="H31" s="380">
        <v>109.63662001877728</v>
      </c>
      <c r="I31" s="380">
        <v>110.55572258451107</v>
      </c>
      <c r="J31" s="380">
        <v>91.50309157042267</v>
      </c>
      <c r="K31" s="380">
        <v>94.94054976379233</v>
      </c>
      <c r="L31" s="380">
        <v>81.44529076626974</v>
      </c>
      <c r="M31" s="380">
        <v>81.58071812897948</v>
      </c>
      <c r="N31" s="380"/>
      <c r="O31" s="383"/>
      <c r="P31" s="384"/>
      <c r="Q31" s="385"/>
    </row>
    <row r="32" spans="1:17" s="381" customFormat="1" ht="12" customHeight="1">
      <c r="A32" s="382">
        <v>2001</v>
      </c>
      <c r="B32" s="380">
        <v>70.18970415947162</v>
      </c>
      <c r="C32" s="380">
        <v>75.1680488583877</v>
      </c>
      <c r="D32" s="380">
        <v>89.62094082482122</v>
      </c>
      <c r="E32" s="380">
        <v>83.26363620016336</v>
      </c>
      <c r="F32" s="380">
        <v>104.04974687469488</v>
      </c>
      <c r="G32" s="380">
        <v>137.6882956895892</v>
      </c>
      <c r="H32" s="380">
        <v>82.83869517862874</v>
      </c>
      <c r="I32" s="380">
        <v>90.09764419978373</v>
      </c>
      <c r="J32" s="380">
        <v>87.1037741891563</v>
      </c>
      <c r="K32" s="380">
        <v>81.56386034182717</v>
      </c>
      <c r="L32" s="380">
        <v>83.19562821386516</v>
      </c>
      <c r="M32" s="380">
        <v>55.13731302353233</v>
      </c>
      <c r="N32" s="383">
        <f>(B32+C32+D32+E32+F32+G32+H32+I32+J32+K32+L32+M32)/12</f>
        <v>86.65977397949344</v>
      </c>
      <c r="O32" s="384">
        <f>100*(D32-C32)/C32</f>
        <v>19.227440629278448</v>
      </c>
      <c r="P32" s="384">
        <f>100*(D32-D31)/D31</f>
        <v>-20.562953143723362</v>
      </c>
      <c r="Q32" s="385">
        <f>(((B32+C32+D32)/3)-((B31+C31+D31)/3))/((B31+C31+D31)/3)*100</f>
        <v>-6.85945054364593</v>
      </c>
    </row>
    <row r="33" spans="1:17" s="381" customFormat="1" ht="12" customHeight="1">
      <c r="A33" s="382">
        <v>2002</v>
      </c>
      <c r="B33" s="380">
        <v>37.739311489477615</v>
      </c>
      <c r="C33" s="380">
        <v>70.62730029356821</v>
      </c>
      <c r="D33" s="380">
        <v>79.30458724187875</v>
      </c>
      <c r="E33" s="380">
        <v>81.76144490856227</v>
      </c>
      <c r="F33" s="380">
        <v>81.2481770874439</v>
      </c>
      <c r="G33" s="380">
        <v>81.41298785569292</v>
      </c>
      <c r="H33" s="380">
        <v>76.18377762310637</v>
      </c>
      <c r="I33" s="380">
        <v>82.63965085937485</v>
      </c>
      <c r="J33" s="380">
        <v>79.01499117766978</v>
      </c>
      <c r="K33" s="380">
        <v>65.93607949733736</v>
      </c>
      <c r="L33" s="380">
        <v>51.89302482274824</v>
      </c>
      <c r="M33" s="380">
        <v>65.03668359060704</v>
      </c>
      <c r="N33" s="383">
        <f>(B33+C33+D33+E33+F33+G33+H33+I33+J33+K33+L33+M33)/12</f>
        <v>71.06650137062228</v>
      </c>
      <c r="O33" s="384">
        <f>100*(D33-C33)/C33</f>
        <v>12.286023835319599</v>
      </c>
      <c r="P33" s="384">
        <f>100*(D33-D32)/D32</f>
        <v>-11.51109716992089</v>
      </c>
      <c r="Q33" s="385">
        <f>(((B33+C33+D33)/3)-((B32+C32+D32)/3))/((B32+C32+D32)/3)*100</f>
        <v>-20.13267417744204</v>
      </c>
    </row>
    <row r="34" spans="1:17" s="381" customFormat="1" ht="12" customHeight="1">
      <c r="A34" s="382">
        <v>2003</v>
      </c>
      <c r="B34" s="380">
        <v>55.561241636061986</v>
      </c>
      <c r="C34" s="380">
        <v>46.94588372382428</v>
      </c>
      <c r="D34" s="380">
        <v>60.67010396750874</v>
      </c>
      <c r="E34" s="380">
        <v>74.8810237613084</v>
      </c>
      <c r="F34" s="380">
        <v>72.4</v>
      </c>
      <c r="G34" s="380">
        <v>67.2</v>
      </c>
      <c r="H34" s="380">
        <v>66.8</v>
      </c>
      <c r="I34" s="380">
        <v>77.10004374403705</v>
      </c>
      <c r="J34" s="380">
        <v>71.8</v>
      </c>
      <c r="K34" s="380">
        <v>60.6</v>
      </c>
      <c r="L34" s="380">
        <v>56.3</v>
      </c>
      <c r="M34" s="380">
        <v>55.7</v>
      </c>
      <c r="N34" s="383">
        <f>(B34+C34+D34+E34+F34+G34+H34+I34+J34+K34+L34+M34)/12</f>
        <v>63.82985806939504</v>
      </c>
      <c r="O34" s="384">
        <f>100*(D34-C34)/C34</f>
        <v>29.234129075984644</v>
      </c>
      <c r="P34" s="384">
        <f>100*(D34-D33)/D33</f>
        <v>-23.497358630131817</v>
      </c>
      <c r="Q34" s="385">
        <f>(((B34+C34+D34)/3)-((B33+C33+D33)/3))/((B33+C33+D33)/3)*100</f>
        <v>-13.051533652895001</v>
      </c>
    </row>
    <row r="35" spans="1:17" s="381" customFormat="1" ht="12" customHeight="1">
      <c r="A35" s="382">
        <v>2004</v>
      </c>
      <c r="B35" s="380">
        <v>38.472833444578946</v>
      </c>
      <c r="C35" s="380">
        <v>51.6</v>
      </c>
      <c r="D35" s="380">
        <v>65.85763767115797</v>
      </c>
      <c r="E35" s="380"/>
      <c r="F35" s="380"/>
      <c r="G35" s="380"/>
      <c r="H35" s="380"/>
      <c r="I35" s="380"/>
      <c r="J35" s="380"/>
      <c r="K35" s="380"/>
      <c r="L35" s="380"/>
      <c r="M35" s="380"/>
      <c r="N35" s="383">
        <f>(B35+C35+D35)/3</f>
        <v>51.976823705245636</v>
      </c>
      <c r="O35" s="384">
        <f>100*(D35-C35)/C35</f>
        <v>27.631080758058086</v>
      </c>
      <c r="P35" s="384">
        <f>100*(D35-D34)/D34</f>
        <v>8.550395276110567</v>
      </c>
      <c r="Q35" s="385">
        <f>(((B35+C35+D35)/3)-((B34+C34+D34)/3))/((B34+C34+D34)/3)*100</f>
        <v>-4.4410352115480345</v>
      </c>
    </row>
    <row r="36" spans="1:15" s="381" customFormat="1" ht="12" customHeight="1">
      <c r="A36" s="370"/>
      <c r="O36" s="387"/>
    </row>
    <row r="37" spans="1:15" s="381" customFormat="1" ht="12" customHeight="1">
      <c r="A37" s="370"/>
      <c r="O37" s="387"/>
    </row>
    <row r="38" s="381" customFormat="1" ht="12" customHeight="1">
      <c r="O38" s="387"/>
    </row>
    <row r="39" spans="1:17" ht="12" customHeight="1">
      <c r="A39" s="574" t="s">
        <v>238</v>
      </c>
      <c r="B39" s="574"/>
      <c r="C39" s="574"/>
      <c r="D39" s="574"/>
      <c r="E39" s="574"/>
      <c r="F39" s="574"/>
      <c r="G39" s="574"/>
      <c r="H39" s="574"/>
      <c r="I39" s="574"/>
      <c r="J39" s="574"/>
      <c r="K39" s="574"/>
      <c r="L39" s="574"/>
      <c r="M39" s="574"/>
      <c r="N39" s="574"/>
      <c r="O39" s="574"/>
      <c r="P39" s="574"/>
      <c r="Q39" s="373"/>
    </row>
    <row r="40" spans="1:17" ht="1.5" customHeight="1">
      <c r="A40" s="388"/>
      <c r="B40" s="337"/>
      <c r="C40" s="337"/>
      <c r="D40" s="337"/>
      <c r="E40" s="337"/>
      <c r="F40" s="337"/>
      <c r="G40" s="337"/>
      <c r="H40" s="337"/>
      <c r="I40" s="337"/>
      <c r="J40" s="337"/>
      <c r="K40" s="337"/>
      <c r="L40" s="337"/>
      <c r="M40" s="337"/>
      <c r="N40" s="337"/>
      <c r="O40" s="389"/>
      <c r="P40" s="337"/>
      <c r="Q40" s="337"/>
    </row>
    <row r="41" spans="2:15" ht="12" customHeight="1">
      <c r="B41" s="380"/>
      <c r="C41" s="380"/>
      <c r="D41" s="380"/>
      <c r="E41" s="380"/>
      <c r="F41" s="380"/>
      <c r="G41" s="380"/>
      <c r="H41" s="380"/>
      <c r="I41" s="380"/>
      <c r="J41" s="380"/>
      <c r="K41" s="380"/>
      <c r="L41" s="380"/>
      <c r="M41" s="380"/>
      <c r="N41" s="380"/>
      <c r="O41" s="403"/>
    </row>
    <row r="42" spans="1:17" s="381" customFormat="1" ht="12" customHeight="1">
      <c r="A42" s="382">
        <v>1999</v>
      </c>
      <c r="B42" s="380">
        <v>66.28566602009882</v>
      </c>
      <c r="C42" s="380">
        <v>90.69228991266776</v>
      </c>
      <c r="D42" s="380">
        <v>126.1063445419238</v>
      </c>
      <c r="E42" s="380">
        <v>138.2239153756527</v>
      </c>
      <c r="F42" s="380">
        <v>141.0866050793488</v>
      </c>
      <c r="G42" s="380">
        <v>135.95024084532645</v>
      </c>
      <c r="H42" s="380">
        <v>96.81741470639321</v>
      </c>
      <c r="I42" s="380">
        <v>98.9001103245156</v>
      </c>
      <c r="J42" s="380">
        <v>81.32739176261165</v>
      </c>
      <c r="K42" s="380">
        <v>101.18024154991801</v>
      </c>
      <c r="L42" s="380">
        <v>64.75963879903335</v>
      </c>
      <c r="M42" s="380">
        <v>58.67012077962499</v>
      </c>
      <c r="N42" s="380"/>
      <c r="O42" s="383"/>
      <c r="P42" s="384"/>
      <c r="Q42" s="385"/>
    </row>
    <row r="43" spans="1:17" s="381" customFormat="1" ht="12" customHeight="1">
      <c r="A43" s="382">
        <v>2001</v>
      </c>
      <c r="B43" s="380">
        <v>39.13282613893324</v>
      </c>
      <c r="C43" s="380">
        <v>65.3486856228693</v>
      </c>
      <c r="D43" s="380">
        <v>88.11926527434946</v>
      </c>
      <c r="E43" s="380">
        <v>76.9937149983278</v>
      </c>
      <c r="F43" s="380">
        <v>96.02286140643204</v>
      </c>
      <c r="G43" s="380">
        <v>119.26433669194752</v>
      </c>
      <c r="H43" s="380">
        <v>69.56750284582273</v>
      </c>
      <c r="I43" s="380">
        <v>87.97683817708108</v>
      </c>
      <c r="J43" s="380">
        <v>68.7858629360139</v>
      </c>
      <c r="K43" s="380">
        <v>72.42696420198075</v>
      </c>
      <c r="L43" s="380">
        <v>52.24238587990334</v>
      </c>
      <c r="M43" s="380">
        <v>35.71505056148319</v>
      </c>
      <c r="N43" s="383">
        <f>(B43+C43+D43+E43+F43+G43+H43+I43+J43+K43+L43+M43)/12</f>
        <v>72.63302456126202</v>
      </c>
      <c r="O43" s="384">
        <f>100*(D43-C43)/C43</f>
        <v>34.84474008075752</v>
      </c>
      <c r="P43" s="384">
        <f>100*(D43-D42)/D42</f>
        <v>-30.123051624056565</v>
      </c>
      <c r="Q43" s="385">
        <f>(((B43+C43+D43)/3)-((B42+C42+D42)/3))/((B42+C42+D42)/3)*100</f>
        <v>-31.963455156930614</v>
      </c>
    </row>
    <row r="44" spans="1:17" s="381" customFormat="1" ht="12" customHeight="1">
      <c r="A44" s="382">
        <v>2002</v>
      </c>
      <c r="B44" s="380">
        <v>35.141512466016486</v>
      </c>
      <c r="C44" s="380">
        <v>34.83450294523799</v>
      </c>
      <c r="D44" s="380">
        <v>67.59590036356967</v>
      </c>
      <c r="E44" s="380">
        <v>61.9399620787123</v>
      </c>
      <c r="F44" s="380">
        <v>72.60616914081042</v>
      </c>
      <c r="G44" s="380">
        <v>62.06339889634488</v>
      </c>
      <c r="H44" s="380">
        <v>57.05313011910413</v>
      </c>
      <c r="I44" s="380">
        <v>64.18081507573469</v>
      </c>
      <c r="J44" s="380">
        <v>57.13858637746515</v>
      </c>
      <c r="K44" s="380">
        <v>49.98241600138092</v>
      </c>
      <c r="L44" s="380">
        <v>38.96805381262676</v>
      </c>
      <c r="M44" s="380">
        <v>41.7216443598153</v>
      </c>
      <c r="N44" s="383">
        <f>(B44+C44+D44+E44+F44+G44+H44+I44+J44+K44+L44+M44)/12</f>
        <v>53.60217430306823</v>
      </c>
      <c r="O44" s="384">
        <f>100*(D44-C44)/C44</f>
        <v>94.04870070870433</v>
      </c>
      <c r="P44" s="384">
        <f>100*(D44-D43)/D43</f>
        <v>-23.290440344551893</v>
      </c>
      <c r="Q44" s="385">
        <f>(((B44+C44+D44)/3)-((B43+C43+D43)/3))/((B43+C43+D43)/3)*100</f>
        <v>-28.57146378542319</v>
      </c>
    </row>
    <row r="45" spans="1:17" s="381" customFormat="1" ht="12" customHeight="1">
      <c r="A45" s="382">
        <v>2003</v>
      </c>
      <c r="B45" s="380">
        <v>26.25406159647003</v>
      </c>
      <c r="C45" s="380">
        <v>29.444429850062242</v>
      </c>
      <c r="D45" s="380">
        <v>47.004109180186425</v>
      </c>
      <c r="E45" s="380">
        <v>46.42807067296174</v>
      </c>
      <c r="F45" s="380">
        <v>42.8</v>
      </c>
      <c r="G45" s="380">
        <v>45.7</v>
      </c>
      <c r="H45" s="380">
        <v>56.8</v>
      </c>
      <c r="I45" s="380">
        <v>42.300849720099094</v>
      </c>
      <c r="J45" s="380">
        <v>58.7</v>
      </c>
      <c r="K45" s="380">
        <v>49.6</v>
      </c>
      <c r="L45" s="380">
        <v>35</v>
      </c>
      <c r="M45" s="380">
        <v>32.9</v>
      </c>
      <c r="N45" s="383">
        <f>(B45+C45+D45+E45+F45+G45+H45+I45+J45+K45+L45+M45)/12</f>
        <v>42.74429341831496</v>
      </c>
      <c r="O45" s="384">
        <f>100*(D45-C45)/C45</f>
        <v>59.636676340965266</v>
      </c>
      <c r="P45" s="384">
        <f>100*(D45-D44)/D44</f>
        <v>-30.463077010038678</v>
      </c>
      <c r="Q45" s="385">
        <f>(((B45+C45+D45)/3)-((B44+C44+D44)/3))/((B44+C44+D44)/3)*100</f>
        <v>-25.346245235967412</v>
      </c>
    </row>
    <row r="46" spans="1:17" s="381" customFormat="1" ht="12" customHeight="1">
      <c r="A46" s="382">
        <v>2004</v>
      </c>
      <c r="B46" s="380">
        <v>22.642744399370663</v>
      </c>
      <c r="C46" s="380">
        <v>33.8</v>
      </c>
      <c r="D46" s="380">
        <v>38.53760914268062</v>
      </c>
      <c r="E46" s="380"/>
      <c r="F46" s="380"/>
      <c r="G46" s="380"/>
      <c r="H46" s="380"/>
      <c r="I46" s="380"/>
      <c r="J46" s="380"/>
      <c r="K46" s="380"/>
      <c r="L46" s="380"/>
      <c r="M46" s="380"/>
      <c r="N46" s="383">
        <f>(B46+C46+D46)/3</f>
        <v>31.66011784735043</v>
      </c>
      <c r="O46" s="384">
        <f>100*(D46-C46)/C46</f>
        <v>14.016595096688242</v>
      </c>
      <c r="P46" s="384">
        <f>100*(D46-D45)/D45</f>
        <v>-18.012255066998854</v>
      </c>
      <c r="Q46" s="385">
        <f>(((B46+C46+D46)/3)-((B45+C45+D45)/3))/((B45+C45+D45)/3)*100</f>
        <v>-7.519037529277919</v>
      </c>
    </row>
    <row r="47" spans="1:16" s="381" customFormat="1" ht="12" customHeight="1">
      <c r="A47" s="370"/>
      <c r="O47" s="387"/>
      <c r="P47" s="390"/>
    </row>
    <row r="48" spans="1:16" s="381" customFormat="1" ht="12" customHeight="1">
      <c r="A48" s="370"/>
      <c r="O48" s="387"/>
      <c r="P48" s="390"/>
    </row>
    <row r="49" s="381" customFormat="1" ht="12" customHeight="1">
      <c r="O49" s="387"/>
    </row>
    <row r="50" spans="1:17" ht="12" customHeight="1">
      <c r="A50" s="574" t="s">
        <v>249</v>
      </c>
      <c r="B50" s="574"/>
      <c r="C50" s="574"/>
      <c r="D50" s="574"/>
      <c r="E50" s="574"/>
      <c r="F50" s="574"/>
      <c r="G50" s="574"/>
      <c r="H50" s="574"/>
      <c r="I50" s="574"/>
      <c r="J50" s="574"/>
      <c r="K50" s="574"/>
      <c r="L50" s="574"/>
      <c r="M50" s="574"/>
      <c r="N50" s="574"/>
      <c r="O50" s="574"/>
      <c r="P50" s="574"/>
      <c r="Q50" s="373"/>
    </row>
    <row r="51" s="381" customFormat="1" ht="1.5" customHeight="1">
      <c r="O51" s="387"/>
    </row>
    <row r="52" spans="2:15" s="381" customFormat="1" ht="12" customHeight="1">
      <c r="B52" s="380"/>
      <c r="C52" s="380"/>
      <c r="D52" s="380"/>
      <c r="E52" s="380"/>
      <c r="F52" s="380"/>
      <c r="G52" s="380"/>
      <c r="H52" s="380"/>
      <c r="I52" s="380"/>
      <c r="J52" s="380"/>
      <c r="K52" s="380"/>
      <c r="L52" s="380"/>
      <c r="M52" s="380"/>
      <c r="N52" s="380"/>
      <c r="O52" s="387"/>
    </row>
    <row r="53" spans="1:17" s="381" customFormat="1" ht="12" customHeight="1">
      <c r="A53" s="382">
        <v>1999</v>
      </c>
      <c r="B53" s="380">
        <v>73.56551928973882</v>
      </c>
      <c r="C53" s="380">
        <v>55.52633196427639</v>
      </c>
      <c r="D53" s="380">
        <v>104.95176149746595</v>
      </c>
      <c r="E53" s="380">
        <v>109.45508701018285</v>
      </c>
      <c r="F53" s="380">
        <v>121.45661369781192</v>
      </c>
      <c r="G53" s="380">
        <v>125.10795566857757</v>
      </c>
      <c r="H53" s="380">
        <v>117.22833562854538</v>
      </c>
      <c r="I53" s="380">
        <v>117.45834156956892</v>
      </c>
      <c r="J53" s="380">
        <v>97.52926678460202</v>
      </c>
      <c r="K53" s="380">
        <v>91.24531178892911</v>
      </c>
      <c r="L53" s="380">
        <v>91.32677261687209</v>
      </c>
      <c r="M53" s="380">
        <v>95.14870248342906</v>
      </c>
      <c r="N53" s="380"/>
      <c r="O53" s="404"/>
      <c r="P53" s="385"/>
      <c r="Q53" s="385"/>
    </row>
    <row r="54" spans="1:17" s="381" customFormat="1" ht="12" customHeight="1">
      <c r="A54" s="382">
        <v>2001</v>
      </c>
      <c r="B54" s="380">
        <v>88.58203380440047</v>
      </c>
      <c r="C54" s="380">
        <v>80.98321557371332</v>
      </c>
      <c r="D54" s="380">
        <v>90.51025246343171</v>
      </c>
      <c r="E54" s="380">
        <v>86.97679064612517</v>
      </c>
      <c r="F54" s="380">
        <v>108.80340038663905</v>
      </c>
      <c r="G54" s="380">
        <v>148.59922661259895</v>
      </c>
      <c r="H54" s="380">
        <v>90.69808471304435</v>
      </c>
      <c r="I54" s="380">
        <v>91.35361382847226</v>
      </c>
      <c r="J54" s="380">
        <v>97.95190340412762</v>
      </c>
      <c r="K54" s="380">
        <v>86.97486002825168</v>
      </c>
      <c r="L54" s="380">
        <v>101.52658297583972</v>
      </c>
      <c r="M54" s="380">
        <v>66.63945578443808</v>
      </c>
      <c r="N54" s="383">
        <f>(B54+C54+D54+E54+F54+G54+H54+I54+J54+K54+L54+M54)/12</f>
        <v>94.96661835175688</v>
      </c>
      <c r="O54" s="384">
        <f>100*(D54-C54)/C54</f>
        <v>11.764211660682449</v>
      </c>
      <c r="P54" s="384">
        <f>100*(D54-D53)/D53</f>
        <v>-13.760139732750392</v>
      </c>
      <c r="Q54" s="385">
        <f>(((B54+C54+D54)/3)-((B53+C53+D53)/3))/((B53+C53+D53)/3)*100</f>
        <v>11.122665892918954</v>
      </c>
    </row>
    <row r="55" spans="1:17" s="381" customFormat="1" ht="12" customHeight="1">
      <c r="A55" s="382">
        <v>2002</v>
      </c>
      <c r="B55" s="380">
        <v>39.27776460066864</v>
      </c>
      <c r="C55" s="380">
        <v>91.8243097123434</v>
      </c>
      <c r="D55" s="380">
        <v>86.23863858325763</v>
      </c>
      <c r="E55" s="380">
        <v>93.50001105106914</v>
      </c>
      <c r="F55" s="380">
        <v>86.36609685063273</v>
      </c>
      <c r="G55" s="380">
        <v>92.87209164561823</v>
      </c>
      <c r="H55" s="380">
        <v>87.51322125700874</v>
      </c>
      <c r="I55" s="380">
        <v>93.57123772989641</v>
      </c>
      <c r="J55" s="380">
        <v>91.9705118425678</v>
      </c>
      <c r="K55" s="380">
        <v>75.38406760723892</v>
      </c>
      <c r="L55" s="380">
        <v>59.54737788588127</v>
      </c>
      <c r="M55" s="380">
        <v>78.8441846892162</v>
      </c>
      <c r="N55" s="383">
        <f>(B55+C55+D55+E55+F55+G55+H55+I55+J55+K55+L55+M55)/12</f>
        <v>81.40912612128325</v>
      </c>
      <c r="O55" s="384">
        <f>100*(D55-C55)/C55</f>
        <v>-6.082998224091122</v>
      </c>
      <c r="P55" s="384">
        <f>100*(D55-D54)/D54</f>
        <v>-4.719480681925973</v>
      </c>
      <c r="Q55" s="385">
        <f>(((B55+C55+D55)/3)-((B54+C54+D54)/3))/((B54+C54+D54)/3)*100</f>
        <v>-16.431685661540133</v>
      </c>
    </row>
    <row r="56" spans="1:17" s="381" customFormat="1" ht="12" customHeight="1">
      <c r="A56" s="382">
        <v>2003</v>
      </c>
      <c r="B56" s="380">
        <v>72.91737525627352</v>
      </c>
      <c r="C56" s="380">
        <v>57.23250635416901</v>
      </c>
      <c r="D56" s="380">
        <v>68.66251302698366</v>
      </c>
      <c r="E56" s="380">
        <v>91.60687374884725</v>
      </c>
      <c r="F56" s="380">
        <v>89.8</v>
      </c>
      <c r="G56" s="380">
        <v>79.8</v>
      </c>
      <c r="H56" s="380">
        <v>72.6</v>
      </c>
      <c r="I56" s="380">
        <v>97.58054237237305</v>
      </c>
      <c r="J56" s="380">
        <v>79.4</v>
      </c>
      <c r="K56" s="380">
        <v>66.9</v>
      </c>
      <c r="L56" s="380">
        <v>68.8</v>
      </c>
      <c r="M56" s="380">
        <v>69.1</v>
      </c>
      <c r="N56" s="383">
        <f>(B56+C56+D56+E56+F56+G56+H56+I56+J56+K56+L56+M56)/12</f>
        <v>76.1999842298872</v>
      </c>
      <c r="O56" s="384">
        <f>100*(D56-C56)/C56</f>
        <v>19.971179668566183</v>
      </c>
      <c r="P56" s="384">
        <f>100*(D56-D55)/D55</f>
        <v>-20.380801280049653</v>
      </c>
      <c r="Q56" s="385">
        <f>(((B56+C56+D56)/3)-((B55+C55+D55)/3))/((B55+C55+D55)/3)*100</f>
        <v>-8.525010345248365</v>
      </c>
    </row>
    <row r="57" spans="1:17" s="381" customFormat="1" ht="12" customHeight="1">
      <c r="A57" s="382">
        <v>2004</v>
      </c>
      <c r="B57" s="380">
        <v>47.78372582979074</v>
      </c>
      <c r="C57" s="380">
        <v>62</v>
      </c>
      <c r="D57" s="380">
        <v>81.9275437294286</v>
      </c>
      <c r="E57" s="380"/>
      <c r="F57" s="380"/>
      <c r="G57" s="380"/>
      <c r="H57" s="380"/>
      <c r="I57" s="380"/>
      <c r="J57" s="380"/>
      <c r="K57" s="380"/>
      <c r="L57" s="380"/>
      <c r="M57" s="380"/>
      <c r="N57" s="383">
        <f>(B57+C57+D57)/3</f>
        <v>63.90375651973978</v>
      </c>
      <c r="O57" s="384">
        <f>100*(D57-C57)/C57</f>
        <v>32.141199563594526</v>
      </c>
      <c r="P57" s="384">
        <f>100*(D57-D56)/D56</f>
        <v>19.319174492247214</v>
      </c>
      <c r="Q57" s="385">
        <f>(((B57+C57+D57)/3)-((B56+C56+D56)/3))/((B56+C56+D56)/3)*100</f>
        <v>-3.5717718159157648</v>
      </c>
    </row>
    <row r="58" spans="1:15" s="381" customFormat="1" ht="12" customHeight="1">
      <c r="A58" s="386"/>
      <c r="O58" s="387"/>
    </row>
    <row r="59" s="381" customFormat="1" ht="47.25" customHeight="1">
      <c r="O59" s="387"/>
    </row>
    <row r="60" spans="15:16" s="381" customFormat="1" ht="12" customHeight="1">
      <c r="O60" s="387"/>
      <c r="P60" s="393"/>
    </row>
    <row r="61" spans="15:16" s="381" customFormat="1" ht="12" customHeight="1">
      <c r="O61" s="387"/>
      <c r="P61" s="393"/>
    </row>
    <row r="62" spans="15:16" s="381" customFormat="1" ht="12" customHeight="1">
      <c r="O62" s="387"/>
      <c r="P62" s="393"/>
    </row>
    <row r="63" spans="1:16" s="381" customFormat="1" ht="12" customHeight="1">
      <c r="A63" s="370"/>
      <c r="B63" s="392"/>
      <c r="O63" s="387"/>
      <c r="P63" s="393"/>
    </row>
    <row r="64" spans="1:16" s="381" customFormat="1" ht="12" customHeight="1">
      <c r="A64" s="386" t="s">
        <v>256</v>
      </c>
      <c r="B64" s="392"/>
      <c r="O64" s="387"/>
      <c r="P64" s="393"/>
    </row>
    <row r="65" spans="1:16" s="381" customFormat="1" ht="12" customHeight="1">
      <c r="A65" s="386"/>
      <c r="B65" s="392"/>
      <c r="O65" s="387"/>
      <c r="P65" s="393"/>
    </row>
    <row r="66" spans="1:16" s="381" customFormat="1" ht="12" customHeight="1">
      <c r="A66" s="386"/>
      <c r="B66" s="392"/>
      <c r="O66" s="387"/>
      <c r="P66" s="393"/>
    </row>
    <row r="67" spans="1:16" s="381" customFormat="1" ht="12" customHeight="1">
      <c r="A67" s="386"/>
      <c r="B67" s="392"/>
      <c r="O67" s="387"/>
      <c r="P67" s="393"/>
    </row>
    <row r="68" spans="1:17" s="381" customFormat="1" ht="12" customHeight="1">
      <c r="A68" s="579" t="s">
        <v>246</v>
      </c>
      <c r="B68" s="579"/>
      <c r="C68" s="579"/>
      <c r="D68" s="579"/>
      <c r="E68" s="579"/>
      <c r="F68" s="579"/>
      <c r="G68" s="579"/>
      <c r="H68" s="579"/>
      <c r="I68" s="579"/>
      <c r="J68" s="579"/>
      <c r="K68" s="579"/>
      <c r="L68" s="579"/>
      <c r="M68" s="579"/>
      <c r="N68" s="579"/>
      <c r="O68" s="579"/>
      <c r="P68" s="579"/>
      <c r="Q68" s="579"/>
    </row>
    <row r="69" spans="1:17" ht="12" customHeight="1">
      <c r="A69" s="337"/>
      <c r="B69" s="337"/>
      <c r="C69" s="337"/>
      <c r="D69" s="337"/>
      <c r="E69" s="337"/>
      <c r="F69" s="337"/>
      <c r="G69" s="337"/>
      <c r="H69" s="337"/>
      <c r="I69" s="337"/>
      <c r="J69" s="337"/>
      <c r="K69" s="337"/>
      <c r="L69" s="337"/>
      <c r="M69" s="337"/>
      <c r="N69" s="337"/>
      <c r="O69" s="338"/>
      <c r="P69" s="339"/>
      <c r="Q69" s="337"/>
    </row>
    <row r="70" spans="1:17" s="381" customFormat="1" ht="12" customHeight="1">
      <c r="A70" s="580" t="s">
        <v>240</v>
      </c>
      <c r="B70" s="580"/>
      <c r="C70" s="580"/>
      <c r="D70" s="580"/>
      <c r="E70" s="580"/>
      <c r="F70" s="580"/>
      <c r="G70" s="580"/>
      <c r="H70" s="580"/>
      <c r="I70" s="580"/>
      <c r="J70" s="580"/>
      <c r="K70" s="580"/>
      <c r="L70" s="580"/>
      <c r="M70" s="580"/>
      <c r="N70" s="580"/>
      <c r="O70" s="580"/>
      <c r="P70" s="580"/>
      <c r="Q70" s="580"/>
    </row>
    <row r="71" spans="1:17" s="381" customFormat="1" ht="12" customHeight="1">
      <c r="A71" s="580" t="s">
        <v>245</v>
      </c>
      <c r="B71" s="580"/>
      <c r="C71" s="580"/>
      <c r="D71" s="580"/>
      <c r="E71" s="580"/>
      <c r="F71" s="580"/>
      <c r="G71" s="580"/>
      <c r="H71" s="580"/>
      <c r="I71" s="580"/>
      <c r="J71" s="580"/>
      <c r="K71" s="580"/>
      <c r="L71" s="580"/>
      <c r="M71" s="580"/>
      <c r="N71" s="580"/>
      <c r="O71" s="580"/>
      <c r="P71" s="580"/>
      <c r="Q71" s="580"/>
    </row>
    <row r="72" spans="1:17" s="381" customFormat="1" ht="12" customHeight="1">
      <c r="A72" s="580" t="s">
        <v>103</v>
      </c>
      <c r="B72" s="580"/>
      <c r="C72" s="580"/>
      <c r="D72" s="580"/>
      <c r="E72" s="580"/>
      <c r="F72" s="580"/>
      <c r="G72" s="580"/>
      <c r="H72" s="580"/>
      <c r="I72" s="580"/>
      <c r="J72" s="580"/>
      <c r="K72" s="580"/>
      <c r="L72" s="580"/>
      <c r="M72" s="580"/>
      <c r="N72" s="580"/>
      <c r="O72" s="580"/>
      <c r="P72" s="580"/>
      <c r="Q72" s="580"/>
    </row>
    <row r="73" spans="1:17" s="381" customFormat="1" ht="12" customHeight="1">
      <c r="A73" s="340"/>
      <c r="B73" s="341"/>
      <c r="C73" s="342"/>
      <c r="D73" s="342"/>
      <c r="E73" s="342"/>
      <c r="F73" s="342"/>
      <c r="G73" s="342"/>
      <c r="H73" s="342"/>
      <c r="I73" s="342"/>
      <c r="J73" s="342"/>
      <c r="K73" s="342"/>
      <c r="L73" s="342"/>
      <c r="M73" s="342"/>
      <c r="N73" s="342"/>
      <c r="O73" s="343"/>
      <c r="P73" s="344"/>
      <c r="Q73" s="394"/>
    </row>
    <row r="74" spans="1:16" s="381" customFormat="1" ht="12" customHeight="1">
      <c r="A74" s="341"/>
      <c r="B74" s="341"/>
      <c r="C74" s="342"/>
      <c r="D74" s="342"/>
      <c r="E74" s="342"/>
      <c r="F74" s="342"/>
      <c r="G74" s="342"/>
      <c r="H74" s="342"/>
      <c r="I74" s="342"/>
      <c r="J74" s="342"/>
      <c r="K74" s="342"/>
      <c r="L74" s="342"/>
      <c r="M74" s="342"/>
      <c r="N74" s="342"/>
      <c r="O74" s="345"/>
      <c r="P74" s="344"/>
    </row>
    <row r="75" spans="1:17" ht="12" customHeight="1">
      <c r="A75" s="346"/>
      <c r="B75" s="347"/>
      <c r="C75" s="348"/>
      <c r="D75" s="348"/>
      <c r="E75" s="348"/>
      <c r="F75" s="348"/>
      <c r="G75" s="348"/>
      <c r="H75" s="348"/>
      <c r="I75" s="348"/>
      <c r="J75" s="348"/>
      <c r="K75" s="348"/>
      <c r="L75" s="348"/>
      <c r="M75" s="348"/>
      <c r="N75" s="399"/>
      <c r="O75" s="575" t="s">
        <v>104</v>
      </c>
      <c r="P75" s="576"/>
      <c r="Q75" s="576"/>
    </row>
    <row r="76" spans="1:17" ht="12" customHeight="1">
      <c r="A76" s="350"/>
      <c r="B76" s="351"/>
      <c r="C76" s="352"/>
      <c r="D76" s="352"/>
      <c r="E76" s="352"/>
      <c r="F76" s="352"/>
      <c r="G76" s="352"/>
      <c r="H76" s="352"/>
      <c r="I76" s="352"/>
      <c r="J76" s="352"/>
      <c r="K76" s="352"/>
      <c r="L76" s="352"/>
      <c r="M76" s="352"/>
      <c r="N76" s="400"/>
      <c r="O76" s="354" t="s">
        <v>105</v>
      </c>
      <c r="P76" s="355"/>
      <c r="Q76" s="356" t="s">
        <v>106</v>
      </c>
    </row>
    <row r="77" spans="1:17" ht="12" customHeight="1">
      <c r="A77" s="357" t="s">
        <v>107</v>
      </c>
      <c r="B77" s="351" t="s">
        <v>108</v>
      </c>
      <c r="C77" s="352" t="s">
        <v>109</v>
      </c>
      <c r="D77" s="352" t="s">
        <v>105</v>
      </c>
      <c r="E77" s="352" t="s">
        <v>110</v>
      </c>
      <c r="F77" s="352" t="s">
        <v>111</v>
      </c>
      <c r="G77" s="352" t="s">
        <v>112</v>
      </c>
      <c r="H77" s="352" t="s">
        <v>113</v>
      </c>
      <c r="I77" s="352" t="s">
        <v>114</v>
      </c>
      <c r="J77" s="352" t="s">
        <v>115</v>
      </c>
      <c r="K77" s="352" t="s">
        <v>116</v>
      </c>
      <c r="L77" s="352" t="s">
        <v>117</v>
      </c>
      <c r="M77" s="352" t="s">
        <v>118</v>
      </c>
      <c r="N77" s="400" t="s">
        <v>119</v>
      </c>
      <c r="O77" s="577" t="s">
        <v>120</v>
      </c>
      <c r="P77" s="578"/>
      <c r="Q77" s="578"/>
    </row>
    <row r="78" spans="1:17" ht="12" customHeight="1">
      <c r="A78" s="350"/>
      <c r="B78" s="351"/>
      <c r="C78" s="352"/>
      <c r="D78" s="352"/>
      <c r="E78" s="352"/>
      <c r="F78" s="352"/>
      <c r="G78" s="352"/>
      <c r="H78" s="352"/>
      <c r="I78" s="352"/>
      <c r="J78" s="352"/>
      <c r="K78" s="352"/>
      <c r="L78" s="352"/>
      <c r="M78" s="352"/>
      <c r="N78" s="352"/>
      <c r="O78" s="359" t="s">
        <v>121</v>
      </c>
      <c r="P78" s="360" t="s">
        <v>122</v>
      </c>
      <c r="Q78" s="361" t="s">
        <v>122</v>
      </c>
    </row>
    <row r="79" spans="1:17" ht="12" customHeight="1">
      <c r="A79" s="362"/>
      <c r="B79" s="363"/>
      <c r="C79" s="364"/>
      <c r="D79" s="364"/>
      <c r="E79" s="364"/>
      <c r="F79" s="364"/>
      <c r="G79" s="364"/>
      <c r="H79" s="364"/>
      <c r="I79" s="364"/>
      <c r="J79" s="364"/>
      <c r="K79" s="364"/>
      <c r="L79" s="364"/>
      <c r="M79" s="364"/>
      <c r="N79" s="364"/>
      <c r="O79" s="366" t="s">
        <v>123</v>
      </c>
      <c r="P79" s="367" t="s">
        <v>124</v>
      </c>
      <c r="Q79" s="368" t="s">
        <v>125</v>
      </c>
    </row>
    <row r="80" spans="1:17" ht="12" customHeight="1">
      <c r="A80" s="369"/>
      <c r="B80" s="370"/>
      <c r="C80" s="370"/>
      <c r="D80" s="370"/>
      <c r="E80" s="370"/>
      <c r="F80" s="370"/>
      <c r="G80" s="370"/>
      <c r="H80" s="370"/>
      <c r="I80" s="370"/>
      <c r="J80" s="370"/>
      <c r="K80" s="370"/>
      <c r="L80" s="370"/>
      <c r="M80" s="370"/>
      <c r="N80" s="370"/>
      <c r="O80" s="371"/>
      <c r="P80" s="372"/>
      <c r="Q80" s="360"/>
    </row>
    <row r="81" spans="1:16" ht="12" customHeight="1">
      <c r="A81" s="369"/>
      <c r="B81" s="370"/>
      <c r="C81" s="370"/>
      <c r="D81" s="370"/>
      <c r="E81" s="370"/>
      <c r="F81" s="370"/>
      <c r="G81" s="370"/>
      <c r="H81" s="370"/>
      <c r="I81" s="370"/>
      <c r="J81" s="370"/>
      <c r="K81" s="370"/>
      <c r="L81" s="370"/>
      <c r="M81" s="370"/>
      <c r="N81" s="370"/>
      <c r="O81" s="371"/>
      <c r="P81" s="372"/>
    </row>
    <row r="82" spans="1:16" ht="12" customHeight="1">
      <c r="A82" s="369"/>
      <c r="B82" s="370"/>
      <c r="C82" s="370"/>
      <c r="D82" s="370"/>
      <c r="E82" s="370"/>
      <c r="F82" s="370"/>
      <c r="G82" s="370"/>
      <c r="H82" s="370"/>
      <c r="I82" s="370"/>
      <c r="J82" s="370"/>
      <c r="K82" s="370"/>
      <c r="L82" s="370"/>
      <c r="M82" s="370"/>
      <c r="N82" s="370"/>
      <c r="O82" s="371"/>
      <c r="P82" s="372"/>
    </row>
    <row r="83" spans="1:16" ht="1.5" customHeight="1">
      <c r="A83" s="369"/>
      <c r="B83" s="370"/>
      <c r="C83" s="370"/>
      <c r="D83" s="370"/>
      <c r="E83" s="370"/>
      <c r="F83" s="370"/>
      <c r="G83" s="370"/>
      <c r="H83" s="370"/>
      <c r="I83" s="370"/>
      <c r="J83" s="370"/>
      <c r="K83" s="370"/>
      <c r="L83" s="370"/>
      <c r="M83" s="370"/>
      <c r="N83" s="370"/>
      <c r="O83" s="371"/>
      <c r="P83" s="372"/>
    </row>
    <row r="84" spans="1:17" ht="12" customHeight="1">
      <c r="A84" s="574" t="s">
        <v>251</v>
      </c>
      <c r="B84" s="574"/>
      <c r="C84" s="574"/>
      <c r="D84" s="574"/>
      <c r="E84" s="574"/>
      <c r="F84" s="574"/>
      <c r="G84" s="574"/>
      <c r="H84" s="574"/>
      <c r="I84" s="574"/>
      <c r="J84" s="574"/>
      <c r="K84" s="574"/>
      <c r="L84" s="574"/>
      <c r="M84" s="574"/>
      <c r="N84" s="574"/>
      <c r="O84" s="574"/>
      <c r="P84" s="574"/>
      <c r="Q84" s="373"/>
    </row>
    <row r="85" s="381" customFormat="1" ht="1.5" customHeight="1">
      <c r="O85" s="387"/>
    </row>
    <row r="86" spans="2:15" s="381" customFormat="1" ht="12" customHeight="1">
      <c r="B86" s="380"/>
      <c r="C86" s="380"/>
      <c r="D86" s="380"/>
      <c r="E86" s="380"/>
      <c r="F86" s="380"/>
      <c r="G86" s="380"/>
      <c r="H86" s="380"/>
      <c r="I86" s="380"/>
      <c r="J86" s="380"/>
      <c r="K86" s="380"/>
      <c r="L86" s="380"/>
      <c r="M86" s="380"/>
      <c r="N86" s="380"/>
      <c r="O86" s="387"/>
    </row>
    <row r="87" spans="1:17" s="381" customFormat="1" ht="12" customHeight="1">
      <c r="A87" s="382">
        <v>1999</v>
      </c>
      <c r="B87" s="397">
        <v>78.30046870131959</v>
      </c>
      <c r="C87" s="397">
        <v>55.10426578685787</v>
      </c>
      <c r="D87" s="397">
        <v>104.77219883343926</v>
      </c>
      <c r="E87" s="397">
        <v>107.48057348864653</v>
      </c>
      <c r="F87" s="397">
        <v>135.7378194147567</v>
      </c>
      <c r="G87" s="397">
        <v>119.6360494881033</v>
      </c>
      <c r="H87" s="397">
        <v>115.1295599092041</v>
      </c>
      <c r="I87" s="397">
        <v>126.27113464064519</v>
      </c>
      <c r="J87" s="397">
        <v>104.38989741523832</v>
      </c>
      <c r="K87" s="397">
        <v>82.5674926476546</v>
      </c>
      <c r="L87" s="397">
        <v>89.88317730878481</v>
      </c>
      <c r="M87" s="397">
        <v>80.72736236534965</v>
      </c>
      <c r="N87" s="397"/>
      <c r="O87" s="383"/>
      <c r="P87" s="384"/>
      <c r="Q87" s="385"/>
    </row>
    <row r="88" spans="1:17" s="381" customFormat="1" ht="12" customHeight="1">
      <c r="A88" s="382">
        <v>2001</v>
      </c>
      <c r="B88" s="397">
        <v>91.91095245540376</v>
      </c>
      <c r="C88" s="397">
        <v>76.55839251538656</v>
      </c>
      <c r="D88" s="397">
        <v>98.08529291264718</v>
      </c>
      <c r="E88" s="397">
        <v>90.35230316427598</v>
      </c>
      <c r="F88" s="397">
        <v>109.98588304036173</v>
      </c>
      <c r="G88" s="397">
        <v>134.94799092953957</v>
      </c>
      <c r="H88" s="397">
        <v>85.09380987867631</v>
      </c>
      <c r="I88" s="397">
        <v>83.0688284521216</v>
      </c>
      <c r="J88" s="397">
        <v>82.587103466929</v>
      </c>
      <c r="K88" s="397">
        <v>92.04398283140333</v>
      </c>
      <c r="L88" s="397">
        <v>93.9289221923855</v>
      </c>
      <c r="M88" s="397">
        <v>58.98759145495982</v>
      </c>
      <c r="N88" s="383">
        <f>(B88+C88+D88+E88+F88+G88+H88+I88+J88+K88+L88+M88)/12</f>
        <v>91.46258777450753</v>
      </c>
      <c r="O88" s="384">
        <f>100*(D88-C88)/C88</f>
        <v>28.11827637699444</v>
      </c>
      <c r="P88" s="384">
        <f>100*(D88-D87)/D87</f>
        <v>-6.382328513905238</v>
      </c>
      <c r="Q88" s="385">
        <f>(((B88+C88+D88)/3)-((B87+C87+D87)/3))/((B87+C87+D87)/3)*100</f>
        <v>11.914547796910945</v>
      </c>
    </row>
    <row r="89" spans="1:17" s="381" customFormat="1" ht="12" customHeight="1">
      <c r="A89" s="382">
        <v>2002</v>
      </c>
      <c r="B89" s="397">
        <v>33.9026146617807</v>
      </c>
      <c r="C89" s="397">
        <v>98.23486649373295</v>
      </c>
      <c r="D89" s="397">
        <v>74.29925900227218</v>
      </c>
      <c r="E89" s="397">
        <v>88.07887237789171</v>
      </c>
      <c r="F89" s="397">
        <v>64.8909958447979</v>
      </c>
      <c r="G89" s="397">
        <v>85.40292678695944</v>
      </c>
      <c r="H89" s="397">
        <v>72.93526626503136</v>
      </c>
      <c r="I89" s="397">
        <v>87.08463670797522</v>
      </c>
      <c r="J89" s="397">
        <v>84.09097393326797</v>
      </c>
      <c r="K89" s="397">
        <v>60.28409668006085</v>
      </c>
      <c r="L89" s="397">
        <v>51.54961306748865</v>
      </c>
      <c r="M89" s="397">
        <v>76.20830104616144</v>
      </c>
      <c r="N89" s="383">
        <f>(B89+C89+D89+E89+F89+G89+H89+I89+J89+K89+L89+M89)/12</f>
        <v>73.08020190561835</v>
      </c>
      <c r="O89" s="384">
        <f>100*(D89-C89)/C89</f>
        <v>-24.36569452963809</v>
      </c>
      <c r="P89" s="384">
        <f>100*(D89-D88)/D88</f>
        <v>-24.250357218750793</v>
      </c>
      <c r="Q89" s="385">
        <f>(((B89+C89+D89)/3)-((B88+C88+D88)/3))/((B88+C88+D88)/3)*100</f>
        <v>-22.553686629883646</v>
      </c>
    </row>
    <row r="90" spans="1:17" ht="12" customHeight="1">
      <c r="A90" s="382">
        <v>2003</v>
      </c>
      <c r="B90" s="397">
        <v>74.66627712835705</v>
      </c>
      <c r="C90" s="397">
        <v>68.24893468885355</v>
      </c>
      <c r="D90" s="397">
        <v>56.4112311923761</v>
      </c>
      <c r="E90" s="397">
        <v>66.13995003075831</v>
      </c>
      <c r="F90" s="397">
        <v>79</v>
      </c>
      <c r="G90" s="397">
        <v>65</v>
      </c>
      <c r="H90" s="397">
        <v>72.5</v>
      </c>
      <c r="I90" s="397">
        <v>97.49808684963158</v>
      </c>
      <c r="J90" s="397">
        <v>73.2</v>
      </c>
      <c r="K90" s="397">
        <v>60.4</v>
      </c>
      <c r="L90" s="397">
        <v>58.8</v>
      </c>
      <c r="M90" s="397">
        <v>64.1</v>
      </c>
      <c r="N90" s="383">
        <f>(B90+C90+D90+E90+F90+G90+H90+I90+J90+K90+L90+M90)/12</f>
        <v>69.66370665749805</v>
      </c>
      <c r="O90" s="384">
        <f>100*(D90-C90)/C90</f>
        <v>-17.344891243277957</v>
      </c>
      <c r="P90" s="384">
        <f>100*(D90-D89)/D89</f>
        <v>-24.075647658005632</v>
      </c>
      <c r="Q90" s="385">
        <f>(((B90+C90+D90)/3)-((B89+C89+D89)/3))/((B89+C89+D89)/3)*100</f>
        <v>-3.4442983079293557</v>
      </c>
    </row>
    <row r="91" spans="1:17" ht="12" customHeight="1">
      <c r="A91" s="382">
        <v>2004</v>
      </c>
      <c r="B91" s="397">
        <v>43.910703946211584</v>
      </c>
      <c r="C91" s="397">
        <v>63.2</v>
      </c>
      <c r="D91" s="397">
        <v>79.0047564451393</v>
      </c>
      <c r="E91" s="397"/>
      <c r="F91" s="397"/>
      <c r="G91" s="397"/>
      <c r="H91" s="397"/>
      <c r="I91" s="397"/>
      <c r="J91" s="397"/>
      <c r="K91" s="397"/>
      <c r="L91" s="397"/>
      <c r="M91" s="397"/>
      <c r="N91" s="383">
        <f>(B91+C91+D91)/3</f>
        <v>62.03848679711697</v>
      </c>
      <c r="O91" s="384">
        <f>100*(D91-C91)/C91</f>
        <v>25.007526020790014</v>
      </c>
      <c r="P91" s="384">
        <f>100*(D91-D90)/D90</f>
        <v>40.051466304136746</v>
      </c>
      <c r="Q91" s="385">
        <f>(((B91+C91+D91)/3)-((B90+C90+D90)/3))/((B90+C90+D90)/3)*100</f>
        <v>-6.627812355835007</v>
      </c>
    </row>
    <row r="92" spans="1:16" ht="12" customHeight="1">
      <c r="A92" s="369"/>
      <c r="B92" s="370"/>
      <c r="C92" s="370"/>
      <c r="D92" s="370"/>
      <c r="E92" s="370"/>
      <c r="F92" s="370"/>
      <c r="G92" s="370"/>
      <c r="H92" s="370"/>
      <c r="I92" s="370"/>
      <c r="J92" s="370"/>
      <c r="K92" s="370"/>
      <c r="L92" s="370"/>
      <c r="M92" s="370"/>
      <c r="N92" s="370"/>
      <c r="O92" s="371"/>
      <c r="P92" s="372"/>
    </row>
    <row r="93" spans="1:16" ht="12" customHeight="1">
      <c r="A93" s="369"/>
      <c r="B93" s="370"/>
      <c r="C93" s="370"/>
      <c r="D93" s="370"/>
      <c r="E93" s="370"/>
      <c r="F93" s="370"/>
      <c r="G93" s="370"/>
      <c r="H93" s="370"/>
      <c r="I93" s="370"/>
      <c r="J93" s="370"/>
      <c r="K93" s="370"/>
      <c r="L93" s="370"/>
      <c r="M93" s="370"/>
      <c r="N93" s="370"/>
      <c r="O93" s="371"/>
      <c r="P93" s="372"/>
    </row>
    <row r="94" spans="1:16" ht="12" customHeight="1">
      <c r="A94" s="369"/>
      <c r="B94" s="370"/>
      <c r="C94" s="370"/>
      <c r="D94" s="370"/>
      <c r="E94" s="370"/>
      <c r="F94" s="370"/>
      <c r="G94" s="370"/>
      <c r="H94" s="370"/>
      <c r="I94" s="370"/>
      <c r="J94" s="370"/>
      <c r="K94" s="370"/>
      <c r="L94" s="370"/>
      <c r="M94" s="370"/>
      <c r="N94" s="370"/>
      <c r="O94" s="371"/>
      <c r="P94" s="372"/>
    </row>
    <row r="95" spans="1:17" s="381" customFormat="1" ht="12" customHeight="1">
      <c r="A95" s="574" t="s">
        <v>252</v>
      </c>
      <c r="B95" s="574"/>
      <c r="C95" s="574"/>
      <c r="D95" s="574"/>
      <c r="E95" s="574"/>
      <c r="F95" s="574"/>
      <c r="G95" s="574"/>
      <c r="H95" s="574"/>
      <c r="I95" s="574"/>
      <c r="J95" s="574"/>
      <c r="K95" s="574"/>
      <c r="L95" s="574"/>
      <c r="M95" s="574"/>
      <c r="N95" s="574"/>
      <c r="O95" s="574"/>
      <c r="P95" s="574"/>
      <c r="Q95" s="373"/>
    </row>
    <row r="96" spans="1:16" s="381" customFormat="1" ht="1.5" customHeight="1">
      <c r="A96" s="369"/>
      <c r="B96" s="370"/>
      <c r="C96" s="370"/>
      <c r="D96" s="370"/>
      <c r="E96" s="370"/>
      <c r="F96" s="370"/>
      <c r="G96" s="370"/>
      <c r="H96" s="370"/>
      <c r="I96" s="370"/>
      <c r="J96" s="370"/>
      <c r="K96" s="370"/>
      <c r="L96" s="370"/>
      <c r="M96" s="370"/>
      <c r="N96" s="370"/>
      <c r="O96" s="387" t="s">
        <v>50</v>
      </c>
      <c r="P96" s="405" t="s">
        <v>50</v>
      </c>
    </row>
    <row r="97" spans="1:16" s="381" customFormat="1" ht="12" customHeight="1">
      <c r="A97" s="369"/>
      <c r="B97" s="380"/>
      <c r="C97" s="380"/>
      <c r="D97" s="380"/>
      <c r="E97" s="380"/>
      <c r="F97" s="380"/>
      <c r="G97" s="380"/>
      <c r="H97" s="380"/>
      <c r="I97" s="380"/>
      <c r="J97" s="380"/>
      <c r="K97" s="380"/>
      <c r="L97" s="380"/>
      <c r="M97" s="380"/>
      <c r="N97" s="380"/>
      <c r="O97" s="387" t="s">
        <v>50</v>
      </c>
      <c r="P97" s="392" t="s">
        <v>50</v>
      </c>
    </row>
    <row r="98" spans="1:17" s="381" customFormat="1" ht="12" customHeight="1">
      <c r="A98" s="382">
        <v>1999</v>
      </c>
      <c r="B98" s="380">
        <v>63.29992528355655</v>
      </c>
      <c r="C98" s="380">
        <v>56.44139222678803</v>
      </c>
      <c r="D98" s="380">
        <v>105.3410108656285</v>
      </c>
      <c r="E98" s="380">
        <v>113.73591470835176</v>
      </c>
      <c r="F98" s="380">
        <v>90.49445421293309</v>
      </c>
      <c r="G98" s="380">
        <v>136.97125893619597</v>
      </c>
      <c r="H98" s="380">
        <v>121.77856904377846</v>
      </c>
      <c r="I98" s="380">
        <v>98.35189846520777</v>
      </c>
      <c r="J98" s="380">
        <v>82.65518061966598</v>
      </c>
      <c r="K98" s="380">
        <v>110.05914717753798</v>
      </c>
      <c r="L98" s="380">
        <v>94.45654859515618</v>
      </c>
      <c r="M98" s="380">
        <v>126.41469986519962</v>
      </c>
      <c r="N98" s="380"/>
      <c r="O98" s="383"/>
      <c r="P98" s="384"/>
      <c r="Q98" s="385"/>
    </row>
    <row r="99" spans="1:17" s="381" customFormat="1" ht="12" customHeight="1">
      <c r="A99" s="382">
        <v>2001</v>
      </c>
      <c r="B99" s="380">
        <v>81.36482630517612</v>
      </c>
      <c r="C99" s="380">
        <v>90.5764003221828</v>
      </c>
      <c r="D99" s="380">
        <v>74.08723984770099</v>
      </c>
      <c r="E99" s="380">
        <v>79.65856579562471</v>
      </c>
      <c r="F99" s="380">
        <v>106.23974591163883</v>
      </c>
      <c r="G99" s="380">
        <v>178.19561496274594</v>
      </c>
      <c r="H99" s="380">
        <v>102.84836461347291</v>
      </c>
      <c r="I99" s="380">
        <v>109.31527840176187</v>
      </c>
      <c r="J99" s="380">
        <v>131.26335613952273</v>
      </c>
      <c r="K99" s="380">
        <v>75.98482670797885</v>
      </c>
      <c r="L99" s="380">
        <v>117.99859692030093</v>
      </c>
      <c r="M99" s="380">
        <v>83.22898152812967</v>
      </c>
      <c r="N99" s="383">
        <f>(B99+C99+D99+E99+F99+G99+H99+I99+J99+K99+L99+M99)/12</f>
        <v>102.56348312135303</v>
      </c>
      <c r="O99" s="384">
        <f>100*(D99-C99)/C99</f>
        <v>-18.204698371572963</v>
      </c>
      <c r="P99" s="384">
        <f>100*(D99-D98)/D98</f>
        <v>-29.669139076132833</v>
      </c>
      <c r="Q99" s="385">
        <f>(((B99+C99+D99)/3)-((B98+C98+D98)/3))/((B98+C98+D98)/3)*100</f>
        <v>9.305989612875711</v>
      </c>
    </row>
    <row r="100" spans="1:17" s="381" customFormat="1" ht="12" customHeight="1">
      <c r="A100" s="382">
        <v>2002</v>
      </c>
      <c r="B100" s="380">
        <v>50.93128833584721</v>
      </c>
      <c r="C100" s="380">
        <v>77.9259993973794</v>
      </c>
      <c r="D100" s="380">
        <v>112.12365469948318</v>
      </c>
      <c r="E100" s="380">
        <v>105.25324539499732</v>
      </c>
      <c r="F100" s="380">
        <v>132.92490257641833</v>
      </c>
      <c r="G100" s="380">
        <v>109.06552091226604</v>
      </c>
      <c r="H100" s="380">
        <v>119.11876460500119</v>
      </c>
      <c r="I100" s="380">
        <v>107.63443306232561</v>
      </c>
      <c r="J100" s="380">
        <v>109.0536446645487</v>
      </c>
      <c r="K100" s="380">
        <v>108.12135921873687</v>
      </c>
      <c r="L100" s="380">
        <v>76.88682772211143</v>
      </c>
      <c r="M100" s="380">
        <v>84.5588837475183</v>
      </c>
      <c r="N100" s="383">
        <f>(B100+C100+D100+E100+F100+G100+H100+I100+J100+K100+L100+M100)/12</f>
        <v>99.46654369471946</v>
      </c>
      <c r="O100" s="384">
        <f>100*(D100-C100)/C100</f>
        <v>43.884782443038944</v>
      </c>
      <c r="P100" s="384">
        <f>100*(D100-D99)/D99</f>
        <v>51.340034977646035</v>
      </c>
      <c r="Q100" s="385">
        <f>(((B100+C100+D100)/3)-((B99+C99+D99)/3))/((B99+C99+D99)/3)*100</f>
        <v>-2.0516016356431623</v>
      </c>
    </row>
    <row r="101" spans="1:17" s="381" customFormat="1" ht="12" customHeight="1">
      <c r="A101" s="382">
        <v>2003</v>
      </c>
      <c r="B101" s="380">
        <v>69.12569983882447</v>
      </c>
      <c r="C101" s="380">
        <v>33.30103638802348</v>
      </c>
      <c r="D101" s="380">
        <v>95.08821572620096</v>
      </c>
      <c r="E101" s="380">
        <v>146.61113331443744</v>
      </c>
      <c r="F101" s="380">
        <v>112.9</v>
      </c>
      <c r="G101" s="380">
        <v>111.5</v>
      </c>
      <c r="H101" s="380">
        <v>72.6</v>
      </c>
      <c r="I101" s="380">
        <v>97.6201855512875</v>
      </c>
      <c r="J101" s="380">
        <v>92.9</v>
      </c>
      <c r="K101" s="380">
        <v>80.9</v>
      </c>
      <c r="L101" s="380">
        <v>90.3</v>
      </c>
      <c r="M101" s="380">
        <v>79.9</v>
      </c>
      <c r="N101" s="383">
        <f>(B101+C101+D101+E101+F101+G101+H101+I101+J101+K101+L101+M101)/12</f>
        <v>90.22885590156449</v>
      </c>
      <c r="O101" s="384">
        <f>100*(D101-C101)/C101</f>
        <v>185.54131054131054</v>
      </c>
      <c r="P101" s="384">
        <f>100*(D101-D100)/D100</f>
        <v>-15.19343890362927</v>
      </c>
      <c r="Q101" s="385">
        <f>(((B101+C101+D101)/3)-((B100+C100+D100)/3))/((B100+C100+D100)/3)*100</f>
        <v>-18.037107018036526</v>
      </c>
    </row>
    <row r="102" spans="1:17" s="381" customFormat="1" ht="12" customHeight="1">
      <c r="A102" s="382">
        <v>2004</v>
      </c>
      <c r="B102" s="380">
        <v>56.100624157245406</v>
      </c>
      <c r="C102" s="380">
        <v>59.5</v>
      </c>
      <c r="D102" s="380">
        <v>88.13864046858639</v>
      </c>
      <c r="E102" s="380"/>
      <c r="F102" s="380"/>
      <c r="G102" s="380"/>
      <c r="H102" s="380"/>
      <c r="I102" s="380"/>
      <c r="J102" s="380"/>
      <c r="K102" s="380"/>
      <c r="L102" s="380"/>
      <c r="M102" s="380"/>
      <c r="N102" s="383">
        <f>(B102+C102+D102)/3</f>
        <v>67.9130882086106</v>
      </c>
      <c r="O102" s="384">
        <f>100*(D102-C102)/C102</f>
        <v>48.13216885476704</v>
      </c>
      <c r="P102" s="384">
        <f>100*(D102-D101)/D101</f>
        <v>-7.308555749563464</v>
      </c>
      <c r="Q102" s="385">
        <f>(((B102+C102+D102)/3)-((B101+C101+D101)/3))/((B101+C101+D101)/3)*100</f>
        <v>3.1513121468710112</v>
      </c>
    </row>
    <row r="103" spans="1:17" s="381" customFormat="1" ht="12" customHeight="1">
      <c r="A103" s="386"/>
      <c r="B103" s="380"/>
      <c r="C103" s="380"/>
      <c r="D103" s="380"/>
      <c r="E103" s="380"/>
      <c r="F103" s="380"/>
      <c r="G103" s="380"/>
      <c r="H103" s="380"/>
      <c r="I103" s="380"/>
      <c r="J103" s="380"/>
      <c r="K103" s="380"/>
      <c r="L103" s="380"/>
      <c r="M103" s="380"/>
      <c r="N103" s="380"/>
      <c r="O103" s="383"/>
      <c r="P103" s="384"/>
      <c r="Q103" s="385"/>
    </row>
    <row r="104" spans="1:17" s="381" customFormat="1" ht="12" customHeight="1">
      <c r="A104" s="386"/>
      <c r="B104" s="380"/>
      <c r="C104" s="380"/>
      <c r="D104" s="380"/>
      <c r="E104" s="380"/>
      <c r="F104" s="380"/>
      <c r="G104" s="380"/>
      <c r="H104" s="380"/>
      <c r="I104" s="380"/>
      <c r="J104" s="380"/>
      <c r="K104" s="380"/>
      <c r="L104" s="380"/>
      <c r="M104" s="380"/>
      <c r="N104" s="380"/>
      <c r="O104" s="383"/>
      <c r="P104" s="384"/>
      <c r="Q104" s="385"/>
    </row>
    <row r="105" spans="1:17" s="381" customFormat="1" ht="12" customHeight="1">
      <c r="A105" s="386"/>
      <c r="B105" s="380"/>
      <c r="C105" s="380"/>
      <c r="D105" s="380"/>
      <c r="E105" s="380"/>
      <c r="F105" s="380"/>
      <c r="G105" s="380"/>
      <c r="H105" s="380"/>
      <c r="I105" s="380"/>
      <c r="J105" s="380"/>
      <c r="K105" s="380"/>
      <c r="L105" s="380"/>
      <c r="M105" s="380"/>
      <c r="N105" s="380"/>
      <c r="O105" s="383"/>
      <c r="P105" s="384"/>
      <c r="Q105" s="385"/>
    </row>
    <row r="106" spans="1:17" s="381" customFormat="1" ht="12" customHeight="1">
      <c r="A106" s="386"/>
      <c r="B106" s="380"/>
      <c r="C106" s="380"/>
      <c r="D106" s="380"/>
      <c r="E106" s="380"/>
      <c r="F106" s="380"/>
      <c r="G106" s="380"/>
      <c r="H106" s="380"/>
      <c r="I106" s="380"/>
      <c r="J106" s="380"/>
      <c r="K106" s="380"/>
      <c r="L106" s="380"/>
      <c r="M106" s="380"/>
      <c r="N106" s="380"/>
      <c r="O106" s="383"/>
      <c r="P106" s="384"/>
      <c r="Q106" s="385"/>
    </row>
    <row r="107" spans="1:17" s="381" customFormat="1" ht="12" customHeight="1">
      <c r="A107" s="386"/>
      <c r="B107" s="380"/>
      <c r="C107" s="380"/>
      <c r="D107" s="380"/>
      <c r="E107" s="380"/>
      <c r="F107" s="380"/>
      <c r="G107" s="380"/>
      <c r="H107" s="380"/>
      <c r="I107" s="380"/>
      <c r="J107" s="380"/>
      <c r="K107" s="380"/>
      <c r="L107" s="380"/>
      <c r="M107" s="380"/>
      <c r="N107" s="380"/>
      <c r="O107" s="383"/>
      <c r="P107" s="384"/>
      <c r="Q107" s="385"/>
    </row>
    <row r="108" spans="1:17" s="381" customFormat="1" ht="12" customHeight="1">
      <c r="A108" s="386"/>
      <c r="B108" s="380"/>
      <c r="C108" s="380"/>
      <c r="D108" s="380"/>
      <c r="E108" s="380"/>
      <c r="F108" s="380"/>
      <c r="G108" s="380"/>
      <c r="H108" s="380"/>
      <c r="I108" s="380"/>
      <c r="J108" s="380"/>
      <c r="K108" s="380"/>
      <c r="L108" s="380"/>
      <c r="M108" s="380"/>
      <c r="N108" s="380"/>
      <c r="O108" s="383"/>
      <c r="P108" s="384"/>
      <c r="Q108" s="385"/>
    </row>
    <row r="109" spans="1:17" s="381" customFormat="1" ht="12" customHeight="1">
      <c r="A109" s="386"/>
      <c r="B109" s="380"/>
      <c r="C109" s="380"/>
      <c r="D109" s="380"/>
      <c r="E109" s="380"/>
      <c r="F109" s="380"/>
      <c r="G109" s="380"/>
      <c r="H109" s="380"/>
      <c r="I109" s="380"/>
      <c r="J109" s="380"/>
      <c r="K109" s="380"/>
      <c r="L109" s="380"/>
      <c r="M109" s="380"/>
      <c r="N109" s="380"/>
      <c r="O109" s="383"/>
      <c r="P109" s="384"/>
      <c r="Q109" s="385"/>
    </row>
    <row r="110" spans="1:17" s="381" customFormat="1" ht="12" customHeight="1">
      <c r="A110" s="386"/>
      <c r="B110" s="380"/>
      <c r="C110" s="380"/>
      <c r="D110" s="380"/>
      <c r="E110" s="380"/>
      <c r="F110" s="380"/>
      <c r="G110" s="380"/>
      <c r="H110" s="380"/>
      <c r="I110" s="380"/>
      <c r="J110" s="380"/>
      <c r="K110" s="380"/>
      <c r="L110" s="380"/>
      <c r="M110" s="380"/>
      <c r="N110" s="380"/>
      <c r="O110" s="383"/>
      <c r="P110" s="384"/>
      <c r="Q110" s="385"/>
    </row>
    <row r="111" spans="1:17" s="381" customFormat="1" ht="12" customHeight="1">
      <c r="A111" s="386"/>
      <c r="B111" s="380"/>
      <c r="C111" s="380"/>
      <c r="D111" s="380"/>
      <c r="E111" s="380"/>
      <c r="F111" s="380"/>
      <c r="G111" s="380"/>
      <c r="H111" s="380"/>
      <c r="I111" s="380"/>
      <c r="J111" s="380"/>
      <c r="K111" s="380"/>
      <c r="L111" s="380"/>
      <c r="M111" s="380"/>
      <c r="N111" s="380"/>
      <c r="O111" s="383"/>
      <c r="P111" s="384"/>
      <c r="Q111" s="385"/>
    </row>
    <row r="112" spans="1:17" s="381" customFormat="1" ht="12" customHeight="1">
      <c r="A112" s="386"/>
      <c r="B112" s="380"/>
      <c r="C112" s="380"/>
      <c r="D112" s="380"/>
      <c r="E112" s="380"/>
      <c r="F112" s="380"/>
      <c r="G112" s="380"/>
      <c r="H112" s="380"/>
      <c r="I112" s="380"/>
      <c r="J112" s="380"/>
      <c r="K112" s="380"/>
      <c r="L112" s="380"/>
      <c r="M112" s="380"/>
      <c r="N112" s="380"/>
      <c r="O112" s="383"/>
      <c r="P112" s="384"/>
      <c r="Q112" s="385"/>
    </row>
    <row r="113" spans="1:17" s="381" customFormat="1" ht="12" customHeight="1">
      <c r="A113" s="386"/>
      <c r="B113" s="380"/>
      <c r="C113" s="380"/>
      <c r="D113" s="380"/>
      <c r="E113" s="380"/>
      <c r="F113" s="380"/>
      <c r="G113" s="380"/>
      <c r="H113" s="380"/>
      <c r="I113" s="380"/>
      <c r="J113" s="380"/>
      <c r="K113" s="380"/>
      <c r="L113" s="380"/>
      <c r="M113" s="380"/>
      <c r="N113" s="380"/>
      <c r="O113" s="383"/>
      <c r="P113" s="384"/>
      <c r="Q113" s="385"/>
    </row>
    <row r="114" spans="1:17" s="381" customFormat="1" ht="12" customHeight="1">
      <c r="A114" s="386"/>
      <c r="B114" s="380"/>
      <c r="C114" s="380"/>
      <c r="D114" s="380"/>
      <c r="E114" s="380"/>
      <c r="F114" s="380"/>
      <c r="G114" s="380"/>
      <c r="H114" s="380"/>
      <c r="I114" s="380"/>
      <c r="J114" s="380"/>
      <c r="K114" s="380"/>
      <c r="L114" s="380"/>
      <c r="M114" s="380"/>
      <c r="N114" s="380"/>
      <c r="O114" s="383"/>
      <c r="P114" s="384"/>
      <c r="Q114" s="385"/>
    </row>
    <row r="115" spans="1:17" s="381" customFormat="1" ht="12" customHeight="1">
      <c r="A115" s="386"/>
      <c r="B115" s="380"/>
      <c r="C115" s="380"/>
      <c r="D115" s="380"/>
      <c r="E115" s="380"/>
      <c r="F115" s="380"/>
      <c r="G115" s="380"/>
      <c r="H115" s="380"/>
      <c r="I115" s="380"/>
      <c r="J115" s="380"/>
      <c r="K115" s="380"/>
      <c r="L115" s="380"/>
      <c r="M115" s="380"/>
      <c r="N115" s="380"/>
      <c r="O115" s="383"/>
      <c r="P115" s="384"/>
      <c r="Q115" s="385"/>
    </row>
    <row r="116" spans="1:17" s="381" customFormat="1" ht="12" customHeight="1">
      <c r="A116" s="386"/>
      <c r="B116" s="380"/>
      <c r="C116" s="380"/>
      <c r="D116" s="380"/>
      <c r="E116" s="380"/>
      <c r="F116" s="380"/>
      <c r="G116" s="380"/>
      <c r="H116" s="380"/>
      <c r="I116" s="380"/>
      <c r="J116" s="380"/>
      <c r="K116" s="380"/>
      <c r="L116" s="380"/>
      <c r="M116" s="380"/>
      <c r="N116" s="380"/>
      <c r="O116" s="383"/>
      <c r="P116" s="384"/>
      <c r="Q116" s="385"/>
    </row>
    <row r="117" spans="1:17" s="381" customFormat="1" ht="12" customHeight="1">
      <c r="A117" s="386"/>
      <c r="B117" s="380"/>
      <c r="C117" s="380"/>
      <c r="D117" s="380"/>
      <c r="E117" s="380"/>
      <c r="F117" s="380"/>
      <c r="G117" s="380"/>
      <c r="H117" s="380"/>
      <c r="I117" s="380"/>
      <c r="J117" s="380"/>
      <c r="K117" s="380"/>
      <c r="L117" s="380"/>
      <c r="M117" s="380"/>
      <c r="N117" s="380"/>
      <c r="O117" s="383"/>
      <c r="P117" s="384"/>
      <c r="Q117" s="385"/>
    </row>
    <row r="118" spans="1:17" s="381" customFormat="1" ht="12" customHeight="1">
      <c r="A118" s="386"/>
      <c r="B118" s="380"/>
      <c r="C118" s="380"/>
      <c r="D118" s="380"/>
      <c r="E118" s="380"/>
      <c r="F118" s="380"/>
      <c r="G118" s="380"/>
      <c r="H118" s="380"/>
      <c r="I118" s="380"/>
      <c r="J118" s="380"/>
      <c r="K118" s="380"/>
      <c r="L118" s="380"/>
      <c r="M118" s="380"/>
      <c r="N118" s="380"/>
      <c r="O118" s="383"/>
      <c r="P118" s="384"/>
      <c r="Q118" s="385"/>
    </row>
    <row r="119" spans="1:17" s="381" customFormat="1" ht="12" customHeight="1">
      <c r="A119" s="386"/>
      <c r="B119" s="380"/>
      <c r="C119" s="380"/>
      <c r="D119" s="380"/>
      <c r="E119" s="380"/>
      <c r="F119" s="380"/>
      <c r="G119" s="380"/>
      <c r="H119" s="380"/>
      <c r="I119" s="380"/>
      <c r="J119" s="380"/>
      <c r="K119" s="380"/>
      <c r="L119" s="380"/>
      <c r="M119" s="380"/>
      <c r="N119" s="380"/>
      <c r="O119" s="383"/>
      <c r="P119" s="384"/>
      <c r="Q119" s="385"/>
    </row>
    <row r="120" spans="1:17" s="381" customFormat="1" ht="12" customHeight="1">
      <c r="A120" s="386"/>
      <c r="B120" s="380"/>
      <c r="C120" s="380"/>
      <c r="D120" s="380"/>
      <c r="E120" s="380"/>
      <c r="F120" s="380"/>
      <c r="G120" s="380"/>
      <c r="H120" s="380"/>
      <c r="I120" s="380"/>
      <c r="J120" s="380"/>
      <c r="K120" s="380"/>
      <c r="L120" s="380"/>
      <c r="M120" s="380"/>
      <c r="N120" s="380"/>
      <c r="O120" s="383"/>
      <c r="P120" s="384"/>
      <c r="Q120" s="385"/>
    </row>
    <row r="121" spans="1:17" s="381" customFormat="1" ht="12" customHeight="1">
      <c r="A121" s="386"/>
      <c r="B121" s="380"/>
      <c r="C121" s="380"/>
      <c r="D121" s="380"/>
      <c r="E121" s="380"/>
      <c r="F121" s="380"/>
      <c r="G121" s="380"/>
      <c r="H121" s="380"/>
      <c r="I121" s="380"/>
      <c r="J121" s="380"/>
      <c r="K121" s="380"/>
      <c r="L121" s="380"/>
      <c r="M121" s="380"/>
      <c r="N121" s="380"/>
      <c r="O121" s="383"/>
      <c r="P121" s="384"/>
      <c r="Q121" s="385"/>
    </row>
    <row r="122" spans="1:17" s="381" customFormat="1" ht="12" customHeight="1">
      <c r="A122" s="386"/>
      <c r="B122" s="380"/>
      <c r="C122" s="380"/>
      <c r="D122" s="380"/>
      <c r="E122" s="380"/>
      <c r="F122" s="380"/>
      <c r="G122" s="380"/>
      <c r="H122" s="380"/>
      <c r="I122" s="380"/>
      <c r="J122" s="380"/>
      <c r="K122" s="380"/>
      <c r="L122" s="380"/>
      <c r="M122" s="380"/>
      <c r="N122" s="380"/>
      <c r="O122" s="383"/>
      <c r="P122" s="384"/>
      <c r="Q122" s="385"/>
    </row>
    <row r="123" spans="1:17" s="381" customFormat="1" ht="12" customHeight="1">
      <c r="A123" s="386"/>
      <c r="B123" s="380"/>
      <c r="C123" s="380"/>
      <c r="D123" s="380"/>
      <c r="E123" s="380"/>
      <c r="F123" s="380"/>
      <c r="G123" s="380"/>
      <c r="H123" s="380"/>
      <c r="I123" s="380"/>
      <c r="J123" s="380"/>
      <c r="K123" s="380"/>
      <c r="L123" s="380"/>
      <c r="M123" s="380"/>
      <c r="N123" s="380"/>
      <c r="O123" s="383"/>
      <c r="P123" s="384"/>
      <c r="Q123" s="385"/>
    </row>
    <row r="124" spans="1:17" s="381" customFormat="1" ht="12" customHeight="1">
      <c r="A124" s="386"/>
      <c r="B124" s="380"/>
      <c r="C124" s="380"/>
      <c r="D124" s="380"/>
      <c r="E124" s="380"/>
      <c r="F124" s="380"/>
      <c r="G124" s="380"/>
      <c r="H124" s="380"/>
      <c r="I124" s="380"/>
      <c r="J124" s="380"/>
      <c r="K124" s="380"/>
      <c r="L124" s="380"/>
      <c r="M124" s="380"/>
      <c r="N124" s="380"/>
      <c r="O124" s="383"/>
      <c r="P124" s="384"/>
      <c r="Q124" s="385"/>
    </row>
    <row r="125" spans="1:17" s="381" customFormat="1" ht="12" customHeight="1">
      <c r="A125" s="386"/>
      <c r="B125" s="380"/>
      <c r="C125" s="380"/>
      <c r="D125" s="380"/>
      <c r="E125" s="380"/>
      <c r="F125" s="380"/>
      <c r="G125" s="380"/>
      <c r="H125" s="380"/>
      <c r="I125" s="380"/>
      <c r="J125" s="380"/>
      <c r="K125" s="380"/>
      <c r="L125" s="380"/>
      <c r="M125" s="380"/>
      <c r="N125" s="380"/>
      <c r="O125" s="383"/>
      <c r="P125" s="384"/>
      <c r="Q125" s="385"/>
    </row>
    <row r="126" spans="1:17" s="381" customFormat="1" ht="12" customHeight="1">
      <c r="A126" s="386"/>
      <c r="B126" s="380"/>
      <c r="C126" s="380"/>
      <c r="D126" s="380"/>
      <c r="E126" s="380"/>
      <c r="F126" s="380"/>
      <c r="G126" s="380"/>
      <c r="H126" s="380"/>
      <c r="I126" s="380"/>
      <c r="J126" s="380"/>
      <c r="K126" s="380"/>
      <c r="L126" s="380"/>
      <c r="M126" s="380"/>
      <c r="N126" s="380"/>
      <c r="O126" s="383"/>
      <c r="P126" s="384"/>
      <c r="Q126" s="385"/>
    </row>
    <row r="127" spans="1:17" s="381" customFormat="1" ht="12" customHeight="1">
      <c r="A127" s="386"/>
      <c r="B127" s="380"/>
      <c r="C127" s="380"/>
      <c r="D127" s="380"/>
      <c r="E127" s="380"/>
      <c r="F127" s="380"/>
      <c r="G127" s="380"/>
      <c r="H127" s="380"/>
      <c r="I127" s="380"/>
      <c r="J127" s="380"/>
      <c r="K127" s="380"/>
      <c r="L127" s="380"/>
      <c r="M127" s="380"/>
      <c r="N127" s="380"/>
      <c r="O127" s="383"/>
      <c r="P127" s="384"/>
      <c r="Q127" s="385"/>
    </row>
    <row r="128" spans="1:17" s="381" customFormat="1" ht="12" customHeight="1">
      <c r="A128" s="386"/>
      <c r="B128" s="380"/>
      <c r="C128" s="380"/>
      <c r="D128" s="380"/>
      <c r="E128" s="380"/>
      <c r="F128" s="380"/>
      <c r="G128" s="380"/>
      <c r="H128" s="380"/>
      <c r="I128" s="380"/>
      <c r="J128" s="380"/>
      <c r="K128" s="380"/>
      <c r="L128" s="380"/>
      <c r="M128" s="380"/>
      <c r="N128" s="380"/>
      <c r="O128" s="383"/>
      <c r="P128" s="384"/>
      <c r="Q128" s="385"/>
    </row>
    <row r="129" spans="1:17" s="381" customFormat="1" ht="12" customHeight="1">
      <c r="A129" s="386"/>
      <c r="B129" s="380"/>
      <c r="C129" s="380"/>
      <c r="D129" s="380"/>
      <c r="E129" s="380"/>
      <c r="F129" s="380"/>
      <c r="G129" s="380"/>
      <c r="H129" s="380"/>
      <c r="I129" s="380"/>
      <c r="J129" s="380"/>
      <c r="K129" s="380"/>
      <c r="L129" s="380"/>
      <c r="M129" s="380"/>
      <c r="N129" s="380"/>
      <c r="O129" s="383"/>
      <c r="P129" s="384"/>
      <c r="Q129" s="385"/>
    </row>
    <row r="130" spans="1:17" s="381" customFormat="1" ht="12" customHeight="1">
      <c r="A130" s="386"/>
      <c r="B130" s="380"/>
      <c r="C130" s="380"/>
      <c r="D130" s="380"/>
      <c r="E130" s="380"/>
      <c r="F130" s="380"/>
      <c r="G130" s="380"/>
      <c r="H130" s="380"/>
      <c r="I130" s="380"/>
      <c r="J130" s="380"/>
      <c r="K130" s="380"/>
      <c r="L130" s="380"/>
      <c r="M130" s="380"/>
      <c r="N130" s="380"/>
      <c r="O130" s="383"/>
      <c r="P130" s="384"/>
      <c r="Q130" s="385"/>
    </row>
    <row r="131" spans="1:17" s="381" customFormat="1" ht="12" customHeight="1">
      <c r="A131" s="386"/>
      <c r="B131" s="380"/>
      <c r="C131" s="380"/>
      <c r="D131" s="380"/>
      <c r="E131" s="380"/>
      <c r="F131" s="380"/>
      <c r="G131" s="380"/>
      <c r="H131" s="380"/>
      <c r="I131" s="380"/>
      <c r="J131" s="380"/>
      <c r="K131" s="380"/>
      <c r="L131" s="380"/>
      <c r="M131" s="380"/>
      <c r="N131" s="380"/>
      <c r="O131" s="383"/>
      <c r="P131" s="384"/>
      <c r="Q131" s="385"/>
    </row>
    <row r="132" spans="1:17" s="381" customFormat="1" ht="12" customHeight="1">
      <c r="A132" s="386"/>
      <c r="B132" s="380"/>
      <c r="C132" s="380"/>
      <c r="D132" s="380"/>
      <c r="E132" s="380"/>
      <c r="F132" s="380"/>
      <c r="G132" s="380"/>
      <c r="H132" s="380"/>
      <c r="I132" s="380"/>
      <c r="J132" s="380"/>
      <c r="K132" s="380"/>
      <c r="L132" s="380"/>
      <c r="M132" s="380"/>
      <c r="N132" s="380"/>
      <c r="O132" s="383"/>
      <c r="P132" s="384"/>
      <c r="Q132" s="385"/>
    </row>
    <row r="133" spans="1:17" s="381" customFormat="1" ht="12" customHeight="1">
      <c r="A133" s="386"/>
      <c r="B133" s="380"/>
      <c r="C133" s="380"/>
      <c r="D133" s="380"/>
      <c r="E133" s="380"/>
      <c r="F133" s="380"/>
      <c r="G133" s="380"/>
      <c r="H133" s="380"/>
      <c r="I133" s="380"/>
      <c r="J133" s="380"/>
      <c r="K133" s="380"/>
      <c r="L133" s="380"/>
      <c r="M133" s="380"/>
      <c r="N133" s="380"/>
      <c r="O133" s="383"/>
      <c r="P133" s="384"/>
      <c r="Q133" s="385"/>
    </row>
    <row r="134" spans="1:17" s="381" customFormat="1" ht="12" customHeight="1">
      <c r="A134" s="386"/>
      <c r="B134" s="380"/>
      <c r="C134" s="380"/>
      <c r="D134" s="380"/>
      <c r="E134" s="380"/>
      <c r="F134" s="380"/>
      <c r="G134" s="380"/>
      <c r="H134" s="380"/>
      <c r="I134" s="380"/>
      <c r="J134" s="380"/>
      <c r="K134" s="380"/>
      <c r="L134" s="380"/>
      <c r="M134" s="380"/>
      <c r="N134" s="380"/>
      <c r="O134" s="383"/>
      <c r="P134" s="384"/>
      <c r="Q134" s="385"/>
    </row>
    <row r="135" spans="1:17" s="381" customFormat="1" ht="12" customHeight="1">
      <c r="A135" s="386"/>
      <c r="B135" s="380"/>
      <c r="C135" s="380"/>
      <c r="D135" s="380"/>
      <c r="E135" s="380"/>
      <c r="F135" s="380"/>
      <c r="G135" s="380"/>
      <c r="H135" s="380"/>
      <c r="I135" s="380"/>
      <c r="J135" s="380"/>
      <c r="K135" s="380"/>
      <c r="L135" s="380"/>
      <c r="M135" s="380"/>
      <c r="N135" s="380"/>
      <c r="O135" s="383"/>
      <c r="P135" s="384"/>
      <c r="Q135" s="385"/>
    </row>
    <row r="136" spans="1:17" s="381" customFormat="1" ht="12" customHeight="1">
      <c r="A136" s="386"/>
      <c r="B136" s="380"/>
      <c r="C136" s="380"/>
      <c r="D136" s="380"/>
      <c r="E136" s="380"/>
      <c r="F136" s="380"/>
      <c r="G136" s="380"/>
      <c r="H136" s="380"/>
      <c r="I136" s="380"/>
      <c r="J136" s="380"/>
      <c r="K136" s="380"/>
      <c r="L136" s="380"/>
      <c r="M136" s="380"/>
      <c r="N136" s="380"/>
      <c r="O136" s="383"/>
      <c r="P136" s="384"/>
      <c r="Q136" s="385"/>
    </row>
    <row r="137" spans="1:17" s="381" customFormat="1" ht="12.75" customHeight="1">
      <c r="A137" s="579" t="s">
        <v>247</v>
      </c>
      <c r="B137" s="579"/>
      <c r="C137" s="579"/>
      <c r="D137" s="579"/>
      <c r="E137" s="579"/>
      <c r="F137" s="579"/>
      <c r="G137" s="579"/>
      <c r="H137" s="579"/>
      <c r="I137" s="579"/>
      <c r="J137" s="579"/>
      <c r="K137" s="579"/>
      <c r="L137" s="579"/>
      <c r="M137" s="579"/>
      <c r="N137" s="579"/>
      <c r="O137" s="579"/>
      <c r="P137" s="579"/>
      <c r="Q137" s="579"/>
    </row>
    <row r="138" spans="1:17" ht="12.75" customHeight="1">
      <c r="A138" s="337"/>
      <c r="B138" s="337"/>
      <c r="C138" s="337"/>
      <c r="D138" s="337"/>
      <c r="E138" s="337"/>
      <c r="F138" s="337"/>
      <c r="G138" s="337"/>
      <c r="H138" s="337"/>
      <c r="I138" s="337"/>
      <c r="J138" s="337"/>
      <c r="K138" s="337"/>
      <c r="L138" s="337"/>
      <c r="M138" s="337"/>
      <c r="N138" s="337"/>
      <c r="O138" s="338"/>
      <c r="P138" s="339"/>
      <c r="Q138" s="337"/>
    </row>
    <row r="139" spans="1:17" s="381" customFormat="1" ht="12.75" customHeight="1">
      <c r="A139" s="579" t="s">
        <v>240</v>
      </c>
      <c r="B139" s="579"/>
      <c r="C139" s="579"/>
      <c r="D139" s="579"/>
      <c r="E139" s="579"/>
      <c r="F139" s="579"/>
      <c r="G139" s="579"/>
      <c r="H139" s="579"/>
      <c r="I139" s="579"/>
      <c r="J139" s="579"/>
      <c r="K139" s="579"/>
      <c r="L139" s="579"/>
      <c r="M139" s="579"/>
      <c r="N139" s="579"/>
      <c r="O139" s="579"/>
      <c r="P139" s="579"/>
      <c r="Q139" s="579"/>
    </row>
    <row r="140" spans="1:17" s="381" customFormat="1" ht="12" customHeight="1">
      <c r="A140" s="579" t="s">
        <v>245</v>
      </c>
      <c r="B140" s="579"/>
      <c r="C140" s="579"/>
      <c r="D140" s="579"/>
      <c r="E140" s="579"/>
      <c r="F140" s="579"/>
      <c r="G140" s="579"/>
      <c r="H140" s="579"/>
      <c r="I140" s="579"/>
      <c r="J140" s="579"/>
      <c r="K140" s="579"/>
      <c r="L140" s="579"/>
      <c r="M140" s="579"/>
      <c r="N140" s="579"/>
      <c r="O140" s="579"/>
      <c r="P140" s="579"/>
      <c r="Q140" s="579"/>
    </row>
    <row r="141" spans="1:17" s="381" customFormat="1" ht="12.75" customHeight="1">
      <c r="A141" s="579" t="s">
        <v>103</v>
      </c>
      <c r="B141" s="579"/>
      <c r="C141" s="579"/>
      <c r="D141" s="579"/>
      <c r="E141" s="579"/>
      <c r="F141" s="579"/>
      <c r="G141" s="579"/>
      <c r="H141" s="579"/>
      <c r="I141" s="579"/>
      <c r="J141" s="579"/>
      <c r="K141" s="579"/>
      <c r="L141" s="579"/>
      <c r="M141" s="579"/>
      <c r="N141" s="579"/>
      <c r="O141" s="579"/>
      <c r="P141" s="579"/>
      <c r="Q141" s="579"/>
    </row>
    <row r="142" spans="1:17" s="381" customFormat="1" ht="12" customHeight="1">
      <c r="A142" s="340"/>
      <c r="B142" s="341"/>
      <c r="C142" s="342"/>
      <c r="D142" s="342"/>
      <c r="E142" s="342"/>
      <c r="F142" s="342"/>
      <c r="G142" s="342"/>
      <c r="H142" s="342"/>
      <c r="I142" s="342"/>
      <c r="J142" s="342"/>
      <c r="K142" s="342"/>
      <c r="L142" s="342"/>
      <c r="M142" s="342"/>
      <c r="N142" s="342"/>
      <c r="O142" s="343"/>
      <c r="P142" s="344"/>
      <c r="Q142" s="394"/>
    </row>
    <row r="143" spans="1:17" s="381" customFormat="1" ht="12" customHeight="1">
      <c r="A143" s="340"/>
      <c r="B143" s="341"/>
      <c r="C143" s="342"/>
      <c r="D143" s="342"/>
      <c r="E143" s="342"/>
      <c r="F143" s="342"/>
      <c r="G143" s="342"/>
      <c r="H143" s="342"/>
      <c r="I143" s="342"/>
      <c r="J143" s="342"/>
      <c r="K143" s="342"/>
      <c r="L143" s="342"/>
      <c r="M143" s="342"/>
      <c r="N143" s="342"/>
      <c r="O143" s="343"/>
      <c r="P143" s="344"/>
      <c r="Q143" s="394"/>
    </row>
    <row r="144" spans="1:17" ht="12" customHeight="1">
      <c r="A144" s="346"/>
      <c r="B144" s="347"/>
      <c r="C144" s="348"/>
      <c r="D144" s="348"/>
      <c r="E144" s="348"/>
      <c r="F144" s="348"/>
      <c r="G144" s="348"/>
      <c r="H144" s="348"/>
      <c r="I144" s="348"/>
      <c r="J144" s="348"/>
      <c r="K144" s="348"/>
      <c r="L144" s="348"/>
      <c r="M144" s="348"/>
      <c r="N144" s="399"/>
      <c r="O144" s="575" t="s">
        <v>104</v>
      </c>
      <c r="P144" s="576"/>
      <c r="Q144" s="576"/>
    </row>
    <row r="145" spans="1:17" ht="12" customHeight="1">
      <c r="A145" s="350"/>
      <c r="B145" s="351"/>
      <c r="C145" s="352"/>
      <c r="D145" s="352"/>
      <c r="E145" s="352"/>
      <c r="F145" s="352"/>
      <c r="G145" s="352"/>
      <c r="H145" s="352"/>
      <c r="I145" s="352"/>
      <c r="J145" s="352"/>
      <c r="K145" s="352"/>
      <c r="L145" s="352"/>
      <c r="M145" s="352"/>
      <c r="N145" s="400"/>
      <c r="O145" s="354" t="s">
        <v>105</v>
      </c>
      <c r="P145" s="355"/>
      <c r="Q145" s="356" t="s">
        <v>106</v>
      </c>
    </row>
    <row r="146" spans="1:17" ht="12" customHeight="1">
      <c r="A146" s="357" t="s">
        <v>107</v>
      </c>
      <c r="B146" s="351" t="s">
        <v>108</v>
      </c>
      <c r="C146" s="352" t="s">
        <v>109</v>
      </c>
      <c r="D146" s="352" t="s">
        <v>105</v>
      </c>
      <c r="E146" s="352" t="s">
        <v>110</v>
      </c>
      <c r="F146" s="352" t="s">
        <v>111</v>
      </c>
      <c r="G146" s="352" t="s">
        <v>112</v>
      </c>
      <c r="H146" s="352" t="s">
        <v>113</v>
      </c>
      <c r="I146" s="352" t="s">
        <v>114</v>
      </c>
      <c r="J146" s="352" t="s">
        <v>115</v>
      </c>
      <c r="K146" s="352" t="s">
        <v>116</v>
      </c>
      <c r="L146" s="352" t="s">
        <v>117</v>
      </c>
      <c r="M146" s="352" t="s">
        <v>118</v>
      </c>
      <c r="N146" s="400" t="s">
        <v>119</v>
      </c>
      <c r="O146" s="577" t="s">
        <v>120</v>
      </c>
      <c r="P146" s="578"/>
      <c r="Q146" s="578"/>
    </row>
    <row r="147" spans="1:17" ht="12" customHeight="1">
      <c r="A147" s="350"/>
      <c r="B147" s="351"/>
      <c r="C147" s="352"/>
      <c r="D147" s="352"/>
      <c r="E147" s="352"/>
      <c r="F147" s="352"/>
      <c r="G147" s="352"/>
      <c r="H147" s="352"/>
      <c r="I147" s="352"/>
      <c r="J147" s="352"/>
      <c r="K147" s="352"/>
      <c r="L147" s="352"/>
      <c r="M147" s="352"/>
      <c r="N147" s="352"/>
      <c r="O147" s="359" t="s">
        <v>121</v>
      </c>
      <c r="P147" s="360" t="s">
        <v>122</v>
      </c>
      <c r="Q147" s="361" t="s">
        <v>122</v>
      </c>
    </row>
    <row r="148" spans="1:17" ht="12" customHeight="1">
      <c r="A148" s="362"/>
      <c r="B148" s="363"/>
      <c r="C148" s="364"/>
      <c r="D148" s="364"/>
      <c r="E148" s="364"/>
      <c r="F148" s="364"/>
      <c r="G148" s="364"/>
      <c r="H148" s="364"/>
      <c r="I148" s="364"/>
      <c r="J148" s="364"/>
      <c r="K148" s="364"/>
      <c r="L148" s="364"/>
      <c r="M148" s="364"/>
      <c r="N148" s="364"/>
      <c r="O148" s="366" t="s">
        <v>123</v>
      </c>
      <c r="P148" s="367" t="s">
        <v>124</v>
      </c>
      <c r="Q148" s="368" t="s">
        <v>125</v>
      </c>
    </row>
    <row r="149" spans="1:17" ht="10.5" customHeight="1">
      <c r="A149" s="388"/>
      <c r="B149" s="406"/>
      <c r="C149" s="406"/>
      <c r="D149" s="406"/>
      <c r="E149" s="406"/>
      <c r="F149" s="406"/>
      <c r="G149" s="406"/>
      <c r="H149" s="406"/>
      <c r="I149" s="406"/>
      <c r="J149" s="406"/>
      <c r="K149" s="406"/>
      <c r="L149" s="406"/>
      <c r="M149" s="406"/>
      <c r="N149" s="406"/>
      <c r="O149" s="407"/>
      <c r="P149" s="406"/>
      <c r="Q149" s="337"/>
    </row>
    <row r="150" spans="1:17" ht="10.5" customHeight="1">
      <c r="A150" s="388"/>
      <c r="B150" s="406"/>
      <c r="C150" s="406"/>
      <c r="D150" s="406"/>
      <c r="E150" s="406"/>
      <c r="F150" s="406"/>
      <c r="G150" s="406"/>
      <c r="H150" s="406"/>
      <c r="I150" s="406"/>
      <c r="J150" s="406"/>
      <c r="K150" s="406"/>
      <c r="L150" s="406"/>
      <c r="M150" s="406"/>
      <c r="N150" s="406"/>
      <c r="O150" s="407"/>
      <c r="P150" s="406"/>
      <c r="Q150" s="337"/>
    </row>
    <row r="151" spans="1:17" ht="10.5" customHeight="1">
      <c r="A151" s="574" t="s">
        <v>242</v>
      </c>
      <c r="B151" s="574"/>
      <c r="C151" s="574"/>
      <c r="D151" s="574"/>
      <c r="E151" s="574"/>
      <c r="F151" s="574"/>
      <c r="G151" s="574"/>
      <c r="H151" s="574"/>
      <c r="I151" s="574"/>
      <c r="J151" s="574"/>
      <c r="K151" s="574"/>
      <c r="L151" s="574"/>
      <c r="M151" s="574"/>
      <c r="N151" s="574"/>
      <c r="O151" s="574"/>
      <c r="P151" s="574"/>
      <c r="Q151" s="373"/>
    </row>
    <row r="152" spans="1:17" ht="1.5" customHeight="1">
      <c r="A152" s="388"/>
      <c r="B152" s="406"/>
      <c r="C152" s="406"/>
      <c r="D152" s="406"/>
      <c r="E152" s="406"/>
      <c r="F152" s="406"/>
      <c r="G152" s="406"/>
      <c r="H152" s="406"/>
      <c r="I152" s="406"/>
      <c r="J152" s="406"/>
      <c r="K152" s="406"/>
      <c r="L152" s="406"/>
      <c r="M152" s="406"/>
      <c r="N152" s="406"/>
      <c r="O152" s="407"/>
      <c r="P152" s="406"/>
      <c r="Q152" s="337"/>
    </row>
    <row r="153" spans="1:17" ht="10.5" customHeight="1">
      <c r="A153" s="388"/>
      <c r="B153" s="406"/>
      <c r="C153" s="406"/>
      <c r="D153" s="406"/>
      <c r="E153" s="406"/>
      <c r="F153" s="406"/>
      <c r="G153" s="406"/>
      <c r="H153" s="406"/>
      <c r="I153" s="406"/>
      <c r="J153" s="406"/>
      <c r="K153" s="406"/>
      <c r="L153" s="406"/>
      <c r="M153" s="406"/>
      <c r="N153" s="406"/>
      <c r="O153" s="407"/>
      <c r="P153" s="406"/>
      <c r="Q153" s="337"/>
    </row>
    <row r="154" spans="1:17" ht="10.5" customHeight="1">
      <c r="A154" s="388"/>
      <c r="B154" s="380"/>
      <c r="C154" s="380"/>
      <c r="D154" s="380"/>
      <c r="E154" s="380"/>
      <c r="F154" s="380"/>
      <c r="G154" s="380"/>
      <c r="H154" s="380"/>
      <c r="I154" s="380"/>
      <c r="J154" s="380"/>
      <c r="K154" s="380"/>
      <c r="L154" s="380"/>
      <c r="M154" s="380"/>
      <c r="N154" s="380"/>
      <c r="O154" s="407"/>
      <c r="P154" s="406"/>
      <c r="Q154" s="337"/>
    </row>
    <row r="155" spans="1:17" s="381" customFormat="1" ht="10.5" customHeight="1">
      <c r="A155" s="382">
        <v>1999</v>
      </c>
      <c r="B155" s="380">
        <v>47.97818143349356</v>
      </c>
      <c r="C155" s="380">
        <v>118.22317051771623</v>
      </c>
      <c r="D155" s="380">
        <v>128.51278839784163</v>
      </c>
      <c r="E155" s="380">
        <v>92.04237790687712</v>
      </c>
      <c r="F155" s="380">
        <v>103.87761969113467</v>
      </c>
      <c r="G155" s="380">
        <v>130.07919339992594</v>
      </c>
      <c r="H155" s="380">
        <v>126.80038031920964</v>
      </c>
      <c r="I155" s="380">
        <v>115.93438441029001</v>
      </c>
      <c r="J155" s="380">
        <v>114.87389404809427</v>
      </c>
      <c r="K155" s="380">
        <v>83.99235957552295</v>
      </c>
      <c r="L155" s="380">
        <v>79.58006450898304</v>
      </c>
      <c r="M155" s="380">
        <v>58.105585790911064</v>
      </c>
      <c r="N155" s="380"/>
      <c r="O155" s="383"/>
      <c r="P155" s="384"/>
      <c r="Q155" s="385"/>
    </row>
    <row r="156" spans="1:17" ht="10.5" customHeight="1">
      <c r="A156" s="382">
        <v>2001</v>
      </c>
      <c r="B156" s="380">
        <v>35.985286863674105</v>
      </c>
      <c r="C156" s="380">
        <v>48.6934537376753</v>
      </c>
      <c r="D156" s="380">
        <v>86.66437649361045</v>
      </c>
      <c r="E156" s="380">
        <v>97.70171731417597</v>
      </c>
      <c r="F156" s="380">
        <v>109.65152283261173</v>
      </c>
      <c r="G156" s="380">
        <v>117.89112902419576</v>
      </c>
      <c r="H156" s="380">
        <v>123.8936639017308</v>
      </c>
      <c r="I156" s="380">
        <v>115.1040427249856</v>
      </c>
      <c r="J156" s="380">
        <v>101.70644111419934</v>
      </c>
      <c r="K156" s="380">
        <v>84.51905531336371</v>
      </c>
      <c r="L156" s="380">
        <v>64.62620057893932</v>
      </c>
      <c r="M156" s="380">
        <v>51.55202463432597</v>
      </c>
      <c r="N156" s="383">
        <f>(B156+C156+D156+E156+F156+G156+H156+I156+J156+K156+L156+M156)/12</f>
        <v>86.499076211124</v>
      </c>
      <c r="O156" s="384">
        <f>100*(D156-C156)/C156</f>
        <v>77.97952258735783</v>
      </c>
      <c r="P156" s="384">
        <f>100*(D156-D155)/D155</f>
        <v>-32.5636167621541</v>
      </c>
      <c r="Q156" s="385">
        <f>(((B156+C156+D156)/3)-((B155+C155+D155)/3))/((B155+C155+D155)/3)*100</f>
        <v>-41.8612500601343</v>
      </c>
    </row>
    <row r="157" spans="1:17" ht="10.5" customHeight="1">
      <c r="A157" s="382">
        <v>2002</v>
      </c>
      <c r="B157" s="380">
        <v>34.05482597623364</v>
      </c>
      <c r="C157" s="380">
        <v>56.76531403410041</v>
      </c>
      <c r="D157" s="380">
        <v>81.70461450592354</v>
      </c>
      <c r="E157" s="380">
        <v>90.4899822995478</v>
      </c>
      <c r="F157" s="380">
        <v>108.07459839115371</v>
      </c>
      <c r="G157" s="380">
        <v>103.25508898535216</v>
      </c>
      <c r="H157" s="380">
        <v>105.94592390148986</v>
      </c>
      <c r="I157" s="380">
        <v>100.48592836605495</v>
      </c>
      <c r="J157" s="380">
        <v>94.57878229739303</v>
      </c>
      <c r="K157" s="380">
        <v>72.75763798299549</v>
      </c>
      <c r="L157" s="380">
        <v>90.82212293952796</v>
      </c>
      <c r="M157" s="380">
        <v>55.739148176251284</v>
      </c>
      <c r="N157" s="383">
        <f>(B157+C157+D157+E157+F157+G157+H157+I157+J157+K157+L157+M157)/12</f>
        <v>82.88949732133533</v>
      </c>
      <c r="O157" s="384">
        <f>100*(D157-C157)/C157</f>
        <v>43.93404827610297</v>
      </c>
      <c r="P157" s="384">
        <f>100*(D157-D156)/D156</f>
        <v>-5.72295352295366</v>
      </c>
      <c r="Q157" s="385">
        <f>(((B157+C157+D157)/3)-((B156+C156+D156)/3))/((B156+C156+D156)/3)*100</f>
        <v>0.689632266140501</v>
      </c>
    </row>
    <row r="158" spans="1:17" ht="10.5" customHeight="1">
      <c r="A158" s="382">
        <v>2003</v>
      </c>
      <c r="B158" s="380">
        <v>39.888603664720854</v>
      </c>
      <c r="C158" s="380">
        <v>47.4733070469634</v>
      </c>
      <c r="D158" s="380">
        <v>77.37290440328259</v>
      </c>
      <c r="E158" s="380">
        <v>73.39316557686533</v>
      </c>
      <c r="F158" s="380">
        <v>96.3</v>
      </c>
      <c r="G158" s="380">
        <v>102.5</v>
      </c>
      <c r="H158" s="380">
        <v>85.6</v>
      </c>
      <c r="I158" s="380">
        <v>82.0486513652616</v>
      </c>
      <c r="J158" s="380">
        <v>89.5</v>
      </c>
      <c r="K158" s="380">
        <v>72.5</v>
      </c>
      <c r="L158" s="380">
        <v>63.6</v>
      </c>
      <c r="M158" s="380">
        <v>67.9</v>
      </c>
      <c r="N158" s="383">
        <f>(B158+C158+D158+E158+F158+G158+H158+I158+J158+K158+L158+M158)/12</f>
        <v>74.83971933809114</v>
      </c>
      <c r="O158" s="384">
        <f>100*(D158-C158)/C158</f>
        <v>62.98191387160103</v>
      </c>
      <c r="P158" s="384">
        <f>100*(D158-D157)/D157</f>
        <v>-5.301671305635874</v>
      </c>
      <c r="Q158" s="385">
        <f>(((B158+C158+D158)/3)-((B157+C157+D157)/3))/((B157+C157+D157)/3)*100</f>
        <v>-4.515258939584035</v>
      </c>
    </row>
    <row r="159" spans="1:17" ht="10.5" customHeight="1">
      <c r="A159" s="382">
        <v>2004</v>
      </c>
      <c r="B159" s="380">
        <v>29.211520937402003</v>
      </c>
      <c r="C159" s="380">
        <v>39.9</v>
      </c>
      <c r="D159" s="380">
        <v>116.64184204601011</v>
      </c>
      <c r="E159" s="380"/>
      <c r="F159" s="380"/>
      <c r="G159" s="380"/>
      <c r="H159" s="380"/>
      <c r="I159" s="380"/>
      <c r="J159" s="380"/>
      <c r="K159" s="380"/>
      <c r="L159" s="380"/>
      <c r="M159" s="380"/>
      <c r="N159" s="383">
        <f>(B159+C159+D159)/3</f>
        <v>61.91778766113737</v>
      </c>
      <c r="O159" s="384">
        <f>100*(D159-C159)/C159</f>
        <v>192.3354437243361</v>
      </c>
      <c r="P159" s="384">
        <f>100*(D159-D158)/D158</f>
        <v>50.752828713848196</v>
      </c>
      <c r="Q159" s="385">
        <f>(((B159+C159+D159)/3)-((B158+C158+D158)/3))/((B158+C158+D158)/3)*100</f>
        <v>12.75901991559987</v>
      </c>
    </row>
    <row r="160" spans="1:17" ht="10.5" customHeight="1">
      <c r="A160" s="386"/>
      <c r="B160" s="406"/>
      <c r="C160" s="406"/>
      <c r="D160" s="406"/>
      <c r="E160" s="406"/>
      <c r="F160" s="406"/>
      <c r="G160" s="406"/>
      <c r="H160" s="406"/>
      <c r="I160" s="406"/>
      <c r="J160" s="406"/>
      <c r="K160" s="406"/>
      <c r="L160" s="406"/>
      <c r="M160" s="406"/>
      <c r="N160" s="406"/>
      <c r="O160" s="383"/>
      <c r="P160" s="385"/>
      <c r="Q160" s="385"/>
    </row>
    <row r="161" spans="1:17" ht="12" customHeight="1">
      <c r="A161" s="388"/>
      <c r="B161" s="406"/>
      <c r="C161" s="406"/>
      <c r="D161" s="406"/>
      <c r="E161" s="406"/>
      <c r="F161" s="406"/>
      <c r="G161" s="406"/>
      <c r="H161" s="406"/>
      <c r="I161" s="406"/>
      <c r="J161" s="406"/>
      <c r="K161" s="406"/>
      <c r="L161" s="406"/>
      <c r="M161" s="406"/>
      <c r="N161" s="406"/>
      <c r="O161" s="407"/>
      <c r="P161" s="406"/>
      <c r="Q161" s="337"/>
    </row>
    <row r="162" spans="1:17" ht="10.5" customHeight="1">
      <c r="A162" s="388"/>
      <c r="B162" s="406"/>
      <c r="C162" s="406"/>
      <c r="D162" s="406"/>
      <c r="E162" s="406"/>
      <c r="F162" s="406"/>
      <c r="G162" s="406"/>
      <c r="H162" s="406"/>
      <c r="I162" s="406"/>
      <c r="J162" s="406"/>
      <c r="K162" s="406"/>
      <c r="L162" s="406"/>
      <c r="M162" s="406"/>
      <c r="N162" s="406"/>
      <c r="O162" s="407"/>
      <c r="P162" s="406"/>
      <c r="Q162" s="337"/>
    </row>
    <row r="163" spans="1:17" ht="10.5" customHeight="1">
      <c r="A163" s="574" t="s">
        <v>243</v>
      </c>
      <c r="B163" s="574"/>
      <c r="C163" s="574"/>
      <c r="D163" s="574"/>
      <c r="E163" s="574"/>
      <c r="F163" s="574"/>
      <c r="G163" s="574"/>
      <c r="H163" s="574"/>
      <c r="I163" s="574"/>
      <c r="J163" s="574"/>
      <c r="K163" s="574"/>
      <c r="L163" s="574"/>
      <c r="M163" s="574"/>
      <c r="N163" s="574"/>
      <c r="O163" s="574"/>
      <c r="P163" s="574"/>
      <c r="Q163" s="373"/>
    </row>
    <row r="164" spans="1:17" ht="1.5" customHeight="1">
      <c r="A164" s="388"/>
      <c r="B164" s="406"/>
      <c r="C164" s="406"/>
      <c r="D164" s="406"/>
      <c r="E164" s="406"/>
      <c r="F164" s="406"/>
      <c r="G164" s="406"/>
      <c r="H164" s="406"/>
      <c r="I164" s="406"/>
      <c r="J164" s="406"/>
      <c r="K164" s="406"/>
      <c r="L164" s="406"/>
      <c r="M164" s="406"/>
      <c r="N164" s="406"/>
      <c r="O164" s="407"/>
      <c r="P164" s="406"/>
      <c r="Q164" s="337"/>
    </row>
    <row r="165" spans="1:17" ht="10.5" customHeight="1">
      <c r="A165" s="388"/>
      <c r="B165" s="380"/>
      <c r="C165" s="380"/>
      <c r="D165" s="380"/>
      <c r="E165" s="380"/>
      <c r="F165" s="380"/>
      <c r="G165" s="380"/>
      <c r="H165" s="380"/>
      <c r="I165" s="380"/>
      <c r="J165" s="380"/>
      <c r="K165" s="380"/>
      <c r="L165" s="380"/>
      <c r="M165" s="380"/>
      <c r="N165" s="380"/>
      <c r="O165" s="407"/>
      <c r="P165" s="406"/>
      <c r="Q165" s="337"/>
    </row>
    <row r="166" spans="1:17" s="381" customFormat="1" ht="10.5" customHeight="1">
      <c r="A166" s="382">
        <v>1999</v>
      </c>
      <c r="B166" s="380">
        <v>37.25912757529748</v>
      </c>
      <c r="C166" s="380">
        <v>50.14975452504565</v>
      </c>
      <c r="D166" s="380">
        <v>99.92339081994423</v>
      </c>
      <c r="E166" s="380">
        <v>90.0673688489637</v>
      </c>
      <c r="F166" s="380">
        <v>103.89228854831288</v>
      </c>
      <c r="G166" s="380">
        <v>142.65141635049014</v>
      </c>
      <c r="H166" s="380">
        <v>173.32082423792284</v>
      </c>
      <c r="I166" s="380">
        <v>149.6172836941185</v>
      </c>
      <c r="J166" s="380">
        <v>148.78077226815844</v>
      </c>
      <c r="K166" s="380">
        <v>91.82463724093313</v>
      </c>
      <c r="L166" s="380">
        <v>70.89240125942354</v>
      </c>
      <c r="M166" s="380">
        <v>41.620710155904625</v>
      </c>
      <c r="N166" s="380"/>
      <c r="O166" s="383"/>
      <c r="P166" s="384"/>
      <c r="Q166" s="385"/>
    </row>
    <row r="167" spans="1:17" ht="10.5" customHeight="1">
      <c r="A167" s="382">
        <v>2001</v>
      </c>
      <c r="B167" s="380">
        <v>25.689475401622104</v>
      </c>
      <c r="C167" s="380">
        <v>40.420115576947424</v>
      </c>
      <c r="D167" s="380">
        <v>62.39646070884888</v>
      </c>
      <c r="E167" s="380">
        <v>112.09485570234814</v>
      </c>
      <c r="F167" s="380">
        <v>160.06008188379428</v>
      </c>
      <c r="G167" s="380">
        <v>153.22960180169832</v>
      </c>
      <c r="H167" s="380">
        <v>164.53748369095902</v>
      </c>
      <c r="I167" s="380">
        <v>157.25567350293315</v>
      </c>
      <c r="J167" s="380">
        <v>117.75331347911175</v>
      </c>
      <c r="K167" s="380">
        <v>112.4469332038119</v>
      </c>
      <c r="L167" s="380">
        <v>50.676325932374866</v>
      </c>
      <c r="M167" s="380">
        <v>35.84940513985027</v>
      </c>
      <c r="N167" s="383">
        <f>(B167+C167+D167+E167+F167+G167+H167+I167+J167+K167+L167+M167)/12</f>
        <v>99.36747716869166</v>
      </c>
      <c r="O167" s="384">
        <f>100*(D167-C167)/C167</f>
        <v>54.3698225950524</v>
      </c>
      <c r="P167" s="384">
        <f>100*(D167-D166)/D166</f>
        <v>-37.55570122586869</v>
      </c>
      <c r="Q167" s="385">
        <f>(((B167+C167+D167)/3)-((B166+C166+D166)/3))/((B166+C166+D166)/3)*100</f>
        <v>-31.402075208845837</v>
      </c>
    </row>
    <row r="168" spans="1:17" ht="10.5" customHeight="1">
      <c r="A168" s="382">
        <v>2002</v>
      </c>
      <c r="B168" s="380">
        <v>30.758596931054665</v>
      </c>
      <c r="C168" s="380">
        <v>57.58593149724862</v>
      </c>
      <c r="D168" s="380">
        <v>82.34758778490048</v>
      </c>
      <c r="E168" s="380">
        <v>85.24601101049016</v>
      </c>
      <c r="F168" s="380">
        <v>149.8793776603147</v>
      </c>
      <c r="G168" s="380">
        <v>126.22412455319247</v>
      </c>
      <c r="H168" s="380">
        <v>124.07016942514007</v>
      </c>
      <c r="I168" s="380">
        <v>139.27144291082152</v>
      </c>
      <c r="J168" s="380">
        <v>88.30333256519846</v>
      </c>
      <c r="K168" s="380">
        <v>55.90572879490171</v>
      </c>
      <c r="L168" s="380">
        <v>132.51237879997942</v>
      </c>
      <c r="M168" s="380">
        <v>42.45233692952508</v>
      </c>
      <c r="N168" s="383">
        <f>(B168+C168+D168+E168+F168+G168+H168+I168+J168+K168+L168+M168)/12</f>
        <v>92.87975157189727</v>
      </c>
      <c r="O168" s="384">
        <f>100*(D168-C168)/C168</f>
        <v>42.9994890137966</v>
      </c>
      <c r="P168" s="384">
        <f>100*(D168-D167)/D167</f>
        <v>31.974773648054363</v>
      </c>
      <c r="Q168" s="385">
        <f>(((B168+C168+D168)/3)-((B167+C167+D167)/3))/((B167+C167+D167)/3)*100</f>
        <v>32.82807616593802</v>
      </c>
    </row>
    <row r="169" spans="1:17" ht="10.5" customHeight="1">
      <c r="A169" s="382">
        <v>2003</v>
      </c>
      <c r="B169" s="380">
        <v>27.512951430724303</v>
      </c>
      <c r="C169" s="380">
        <v>48.516949152542374</v>
      </c>
      <c r="D169" s="380">
        <v>90.24540960451978</v>
      </c>
      <c r="E169" s="380">
        <v>80.12888418079096</v>
      </c>
      <c r="F169" s="380">
        <v>112.2</v>
      </c>
      <c r="G169" s="380">
        <v>109.5</v>
      </c>
      <c r="H169" s="380">
        <v>79.9</v>
      </c>
      <c r="I169" s="380">
        <v>91.36946798493409</v>
      </c>
      <c r="J169" s="380">
        <v>76.8</v>
      </c>
      <c r="K169" s="380">
        <v>59.6</v>
      </c>
      <c r="L169" s="380">
        <v>47.8</v>
      </c>
      <c r="M169" s="380">
        <v>58</v>
      </c>
      <c r="N169" s="383">
        <f>(B169+C169+D169+E169+F169+G169+H169+I169+J169+K169+L169+M169)/12</f>
        <v>73.46447186279262</v>
      </c>
      <c r="O169" s="384">
        <f>100*(D169-C169)/C169</f>
        <v>86.00800582241631</v>
      </c>
      <c r="P169" s="384">
        <f>100*(D169-D168)/D168</f>
        <v>9.590835666308935</v>
      </c>
      <c r="Q169" s="385">
        <f>(((B169+C169+D169)/3)-((B168+C168+D168)/3))/((B168+C168+D168)/3)*100</f>
        <v>-2.5875864236755275</v>
      </c>
    </row>
    <row r="170" spans="1:17" ht="10.5" customHeight="1">
      <c r="A170" s="382">
        <v>2004</v>
      </c>
      <c r="B170" s="380">
        <v>21.077565913371</v>
      </c>
      <c r="C170" s="380">
        <v>47.4</v>
      </c>
      <c r="D170" s="380">
        <v>232.75364877589456</v>
      </c>
      <c r="E170" s="380"/>
      <c r="F170" s="380"/>
      <c r="G170" s="380"/>
      <c r="H170" s="380"/>
      <c r="I170" s="380"/>
      <c r="J170" s="380"/>
      <c r="K170" s="380"/>
      <c r="L170" s="380"/>
      <c r="M170" s="380"/>
      <c r="N170" s="383">
        <f>(B170+C170+D170)/3</f>
        <v>100.41040489642187</v>
      </c>
      <c r="O170" s="384">
        <f>100*(D170-C170)/C170</f>
        <v>391.0414531137016</v>
      </c>
      <c r="P170" s="384">
        <f>100*(D170-D169)/D169</f>
        <v>157.9118980077603</v>
      </c>
      <c r="Q170" s="385">
        <f>(((B170+C170+D170)/3)-((B169+C169+D169)/3))/((B169+C169+D169)/3)*100</f>
        <v>81.1641273434185</v>
      </c>
    </row>
    <row r="171" spans="1:17" ht="10.5" customHeight="1">
      <c r="A171" s="386"/>
      <c r="B171" s="406"/>
      <c r="C171" s="406"/>
      <c r="D171" s="406"/>
      <c r="E171" s="406"/>
      <c r="F171" s="406"/>
      <c r="G171" s="406"/>
      <c r="H171" s="406"/>
      <c r="I171" s="406"/>
      <c r="J171" s="406"/>
      <c r="K171" s="406"/>
      <c r="L171" s="406"/>
      <c r="M171" s="406"/>
      <c r="N171" s="406"/>
      <c r="O171" s="407"/>
      <c r="P171" s="406"/>
      <c r="Q171" s="337"/>
    </row>
    <row r="172" spans="1:17" ht="10.5" customHeight="1">
      <c r="A172" s="388"/>
      <c r="B172" s="406"/>
      <c r="C172" s="406"/>
      <c r="D172" s="406"/>
      <c r="E172" s="406"/>
      <c r="F172" s="406"/>
      <c r="G172" s="406"/>
      <c r="H172" s="406"/>
      <c r="I172" s="406"/>
      <c r="J172" s="406"/>
      <c r="K172" s="406"/>
      <c r="L172" s="406"/>
      <c r="M172" s="406"/>
      <c r="N172" s="406"/>
      <c r="O172" s="407"/>
      <c r="P172" s="406"/>
      <c r="Q172" s="337"/>
    </row>
    <row r="173" spans="1:17" ht="10.5" customHeight="1">
      <c r="A173" s="388"/>
      <c r="B173" s="406"/>
      <c r="C173" s="406"/>
      <c r="D173" s="406"/>
      <c r="E173" s="406"/>
      <c r="F173" s="406"/>
      <c r="G173" s="406"/>
      <c r="H173" s="406"/>
      <c r="I173" s="406"/>
      <c r="J173" s="406"/>
      <c r="K173" s="406"/>
      <c r="L173" s="406"/>
      <c r="M173" s="406"/>
      <c r="N173" s="406"/>
      <c r="O173" s="407"/>
      <c r="P173" s="406"/>
      <c r="Q173" s="337"/>
    </row>
    <row r="174" spans="1:17" ht="10.5" customHeight="1">
      <c r="A174" s="574" t="s">
        <v>250</v>
      </c>
      <c r="B174" s="574"/>
      <c r="C174" s="574"/>
      <c r="D174" s="574"/>
      <c r="E174" s="574"/>
      <c r="F174" s="574"/>
      <c r="G174" s="574"/>
      <c r="H174" s="574"/>
      <c r="I174" s="574"/>
      <c r="J174" s="574"/>
      <c r="K174" s="574"/>
      <c r="L174" s="574"/>
      <c r="M174" s="574"/>
      <c r="N174" s="574"/>
      <c r="O174" s="574"/>
      <c r="P174" s="574"/>
      <c r="Q174" s="373"/>
    </row>
    <row r="175" spans="1:17" ht="1.5" customHeight="1">
      <c r="A175" s="388"/>
      <c r="B175" s="406"/>
      <c r="C175" s="406"/>
      <c r="D175" s="406"/>
      <c r="E175" s="406"/>
      <c r="F175" s="406"/>
      <c r="G175" s="406"/>
      <c r="H175" s="406"/>
      <c r="I175" s="406"/>
      <c r="J175" s="406"/>
      <c r="K175" s="406"/>
      <c r="L175" s="406"/>
      <c r="M175" s="406"/>
      <c r="N175" s="406"/>
      <c r="O175" s="407"/>
      <c r="P175" s="406"/>
      <c r="Q175" s="337"/>
    </row>
    <row r="176" spans="1:17" ht="10.5" customHeight="1">
      <c r="A176" s="388"/>
      <c r="B176" s="380"/>
      <c r="C176" s="380"/>
      <c r="D176" s="380"/>
      <c r="E176" s="380"/>
      <c r="F176" s="380"/>
      <c r="G176" s="380"/>
      <c r="H176" s="380"/>
      <c r="I176" s="380"/>
      <c r="J176" s="380"/>
      <c r="K176" s="380"/>
      <c r="L176" s="380"/>
      <c r="M176" s="380"/>
      <c r="N176" s="380"/>
      <c r="O176" s="407"/>
      <c r="P176" s="406"/>
      <c r="Q176" s="337"/>
    </row>
    <row r="177" spans="1:17" s="381" customFormat="1" ht="10.5" customHeight="1">
      <c r="A177" s="382">
        <v>1999</v>
      </c>
      <c r="B177" s="380">
        <v>53.42514913471857</v>
      </c>
      <c r="C177" s="380">
        <v>152.81517263461396</v>
      </c>
      <c r="D177" s="380">
        <v>143.04070543946716</v>
      </c>
      <c r="E177" s="380">
        <v>93.04599376326689</v>
      </c>
      <c r="F177" s="380">
        <v>103.87016581910602</v>
      </c>
      <c r="G177" s="380">
        <v>123.69052430067026</v>
      </c>
      <c r="H177" s="380">
        <v>103.16068310190644</v>
      </c>
      <c r="I177" s="380">
        <v>98.81816679283547</v>
      </c>
      <c r="J177" s="380">
        <v>97.64385985234162</v>
      </c>
      <c r="K177" s="380">
        <v>80.01232912134874</v>
      </c>
      <c r="L177" s="380">
        <v>83.99475095234686</v>
      </c>
      <c r="M177" s="380">
        <v>66.48249908737786</v>
      </c>
      <c r="N177" s="380"/>
      <c r="O177" s="383"/>
      <c r="P177" s="384"/>
      <c r="Q177" s="385"/>
    </row>
    <row r="178" spans="1:17" ht="10.5" customHeight="1">
      <c r="A178" s="382">
        <v>2001</v>
      </c>
      <c r="B178" s="380">
        <v>41.21718074224739</v>
      </c>
      <c r="C178" s="380">
        <v>52.89762762105975</v>
      </c>
      <c r="D178" s="380">
        <v>98.99630006736754</v>
      </c>
      <c r="E178" s="380">
        <v>90.38773631231275</v>
      </c>
      <c r="F178" s="380">
        <v>84.03603576481922</v>
      </c>
      <c r="G178" s="380">
        <v>99.9336193248211</v>
      </c>
      <c r="H178" s="380">
        <v>103.24018739307468</v>
      </c>
      <c r="I178" s="380">
        <v>93.68437568970009</v>
      </c>
      <c r="J178" s="380">
        <v>93.5521027990335</v>
      </c>
      <c r="K178" s="380">
        <v>70.32730986108405</v>
      </c>
      <c r="L178" s="380">
        <v>71.71491917387709</v>
      </c>
      <c r="M178" s="380">
        <v>59.5314136402269</v>
      </c>
      <c r="N178" s="383">
        <f>(B178+C178+D178+E178+F178+G178+H178+I178+J178+K178+L178+M178)/12</f>
        <v>79.95990069913533</v>
      </c>
      <c r="O178" s="384">
        <f>100*(D178-C178)/C178</f>
        <v>87.1469563371399</v>
      </c>
      <c r="P178" s="384">
        <f>100*(D178-D177)/D177</f>
        <v>-30.79151856583831</v>
      </c>
      <c r="Q178" s="385">
        <f>(((B178+C178+D178)/3)-((B177+C177+D177)/3))/((B177+C177+D177)/3)*100</f>
        <v>-44.711824179550085</v>
      </c>
    </row>
    <row r="179" spans="1:17" ht="10.5" customHeight="1">
      <c r="A179" s="382">
        <v>2002</v>
      </c>
      <c r="B179" s="380">
        <v>35.729829555479746</v>
      </c>
      <c r="C179" s="380">
        <v>56.34831123535044</v>
      </c>
      <c r="D179" s="380">
        <v>81.37788298379888</v>
      </c>
      <c r="E179" s="380">
        <v>93.15474582451697</v>
      </c>
      <c r="F179" s="380">
        <v>86.83118653637618</v>
      </c>
      <c r="G179" s="380">
        <v>91.58320153228807</v>
      </c>
      <c r="H179" s="380">
        <v>96.73595284629448</v>
      </c>
      <c r="I179" s="380">
        <v>80.7767785066571</v>
      </c>
      <c r="J179" s="380">
        <v>97.76769933691098</v>
      </c>
      <c r="K179" s="380">
        <v>81.32106216257652</v>
      </c>
      <c r="L179" s="380">
        <v>69.63690697753702</v>
      </c>
      <c r="M179" s="380">
        <v>62.490941066441074</v>
      </c>
      <c r="N179" s="383">
        <f>(B179+C179+D179+E179+F179+G179+H179+I179+J179+K179+L179+M179)/12</f>
        <v>77.81287488035228</v>
      </c>
      <c r="O179" s="384">
        <f>100*(D179-C179)/C179</f>
        <v>44.419382231185665</v>
      </c>
      <c r="P179" s="384">
        <f>100*(D179-D178)/D178</f>
        <v>-17.79704602250713</v>
      </c>
      <c r="Q179" s="385">
        <f>(((B179+C179+D179)/3)-((B178+C178+D178)/3))/((B178+C178+D178)/3)*100</f>
        <v>-10.17812223013655</v>
      </c>
    </row>
    <row r="180" spans="1:17" ht="10.5" customHeight="1">
      <c r="A180" s="382">
        <v>2003</v>
      </c>
      <c r="B180" s="380">
        <v>46.17738423654846</v>
      </c>
      <c r="C180" s="380">
        <v>46.94297237805167</v>
      </c>
      <c r="D180" s="380">
        <v>70.83164303842479</v>
      </c>
      <c r="E180" s="380">
        <v>69.97035896854653</v>
      </c>
      <c r="F180" s="380">
        <v>88.2</v>
      </c>
      <c r="G180" s="380">
        <v>98.9</v>
      </c>
      <c r="H180" s="380">
        <v>88.5</v>
      </c>
      <c r="I180" s="380">
        <v>77.3122075503212</v>
      </c>
      <c r="J180" s="380">
        <v>95.9</v>
      </c>
      <c r="K180" s="380">
        <v>79</v>
      </c>
      <c r="L180" s="380">
        <v>71.6</v>
      </c>
      <c r="M180" s="380">
        <v>73</v>
      </c>
      <c r="N180" s="383">
        <f>(B180+C180+D180+E180+F180+G180+H180+I180+J180+K180+L180+M180)/12</f>
        <v>75.5278805143244</v>
      </c>
      <c r="O180" s="384">
        <f>100*(D180-C180)/C180</f>
        <v>50.888704848060144</v>
      </c>
      <c r="P180" s="384">
        <f>100*(D180-D179)/D179</f>
        <v>-12.959589950839218</v>
      </c>
      <c r="Q180" s="385">
        <f>(((B180+C180+D180)/3)-((B179+C179+D179)/3))/((B179+C179+D179)/3)*100</f>
        <v>-5.4792124913186635</v>
      </c>
    </row>
    <row r="181" spans="1:17" ht="10.5" customHeight="1">
      <c r="A181" s="382">
        <v>2004</v>
      </c>
      <c r="B181" s="380">
        <v>33.34485201091139</v>
      </c>
      <c r="C181" s="380">
        <v>36.1</v>
      </c>
      <c r="D181" s="380">
        <v>57.638744863883474</v>
      </c>
      <c r="E181" s="380"/>
      <c r="F181" s="380"/>
      <c r="G181" s="380"/>
      <c r="H181" s="380"/>
      <c r="I181" s="380"/>
      <c r="J181" s="380"/>
      <c r="K181" s="380"/>
      <c r="L181" s="380"/>
      <c r="M181" s="380"/>
      <c r="N181" s="383">
        <f>(B181+C181+D181)/3</f>
        <v>42.36119895826496</v>
      </c>
      <c r="O181" s="384">
        <f>100*(D181-C181)/C181</f>
        <v>59.66411319635311</v>
      </c>
      <c r="P181" s="384">
        <f>100*(D181-D180)/D180</f>
        <v>-18.625712476250794</v>
      </c>
      <c r="Q181" s="385">
        <f>(((B181+C181+D181)/3)-((B180+C180+D180)/3))/((B180+C180+D180)/3)*100</f>
        <v>-22.48731510213686</v>
      </c>
    </row>
    <row r="182" spans="1:17" ht="10.5" customHeight="1">
      <c r="A182" s="386"/>
      <c r="B182" s="406"/>
      <c r="C182" s="406"/>
      <c r="D182" s="406"/>
      <c r="E182" s="406"/>
      <c r="F182" s="406"/>
      <c r="G182" s="406"/>
      <c r="H182" s="406"/>
      <c r="I182" s="406"/>
      <c r="J182" s="406"/>
      <c r="K182" s="406"/>
      <c r="L182" s="406"/>
      <c r="M182" s="406"/>
      <c r="N182" s="406"/>
      <c r="O182" s="404"/>
      <c r="P182" s="385"/>
      <c r="Q182" s="385"/>
    </row>
    <row r="183" spans="1:17" ht="12" customHeight="1">
      <c r="A183" s="388"/>
      <c r="B183" s="406"/>
      <c r="C183" s="406"/>
      <c r="D183" s="406"/>
      <c r="E183" s="406"/>
      <c r="F183" s="406"/>
      <c r="G183" s="406"/>
      <c r="H183" s="406"/>
      <c r="I183" s="406"/>
      <c r="J183" s="406"/>
      <c r="K183" s="406"/>
      <c r="L183" s="406"/>
      <c r="M183" s="406"/>
      <c r="N183" s="406"/>
      <c r="O183" s="407"/>
      <c r="P183" s="406"/>
      <c r="Q183" s="337"/>
    </row>
    <row r="184" spans="1:17" ht="10.5" customHeight="1">
      <c r="A184" s="388"/>
      <c r="B184" s="406"/>
      <c r="C184" s="406"/>
      <c r="D184" s="406"/>
      <c r="E184" s="406"/>
      <c r="F184" s="406"/>
      <c r="G184" s="406"/>
      <c r="H184" s="406"/>
      <c r="I184" s="406"/>
      <c r="J184" s="406"/>
      <c r="K184" s="406"/>
      <c r="L184" s="406"/>
      <c r="M184" s="406"/>
      <c r="N184" s="406"/>
      <c r="O184" s="407"/>
      <c r="P184" s="406"/>
      <c r="Q184" s="337"/>
    </row>
    <row r="185" spans="1:17" ht="10.5" customHeight="1">
      <c r="A185" s="574" t="s">
        <v>253</v>
      </c>
      <c r="B185" s="574"/>
      <c r="C185" s="574"/>
      <c r="D185" s="574"/>
      <c r="E185" s="574"/>
      <c r="F185" s="574"/>
      <c r="G185" s="574"/>
      <c r="H185" s="574"/>
      <c r="I185" s="574"/>
      <c r="J185" s="574"/>
      <c r="K185" s="574"/>
      <c r="L185" s="574"/>
      <c r="M185" s="574"/>
      <c r="N185" s="574"/>
      <c r="O185" s="574"/>
      <c r="P185" s="574"/>
      <c r="Q185" s="373"/>
    </row>
    <row r="186" spans="1:17" ht="1.5" customHeight="1">
      <c r="A186" s="388"/>
      <c r="B186" s="406"/>
      <c r="C186" s="406"/>
      <c r="D186" s="406"/>
      <c r="E186" s="406"/>
      <c r="F186" s="406"/>
      <c r="G186" s="406"/>
      <c r="H186" s="406"/>
      <c r="I186" s="406"/>
      <c r="J186" s="406"/>
      <c r="K186" s="406"/>
      <c r="L186" s="406"/>
      <c r="M186" s="406"/>
      <c r="N186" s="406"/>
      <c r="O186" s="407"/>
      <c r="P186" s="406"/>
      <c r="Q186" s="337"/>
    </row>
    <row r="187" spans="1:17" ht="10.5" customHeight="1">
      <c r="A187" s="388"/>
      <c r="B187" s="380"/>
      <c r="C187" s="380"/>
      <c r="D187" s="380"/>
      <c r="E187" s="380"/>
      <c r="F187" s="380"/>
      <c r="G187" s="380"/>
      <c r="H187" s="380"/>
      <c r="I187" s="380"/>
      <c r="J187" s="380"/>
      <c r="K187" s="380"/>
      <c r="L187" s="380"/>
      <c r="M187" s="380"/>
      <c r="N187" s="380"/>
      <c r="O187" s="407"/>
      <c r="P187" s="406"/>
      <c r="Q187" s="337"/>
    </row>
    <row r="188" spans="1:17" s="381" customFormat="1" ht="10.5" customHeight="1">
      <c r="A188" s="382">
        <v>1999</v>
      </c>
      <c r="B188" s="397">
        <v>67.26561146760686</v>
      </c>
      <c r="C188" s="397">
        <v>243.1644477366754</v>
      </c>
      <c r="D188" s="397">
        <v>194.72485614005956</v>
      </c>
      <c r="E188" s="397">
        <v>75.78563212564686</v>
      </c>
      <c r="F188" s="397">
        <v>74.41597533806785</v>
      </c>
      <c r="G188" s="397">
        <v>101.05676890055004</v>
      </c>
      <c r="H188" s="397">
        <v>84.9439766407696</v>
      </c>
      <c r="I188" s="397">
        <v>82.36462717745559</v>
      </c>
      <c r="J188" s="397">
        <v>89.49864341812335</v>
      </c>
      <c r="K188" s="397">
        <v>76.90716893056326</v>
      </c>
      <c r="L188" s="397">
        <v>58.88435408902273</v>
      </c>
      <c r="M188" s="397">
        <v>50.987938035458704</v>
      </c>
      <c r="N188" s="397"/>
      <c r="O188" s="383"/>
      <c r="P188" s="384"/>
      <c r="Q188" s="385"/>
    </row>
    <row r="189" spans="1:17" ht="10.5" customHeight="1">
      <c r="A189" s="382">
        <v>2001</v>
      </c>
      <c r="B189" s="397">
        <v>46.79892175887086</v>
      </c>
      <c r="C189" s="397">
        <v>55.049589672895735</v>
      </c>
      <c r="D189" s="397">
        <v>93.84436705218229</v>
      </c>
      <c r="E189" s="397">
        <v>81.40797154490687</v>
      </c>
      <c r="F189" s="397">
        <v>62.542774834548084</v>
      </c>
      <c r="G189" s="397">
        <v>77.4409892870342</v>
      </c>
      <c r="H189" s="397">
        <v>84.61421429603418</v>
      </c>
      <c r="I189" s="397">
        <v>73.64869039361227</v>
      </c>
      <c r="J189" s="397">
        <v>74.29678451381366</v>
      </c>
      <c r="K189" s="397">
        <v>56.102574991159656</v>
      </c>
      <c r="L189" s="397">
        <v>54.169691270860575</v>
      </c>
      <c r="M189" s="397">
        <v>32.72514509718778</v>
      </c>
      <c r="N189" s="383">
        <f>(B189+C189+D189+E189+F189+G189+H189+I189+J189+K189+L189+M189)/12</f>
        <v>66.05347622609219</v>
      </c>
      <c r="O189" s="384">
        <f>100*(D189-C189)/C189</f>
        <v>70.47241879513516</v>
      </c>
      <c r="P189" s="384">
        <f>100*(D189-D188)/D188</f>
        <v>-51.80668307456191</v>
      </c>
      <c r="Q189" s="385">
        <f>(((B189+C189+D189)/3)-((B188+C188+D188)/3))/((B188+C188+D188)/3)*100</f>
        <v>-61.26081870339641</v>
      </c>
    </row>
    <row r="190" spans="1:17" ht="10.5" customHeight="1">
      <c r="A190" s="382">
        <v>2002</v>
      </c>
      <c r="B190" s="397">
        <v>28.26990511509992</v>
      </c>
      <c r="C190" s="397">
        <v>59.15159952138481</v>
      </c>
      <c r="D190" s="397">
        <v>51.708957910440844</v>
      </c>
      <c r="E190" s="397">
        <v>107.55271671585056</v>
      </c>
      <c r="F190" s="397">
        <v>63.41411627411334</v>
      </c>
      <c r="G190" s="397">
        <v>58.53537050769447</v>
      </c>
      <c r="H190" s="397">
        <v>86.38381329218753</v>
      </c>
      <c r="I190" s="397">
        <v>79.50631435183003</v>
      </c>
      <c r="J190" s="397">
        <v>82.68324631360149</v>
      </c>
      <c r="K190" s="397">
        <v>49.01415331171209</v>
      </c>
      <c r="L190" s="397">
        <v>61.102459248663564</v>
      </c>
      <c r="M190" s="397">
        <v>35.58802376472823</v>
      </c>
      <c r="N190" s="383">
        <f>(B190+C190+D190+E190+F190+G190+H190+I190+J190+K190+L190+M190)/12</f>
        <v>63.57588969394223</v>
      </c>
      <c r="O190" s="384">
        <f>100*(D190-C190)/C190</f>
        <v>-12.582316744035401</v>
      </c>
      <c r="P190" s="384">
        <f>100*(D190-D189)/D189</f>
        <v>-44.89924165433605</v>
      </c>
      <c r="Q190" s="385">
        <f>(((B190+C190+D190)/3)-((B189+C189+D189)/3))/((B189+C189+D189)/3)*100</f>
        <v>-28.90366597661483</v>
      </c>
    </row>
    <row r="191" spans="1:17" ht="10.5" customHeight="1">
      <c r="A191" s="382">
        <v>2003</v>
      </c>
      <c r="B191" s="397">
        <v>29.74821616866794</v>
      </c>
      <c r="C191" s="397">
        <v>36.482028944878806</v>
      </c>
      <c r="D191" s="397">
        <v>72.17541259399486</v>
      </c>
      <c r="E191" s="397">
        <v>59.32081356265564</v>
      </c>
      <c r="F191" s="397">
        <v>91.2</v>
      </c>
      <c r="G191" s="397">
        <v>102</v>
      </c>
      <c r="H191" s="397">
        <v>72.7</v>
      </c>
      <c r="I191" s="397">
        <v>75.53114622090435</v>
      </c>
      <c r="J191" s="397">
        <v>96.9</v>
      </c>
      <c r="K191" s="397">
        <v>65.8</v>
      </c>
      <c r="L191" s="397">
        <v>70.5</v>
      </c>
      <c r="M191" s="397">
        <v>44.7</v>
      </c>
      <c r="N191" s="383">
        <f>(B191+C191+D191+E191+F191+G191+H191+I191+J191+K191+L191+M191)/12</f>
        <v>68.08813479092512</v>
      </c>
      <c r="O191" s="384">
        <f>100*(D191-C191)/C191</f>
        <v>97.83826360931208</v>
      </c>
      <c r="P191" s="384">
        <f>100*(D191-D190)/D190</f>
        <v>39.58009503692111</v>
      </c>
      <c r="Q191" s="385">
        <f>(((B191+C191+D191)/3)-((B190+C190+D190)/3))/((B190+C190+D190)/3)*100</f>
        <v>-0.5209533743478586</v>
      </c>
    </row>
    <row r="192" spans="1:17" ht="10.5" customHeight="1">
      <c r="A192" s="382">
        <v>2004</v>
      </c>
      <c r="B192" s="397">
        <v>27.644092998841295</v>
      </c>
      <c r="C192" s="397">
        <v>29</v>
      </c>
      <c r="D192" s="397">
        <v>38.44246704851574</v>
      </c>
      <c r="E192" s="397"/>
      <c r="F192" s="397"/>
      <c r="G192" s="397"/>
      <c r="H192" s="397"/>
      <c r="I192" s="397"/>
      <c r="J192" s="397"/>
      <c r="K192" s="397"/>
      <c r="L192" s="397"/>
      <c r="M192" s="397"/>
      <c r="N192" s="383">
        <f>(B192+C192+D192)/3</f>
        <v>31.69552001578568</v>
      </c>
      <c r="O192" s="384">
        <f>100*(D192-C192)/C192</f>
        <v>32.56023120177841</v>
      </c>
      <c r="P192" s="384">
        <f>100*(D192-D191)/D191</f>
        <v>-46.737447467374466</v>
      </c>
      <c r="Q192" s="385">
        <f>(((B192+C192+D192)/3)-((B191+C191+D191)/3))/((B191+C191+D191)/3)*100</f>
        <v>-31.29864658547418</v>
      </c>
    </row>
    <row r="193" spans="1:17" ht="10.5" customHeight="1">
      <c r="A193" s="386"/>
      <c r="B193" s="380"/>
      <c r="C193" s="380"/>
      <c r="D193" s="380"/>
      <c r="E193" s="380"/>
      <c r="F193" s="380"/>
      <c r="G193" s="380"/>
      <c r="H193" s="380"/>
      <c r="I193" s="380"/>
      <c r="J193" s="380"/>
      <c r="K193" s="380"/>
      <c r="L193" s="380"/>
      <c r="M193" s="380"/>
      <c r="N193" s="380"/>
      <c r="O193" s="404"/>
      <c r="P193" s="385"/>
      <c r="Q193" s="385"/>
    </row>
    <row r="194" spans="1:17" ht="10.5" customHeight="1">
      <c r="A194" s="388"/>
      <c r="B194" s="406"/>
      <c r="C194" s="406"/>
      <c r="D194" s="406"/>
      <c r="E194" s="406"/>
      <c r="F194" s="406"/>
      <c r="G194" s="406"/>
      <c r="H194" s="406"/>
      <c r="I194" s="406"/>
      <c r="J194" s="406"/>
      <c r="K194" s="406"/>
      <c r="L194" s="406"/>
      <c r="M194" s="406"/>
      <c r="N194" s="406"/>
      <c r="O194" s="407"/>
      <c r="P194" s="406"/>
      <c r="Q194" s="337"/>
    </row>
    <row r="195" spans="1:17" ht="10.5" customHeight="1">
      <c r="A195" s="388"/>
      <c r="B195" s="406"/>
      <c r="C195" s="406"/>
      <c r="D195" s="406"/>
      <c r="E195" s="406"/>
      <c r="F195" s="406"/>
      <c r="G195" s="406"/>
      <c r="H195" s="406"/>
      <c r="I195" s="406"/>
      <c r="J195" s="406"/>
      <c r="K195" s="406"/>
      <c r="L195" s="406"/>
      <c r="M195" s="406"/>
      <c r="N195" s="406"/>
      <c r="O195" s="407"/>
      <c r="P195" s="406"/>
      <c r="Q195" s="337"/>
    </row>
    <row r="196" spans="1:17" ht="10.5" customHeight="1">
      <c r="A196" s="574" t="s">
        <v>254</v>
      </c>
      <c r="B196" s="574"/>
      <c r="C196" s="574"/>
      <c r="D196" s="574"/>
      <c r="E196" s="574"/>
      <c r="F196" s="574"/>
      <c r="G196" s="574"/>
      <c r="H196" s="574"/>
      <c r="I196" s="574"/>
      <c r="J196" s="574"/>
      <c r="K196" s="574"/>
      <c r="L196" s="574"/>
      <c r="M196" s="574"/>
      <c r="N196" s="574"/>
      <c r="O196" s="574"/>
      <c r="P196" s="574"/>
      <c r="Q196" s="373"/>
    </row>
    <row r="197" spans="1:17" ht="1.5" customHeight="1">
      <c r="A197" s="388"/>
      <c r="B197" s="406"/>
      <c r="C197" s="406"/>
      <c r="D197" s="406"/>
      <c r="E197" s="406"/>
      <c r="F197" s="406"/>
      <c r="G197" s="406"/>
      <c r="H197" s="406"/>
      <c r="I197" s="406"/>
      <c r="J197" s="406"/>
      <c r="K197" s="406"/>
      <c r="L197" s="406"/>
      <c r="M197" s="406"/>
      <c r="N197" s="406"/>
      <c r="O197" s="407"/>
      <c r="P197" s="406"/>
      <c r="Q197" s="337"/>
    </row>
    <row r="198" spans="1:17" ht="10.5" customHeight="1">
      <c r="A198" s="388"/>
      <c r="B198" s="380"/>
      <c r="C198" s="380"/>
      <c r="D198" s="380"/>
      <c r="E198" s="380"/>
      <c r="F198" s="380"/>
      <c r="G198" s="380"/>
      <c r="H198" s="380"/>
      <c r="I198" s="380"/>
      <c r="J198" s="380"/>
      <c r="K198" s="380"/>
      <c r="L198" s="380"/>
      <c r="M198" s="380"/>
      <c r="N198" s="380"/>
      <c r="O198" s="407"/>
      <c r="P198" s="406"/>
      <c r="Q198" s="337"/>
    </row>
    <row r="199" spans="1:17" s="381" customFormat="1" ht="10.5" customHeight="1">
      <c r="A199" s="382">
        <v>1999</v>
      </c>
      <c r="B199" s="380">
        <v>41.234238940193876</v>
      </c>
      <c r="C199" s="380">
        <v>73.23404855379673</v>
      </c>
      <c r="D199" s="380">
        <v>97.51644214453641</v>
      </c>
      <c r="E199" s="380">
        <v>108.24918260309393</v>
      </c>
      <c r="F199" s="380">
        <v>129.81391158659363</v>
      </c>
      <c r="G199" s="380">
        <v>143.62671693106296</v>
      </c>
      <c r="H199" s="380">
        <v>119.20626475208798</v>
      </c>
      <c r="I199" s="380">
        <v>113.31072149444594</v>
      </c>
      <c r="J199" s="380">
        <v>104.81827622436579</v>
      </c>
      <c r="K199" s="380">
        <v>82.74740741351417</v>
      </c>
      <c r="L199" s="380">
        <v>106.11241026311814</v>
      </c>
      <c r="M199" s="380">
        <v>80.13036892742022</v>
      </c>
      <c r="N199" s="380"/>
      <c r="O199" s="384"/>
      <c r="P199" s="384"/>
      <c r="Q199" s="385"/>
    </row>
    <row r="200" spans="1:17" ht="10.5" customHeight="1">
      <c r="A200" s="382">
        <v>2001</v>
      </c>
      <c r="B200" s="380">
        <v>36.30066227668268</v>
      </c>
      <c r="C200" s="380">
        <v>51.002116077265036</v>
      </c>
      <c r="D200" s="380">
        <v>103.53421042244135</v>
      </c>
      <c r="E200" s="380">
        <v>98.2972367228979</v>
      </c>
      <c r="F200" s="380">
        <v>102.96766117412193</v>
      </c>
      <c r="G200" s="380">
        <v>119.74547789371259</v>
      </c>
      <c r="H200" s="380">
        <v>119.6462579508945</v>
      </c>
      <c r="I200" s="380">
        <v>111.33211609279472</v>
      </c>
      <c r="J200" s="380">
        <v>110.51251099258262</v>
      </c>
      <c r="K200" s="380">
        <v>82.8566955931602</v>
      </c>
      <c r="L200" s="380">
        <v>87.16907891852898</v>
      </c>
      <c r="M200" s="380">
        <v>83.14285288289214</v>
      </c>
      <c r="N200" s="383">
        <f>(B200+C200+D200+E200+F200+G200+H200+I200+J200+K200+L200+M200)/12</f>
        <v>92.20890641649788</v>
      </c>
      <c r="O200" s="384">
        <f>100*(D200-C200)/C200</f>
        <v>102.99983291986052</v>
      </c>
      <c r="P200" s="384">
        <f>100*(D200-D199)/D199</f>
        <v>6.171029362397729</v>
      </c>
      <c r="Q200" s="385">
        <f>(((B200+C200+D200)/3)-((B199+C199+D199)/3))/((B199+C199+D199)/3)*100</f>
        <v>-9.97606803952283</v>
      </c>
    </row>
    <row r="201" spans="1:17" ht="10.5" customHeight="1">
      <c r="A201" s="382">
        <v>2002</v>
      </c>
      <c r="B201" s="380">
        <v>42.30065646052268</v>
      </c>
      <c r="C201" s="380">
        <v>53.87912881262507</v>
      </c>
      <c r="D201" s="380">
        <v>107.51077023953601</v>
      </c>
      <c r="E201" s="380">
        <v>80.472773350269</v>
      </c>
      <c r="F201" s="380">
        <v>107.45733546307501</v>
      </c>
      <c r="G201" s="380">
        <v>120.69228588546845</v>
      </c>
      <c r="H201" s="380">
        <v>105.85429216924493</v>
      </c>
      <c r="I201" s="380">
        <v>81.89582581812516</v>
      </c>
      <c r="J201" s="380">
        <v>111.05433962589719</v>
      </c>
      <c r="K201" s="380">
        <v>109.77752970414483</v>
      </c>
      <c r="L201" s="380">
        <v>77.1541924963752</v>
      </c>
      <c r="M201" s="380">
        <v>86.18748207494036</v>
      </c>
      <c r="N201" s="383">
        <f>(B201+C201+D201+E201+F201+G201+H201+I201+J201+K201+L201+M201)/12</f>
        <v>90.35305100835201</v>
      </c>
      <c r="O201" s="384">
        <f>100*(D201-C201)/C201</f>
        <v>99.54066186449523</v>
      </c>
      <c r="P201" s="384">
        <f>100*(D201-D200)/D200</f>
        <v>3.840817253417462</v>
      </c>
      <c r="Q201" s="385">
        <f>(((B201+C201+D201)/3)-((B200+C200+D200)/3))/((B200+C200+D200)/3)*100</f>
        <v>6.735364469283109</v>
      </c>
    </row>
    <row r="202" spans="1:17" ht="10.5" customHeight="1">
      <c r="A202" s="382">
        <v>2003</v>
      </c>
      <c r="B202" s="380">
        <v>60.64847128323726</v>
      </c>
      <c r="C202" s="380">
        <v>56.1570868511196</v>
      </c>
      <c r="D202" s="380">
        <v>69.64794951261904</v>
      </c>
      <c r="E202" s="380">
        <v>79.35057118911956</v>
      </c>
      <c r="F202" s="380">
        <v>85.5</v>
      </c>
      <c r="G202" s="380">
        <v>96.2</v>
      </c>
      <c r="H202" s="380">
        <v>102.4</v>
      </c>
      <c r="I202" s="380">
        <v>78.88090805289475</v>
      </c>
      <c r="J202" s="380">
        <v>95.1</v>
      </c>
      <c r="K202" s="380">
        <v>90.6</v>
      </c>
      <c r="L202" s="380">
        <v>72.7</v>
      </c>
      <c r="M202" s="380">
        <v>97.9</v>
      </c>
      <c r="N202" s="383">
        <f>(B202+C202+D202+E202+F202+G202+H202+I202+J202+K202+L202+M202)/12</f>
        <v>82.09041557408251</v>
      </c>
      <c r="O202" s="384">
        <f>100*(D202-C202)/C202</f>
        <v>24.023437499999996</v>
      </c>
      <c r="P202" s="384">
        <f>100*(D202-D201)/D201</f>
        <v>-35.217700182556506</v>
      </c>
      <c r="Q202" s="385">
        <f>(((B202+C202+D202)/3)-((B201+C201+D201)/3))/((B201+C201+D201)/3)*100</f>
        <v>-8.462369706991419</v>
      </c>
    </row>
    <row r="203" spans="1:17" ht="10.5" customHeight="1">
      <c r="A203" s="382">
        <v>2004</v>
      </c>
      <c r="B203" s="380">
        <v>38.36613475675949</v>
      </c>
      <c r="C203" s="380">
        <v>42.3</v>
      </c>
      <c r="D203" s="380">
        <v>74.54707037072451</v>
      </c>
      <c r="E203" s="380"/>
      <c r="F203" s="380"/>
      <c r="G203" s="380"/>
      <c r="H203" s="380"/>
      <c r="I203" s="380"/>
      <c r="J203" s="380"/>
      <c r="K203" s="380"/>
      <c r="L203" s="380"/>
      <c r="M203" s="380"/>
      <c r="N203" s="383">
        <f>(B203+C203+D203)/3</f>
        <v>51.73773504249467</v>
      </c>
      <c r="O203" s="384">
        <f>100*(D203-C203)/C203</f>
        <v>76.23420891424236</v>
      </c>
      <c r="P203" s="384">
        <f>100*(D203-D202)/D202</f>
        <v>7.0341207349081225</v>
      </c>
      <c r="Q203" s="385">
        <f>(((B203+C203+D203)/3)-((B202+C202+D202)/3))/((B202+C202+D202)/3)*100</f>
        <v>-16.75500928555396</v>
      </c>
    </row>
    <row r="204" ht="12.75">
      <c r="F204" s="380"/>
    </row>
  </sheetData>
  <mergeCells count="29">
    <mergeCell ref="A196:P196"/>
    <mergeCell ref="A151:P151"/>
    <mergeCell ref="A163:P163"/>
    <mergeCell ref="A174:P174"/>
    <mergeCell ref="A185:P185"/>
    <mergeCell ref="A84:P84"/>
    <mergeCell ref="A95:P95"/>
    <mergeCell ref="O144:Q144"/>
    <mergeCell ref="O8:Q8"/>
    <mergeCell ref="O10:Q10"/>
    <mergeCell ref="A72:Q72"/>
    <mergeCell ref="O146:Q146"/>
    <mergeCell ref="O75:Q75"/>
    <mergeCell ref="O77:Q77"/>
    <mergeCell ref="A1:Q1"/>
    <mergeCell ref="A68:Q68"/>
    <mergeCell ref="A137:Q137"/>
    <mergeCell ref="A139:Q139"/>
    <mergeCell ref="A140:Q140"/>
    <mergeCell ref="A141:Q141"/>
    <mergeCell ref="A3:Q3"/>
    <mergeCell ref="A4:Q4"/>
    <mergeCell ref="A5:Q5"/>
    <mergeCell ref="A70:Q70"/>
    <mergeCell ref="A71:Q71"/>
    <mergeCell ref="A17:P17"/>
    <mergeCell ref="A28:P28"/>
    <mergeCell ref="A39:P39"/>
    <mergeCell ref="A50:P50"/>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B61" sqref="B6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1">
      <selection activeCell="B61" sqref="B61"/>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77</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78</v>
      </c>
    </row>
    <row r="31" ht="12.75" customHeight="1">
      <c r="A31" s="7" t="s">
        <v>79</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42" t="s">
        <v>94</v>
      </c>
    </row>
    <row r="45" ht="7.5" customHeight="1">
      <c r="A45" s="5"/>
    </row>
    <row r="46" ht="12.75">
      <c r="A46" s="5" t="s">
        <v>93</v>
      </c>
    </row>
    <row r="47" ht="7.5" customHeight="1">
      <c r="A47" s="5"/>
    </row>
    <row r="48" ht="12.75">
      <c r="A48" s="5" t="s">
        <v>64</v>
      </c>
    </row>
    <row r="49" ht="12.75">
      <c r="A49" s="5"/>
    </row>
    <row r="50" ht="12.75">
      <c r="A50" s="5"/>
    </row>
    <row r="51" ht="12.75">
      <c r="A51" s="5"/>
    </row>
    <row r="52" ht="12.75">
      <c r="A52" s="6"/>
    </row>
    <row r="53" ht="12.75">
      <c r="A53" s="6" t="s">
        <v>47</v>
      </c>
    </row>
    <row r="54" ht="12.75" customHeight="1">
      <c r="A54" s="5"/>
    </row>
    <row r="55" ht="12.75">
      <c r="A55" s="5" t="s">
        <v>61</v>
      </c>
    </row>
    <row r="56" ht="7.5" customHeight="1">
      <c r="A56" s="5"/>
    </row>
    <row r="57" ht="12.75">
      <c r="A57" s="5" t="s">
        <v>62</v>
      </c>
    </row>
    <row r="58" ht="7.5" customHeight="1">
      <c r="A58" s="5"/>
    </row>
    <row r="59" ht="12.75">
      <c r="A59" s="5" t="s">
        <v>63</v>
      </c>
    </row>
    <row r="60" ht="12.75">
      <c r="A60" s="5"/>
    </row>
    <row r="61" ht="12.75">
      <c r="A61" s="5"/>
    </row>
    <row r="62" ht="12.75">
      <c r="A62" s="5"/>
    </row>
    <row r="63" ht="12.75">
      <c r="A63" s="5"/>
    </row>
    <row r="64" ht="12.75">
      <c r="A64" s="6" t="s">
        <v>48</v>
      </c>
    </row>
    <row r="65" ht="12.75">
      <c r="A65" s="8"/>
    </row>
    <row r="66" ht="12.75">
      <c r="A66" s="13" t="s">
        <v>72</v>
      </c>
    </row>
    <row r="67" ht="7.5" customHeight="1">
      <c r="A67" s="13"/>
    </row>
    <row r="68" ht="12.75">
      <c r="A68" s="9" t="s">
        <v>73</v>
      </c>
    </row>
    <row r="69" ht="7.5" customHeight="1">
      <c r="A69" s="9"/>
    </row>
    <row r="70" ht="12.75" customHeight="1">
      <c r="A70" s="10" t="s">
        <v>65</v>
      </c>
    </row>
    <row r="71" ht="12.75">
      <c r="A71" s="10" t="s">
        <v>66</v>
      </c>
    </row>
    <row r="72" ht="12.75">
      <c r="A72" s="10" t="s">
        <v>67</v>
      </c>
    </row>
    <row r="73" ht="12.75" customHeight="1">
      <c r="A73" s="14" t="s">
        <v>68</v>
      </c>
    </row>
    <row r="74" ht="12.75">
      <c r="A74" s="9" t="s">
        <v>69</v>
      </c>
    </row>
    <row r="75" ht="12.75">
      <c r="A75" s="10" t="s">
        <v>70</v>
      </c>
    </row>
    <row r="76" ht="12.75">
      <c r="A76" s="10" t="s">
        <v>91</v>
      </c>
    </row>
    <row r="77" ht="12.75">
      <c r="A77" s="10" t="s">
        <v>74</v>
      </c>
    </row>
    <row r="78" ht="7.5" customHeight="1">
      <c r="A78" s="10"/>
    </row>
    <row r="79" ht="12.75">
      <c r="A79" s="10" t="s">
        <v>81</v>
      </c>
    </row>
    <row r="80" spans="1:2" ht="12.75">
      <c r="A80" s="10" t="s">
        <v>75</v>
      </c>
      <c r="B80" s="9"/>
    </row>
    <row r="81" ht="12.75">
      <c r="A81" s="10" t="s">
        <v>71</v>
      </c>
    </row>
    <row r="82" ht="7.5" customHeight="1">
      <c r="A82" s="10"/>
    </row>
    <row r="83" ht="12.75" customHeight="1">
      <c r="A83" s="10" t="s">
        <v>76</v>
      </c>
    </row>
    <row r="84" ht="12.75" customHeight="1">
      <c r="A84" s="10" t="s">
        <v>92</v>
      </c>
    </row>
    <row r="85" ht="12.75">
      <c r="A85" s="10" t="s">
        <v>80</v>
      </c>
    </row>
    <row r="86" ht="12.75">
      <c r="A86" s="10"/>
    </row>
    <row r="87" ht="12.75">
      <c r="A87" s="10"/>
    </row>
    <row r="88" ht="12.75">
      <c r="A88" s="10"/>
    </row>
    <row r="89" ht="12.75">
      <c r="A89" s="8"/>
    </row>
    <row r="96" ht="7.5" customHeight="1"/>
    <row r="97" ht="36" customHeight="1"/>
    <row r="98" ht="7.5" customHeight="1"/>
    <row r="99" ht="24" customHeight="1"/>
    <row r="100" ht="7.5" customHeight="1"/>
    <row r="101" ht="36" customHeight="1"/>
    <row r="103" ht="7.5" customHeight="1"/>
    <row r="104" ht="27" customHeight="1"/>
    <row r="106" ht="36" customHeight="1"/>
    <row r="107"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6"/>
  <sheetViews>
    <sheetView workbookViewId="0" topLeftCell="A1">
      <selection activeCell="B61" sqref="B61"/>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95</v>
      </c>
    </row>
    <row r="7" ht="10.5" customHeight="1">
      <c r="A7" s="5"/>
    </row>
    <row r="8" ht="47.25" customHeight="1">
      <c r="A8" s="5" t="s">
        <v>96</v>
      </c>
    </row>
    <row r="9" ht="3" customHeight="1">
      <c r="A9" s="5" t="s">
        <v>50</v>
      </c>
    </row>
    <row r="10" ht="61.5" customHeight="1">
      <c r="A10" s="5" t="s">
        <v>97</v>
      </c>
    </row>
    <row r="11" ht="3" customHeight="1">
      <c r="A11" s="5"/>
    </row>
    <row r="12" ht="36" customHeight="1">
      <c r="A12" s="5" t="s">
        <v>98</v>
      </c>
    </row>
    <row r="13" ht="9.75" customHeight="1">
      <c r="A13" s="5"/>
    </row>
    <row r="14" ht="48">
      <c r="A14" s="5" t="s">
        <v>99</v>
      </c>
    </row>
    <row r="15" ht="10.5" customHeight="1">
      <c r="A15" s="2"/>
    </row>
    <row r="16" ht="48" customHeight="1">
      <c r="A16" s="5" t="s">
        <v>100</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B61" sqref="B61"/>
    </sheetView>
  </sheetViews>
  <sheetFormatPr defaultColWidth="11.421875" defaultRowHeight="12.75"/>
  <sheetData>
    <row r="1" spans="1:8" ht="12.75">
      <c r="A1" s="16" t="s">
        <v>84</v>
      </c>
      <c r="B1" s="17"/>
      <c r="C1" s="17"/>
      <c r="D1" s="17"/>
      <c r="E1" s="17"/>
      <c r="F1" s="17"/>
      <c r="G1" s="17"/>
      <c r="H1" s="18"/>
    </row>
    <row r="2" spans="1:8" ht="12.75">
      <c r="A2" s="19" t="s">
        <v>88</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3"/>
      <c r="E55" s="23"/>
      <c r="F55" s="23"/>
      <c r="G55" s="23"/>
      <c r="H55" s="24"/>
    </row>
    <row r="56" spans="1:8" ht="12.75">
      <c r="A56" s="22"/>
      <c r="B56" s="23"/>
      <c r="C56" s="23"/>
      <c r="D56" s="23"/>
      <c r="E56" s="23"/>
      <c r="F56" s="23"/>
      <c r="G56" s="23"/>
      <c r="H56" s="24"/>
    </row>
    <row r="57" spans="1:8" ht="12.75">
      <c r="A57" s="22"/>
      <c r="B57" s="23"/>
      <c r="C57" s="23"/>
      <c r="D57" s="23"/>
      <c r="E57" s="23"/>
      <c r="F57" s="23"/>
      <c r="G57" s="23"/>
      <c r="H57" s="24"/>
    </row>
    <row r="58" spans="1:8" ht="12.75">
      <c r="A58" s="22"/>
      <c r="B58" s="23"/>
      <c r="C58" s="23"/>
      <c r="D58" s="25" t="s">
        <v>82</v>
      </c>
      <c r="E58" s="23"/>
      <c r="F58" s="25" t="s">
        <v>83</v>
      </c>
      <c r="G58" s="23"/>
      <c r="H58" s="24"/>
    </row>
    <row r="59" spans="1:8" ht="12.75">
      <c r="A59" s="26" t="s">
        <v>85</v>
      </c>
      <c r="B59" s="27"/>
      <c r="C59" s="27"/>
      <c r="D59" s="28"/>
      <c r="E59" s="27"/>
      <c r="F59" s="28"/>
      <c r="G59" s="27"/>
      <c r="H59"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B61" sqref="B61"/>
    </sheetView>
  </sheetViews>
  <sheetFormatPr defaultColWidth="11.421875" defaultRowHeight="12.75"/>
  <sheetData>
    <row r="1" spans="1:8" ht="12.75">
      <c r="A1" s="16" t="s">
        <v>86</v>
      </c>
      <c r="B1" s="16"/>
      <c r="C1" s="16"/>
      <c r="D1" s="16"/>
      <c r="E1" s="16"/>
      <c r="F1" s="16"/>
      <c r="G1" s="16"/>
      <c r="H1" s="30"/>
    </row>
    <row r="2" spans="1:8" ht="12.75">
      <c r="A2" s="19" t="s">
        <v>89</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5" t="s">
        <v>82</v>
      </c>
      <c r="E55" s="23"/>
      <c r="F55" s="25" t="s">
        <v>83</v>
      </c>
      <c r="G55" s="23"/>
      <c r="H55" s="24"/>
    </row>
    <row r="56" spans="1:8" ht="12.75">
      <c r="A56" s="22"/>
      <c r="B56" s="23"/>
      <c r="C56" s="23"/>
      <c r="D56" s="23"/>
      <c r="E56" s="23"/>
      <c r="F56" s="23"/>
      <c r="G56" s="23"/>
      <c r="H56" s="24"/>
    </row>
    <row r="57" spans="1:8" ht="12.75">
      <c r="A57" s="26" t="s">
        <v>85</v>
      </c>
      <c r="B57" s="27"/>
      <c r="C57" s="27"/>
      <c r="D57" s="27"/>
      <c r="E57" s="27"/>
      <c r="F57" s="27"/>
      <c r="G57" s="27"/>
      <c r="H57"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B61" sqref="B61"/>
    </sheetView>
  </sheetViews>
  <sheetFormatPr defaultColWidth="11.421875" defaultRowHeight="12.75"/>
  <sheetData>
    <row r="1" spans="1:8" ht="12.75">
      <c r="A1" s="31" t="s">
        <v>87</v>
      </c>
      <c r="B1" s="32"/>
      <c r="C1" s="32"/>
      <c r="D1" s="32"/>
      <c r="E1" s="32"/>
      <c r="F1" s="32"/>
      <c r="G1" s="32"/>
      <c r="H1" s="33"/>
    </row>
    <row r="2" spans="1:8" ht="12.75">
      <c r="A2" s="34" t="s">
        <v>88</v>
      </c>
      <c r="B2" s="35"/>
      <c r="C2" s="35"/>
      <c r="D2" s="35"/>
      <c r="E2" s="35"/>
      <c r="F2" s="35"/>
      <c r="G2" s="35"/>
      <c r="H2" s="36"/>
    </row>
    <row r="3" spans="1:8" ht="12.75">
      <c r="A3" s="37"/>
      <c r="B3" s="38"/>
      <c r="C3" s="38"/>
      <c r="D3" s="38"/>
      <c r="E3" s="38"/>
      <c r="F3" s="38"/>
      <c r="G3" s="38"/>
      <c r="H3" s="39"/>
    </row>
    <row r="4" spans="1:8" ht="12.75">
      <c r="A4" s="37"/>
      <c r="B4" s="38"/>
      <c r="C4" s="38"/>
      <c r="D4" s="38"/>
      <c r="E4" s="38"/>
      <c r="F4" s="38"/>
      <c r="G4" s="38"/>
      <c r="H4" s="39"/>
    </row>
    <row r="5" spans="1:8" ht="12.75">
      <c r="A5" s="37"/>
      <c r="B5" s="38"/>
      <c r="C5" s="38"/>
      <c r="D5" s="38"/>
      <c r="E5" s="38"/>
      <c r="F5" s="38"/>
      <c r="G5" s="38"/>
      <c r="H5" s="39"/>
    </row>
    <row r="6" spans="1:8" ht="12.75">
      <c r="A6" s="37"/>
      <c r="B6" s="38"/>
      <c r="C6" s="38"/>
      <c r="D6" s="38"/>
      <c r="E6" s="38"/>
      <c r="F6" s="38"/>
      <c r="G6" s="38"/>
      <c r="H6" s="39"/>
    </row>
    <row r="7" spans="1:8" ht="12.75">
      <c r="A7" s="37"/>
      <c r="B7" s="38"/>
      <c r="C7" s="38"/>
      <c r="D7" s="38"/>
      <c r="E7" s="38"/>
      <c r="F7" s="38"/>
      <c r="G7" s="38"/>
      <c r="H7" s="39"/>
    </row>
    <row r="8" spans="1:8" ht="12.75">
      <c r="A8" s="37"/>
      <c r="B8" s="38"/>
      <c r="C8" s="38"/>
      <c r="D8" s="38"/>
      <c r="E8" s="38"/>
      <c r="F8" s="38"/>
      <c r="G8" s="38"/>
      <c r="H8" s="39"/>
    </row>
    <row r="9" spans="1:8" ht="12.75">
      <c r="A9" s="37"/>
      <c r="B9" s="38"/>
      <c r="C9" s="38"/>
      <c r="D9" s="38"/>
      <c r="E9" s="38"/>
      <c r="F9" s="38"/>
      <c r="G9" s="38"/>
      <c r="H9" s="39"/>
    </row>
    <row r="10" spans="1:8" ht="12.75">
      <c r="A10" s="37"/>
      <c r="B10" s="38"/>
      <c r="C10" s="38"/>
      <c r="D10" s="38"/>
      <c r="E10" s="38"/>
      <c r="F10" s="38"/>
      <c r="G10" s="38"/>
      <c r="H10" s="39"/>
    </row>
    <row r="11" spans="1:8" ht="12.75">
      <c r="A11" s="37"/>
      <c r="B11" s="38"/>
      <c r="C11" s="38"/>
      <c r="D11" s="38"/>
      <c r="E11" s="38"/>
      <c r="F11" s="38"/>
      <c r="G11" s="38"/>
      <c r="H11" s="39"/>
    </row>
    <row r="12" spans="1:8" ht="12.75">
      <c r="A12" s="37"/>
      <c r="B12" s="38"/>
      <c r="C12" s="38"/>
      <c r="D12" s="38"/>
      <c r="E12" s="38"/>
      <c r="F12" s="38"/>
      <c r="G12" s="38"/>
      <c r="H12" s="39"/>
    </row>
    <row r="13" spans="1:8" ht="12.75">
      <c r="A13" s="37"/>
      <c r="B13" s="38"/>
      <c r="C13" s="38"/>
      <c r="D13" s="38"/>
      <c r="E13" s="38"/>
      <c r="F13" s="38"/>
      <c r="G13" s="38"/>
      <c r="H13" s="39"/>
    </row>
    <row r="14" spans="1:8" ht="12.75">
      <c r="A14" s="37"/>
      <c r="B14" s="38"/>
      <c r="C14" s="38"/>
      <c r="D14" s="38"/>
      <c r="E14" s="38"/>
      <c r="F14" s="38"/>
      <c r="G14" s="38"/>
      <c r="H14" s="39"/>
    </row>
    <row r="15" spans="1:8" ht="12.75">
      <c r="A15" s="37"/>
      <c r="B15" s="38"/>
      <c r="C15" s="38"/>
      <c r="D15" s="38"/>
      <c r="E15" s="38"/>
      <c r="F15" s="38"/>
      <c r="G15" s="38"/>
      <c r="H15" s="39"/>
    </row>
    <row r="16" spans="1:8" ht="12.75">
      <c r="A16" s="37"/>
      <c r="B16" s="38"/>
      <c r="C16" s="38"/>
      <c r="D16" s="38"/>
      <c r="E16" s="38"/>
      <c r="F16" s="38"/>
      <c r="G16" s="38"/>
      <c r="H16" s="39"/>
    </row>
    <row r="17" spans="1:8" ht="12.75">
      <c r="A17" s="37"/>
      <c r="B17" s="38"/>
      <c r="C17" s="38"/>
      <c r="D17" s="38"/>
      <c r="E17" s="38"/>
      <c r="F17" s="38"/>
      <c r="G17" s="38"/>
      <c r="H17" s="39"/>
    </row>
    <row r="18" spans="1:8" ht="12.75">
      <c r="A18" s="37"/>
      <c r="B18" s="38"/>
      <c r="C18" s="38"/>
      <c r="D18" s="38"/>
      <c r="E18" s="38"/>
      <c r="F18" s="38"/>
      <c r="G18" s="38"/>
      <c r="H18" s="39"/>
    </row>
    <row r="19" spans="1:8" ht="12.75">
      <c r="A19" s="37"/>
      <c r="B19" s="38"/>
      <c r="C19" s="38"/>
      <c r="D19" s="38"/>
      <c r="E19" s="38"/>
      <c r="F19" s="38"/>
      <c r="G19" s="38"/>
      <c r="H19" s="39"/>
    </row>
    <row r="20" spans="1:8" ht="12.75">
      <c r="A20" s="37"/>
      <c r="B20" s="38"/>
      <c r="C20" s="38"/>
      <c r="D20" s="38"/>
      <c r="E20" s="38"/>
      <c r="F20" s="38"/>
      <c r="G20" s="38"/>
      <c r="H20" s="39"/>
    </row>
    <row r="21" spans="1:8" ht="12.75">
      <c r="A21" s="37"/>
      <c r="B21" s="38"/>
      <c r="C21" s="38"/>
      <c r="D21" s="38"/>
      <c r="E21" s="38"/>
      <c r="F21" s="38"/>
      <c r="G21" s="38"/>
      <c r="H21" s="39"/>
    </row>
    <row r="22" spans="1:8" ht="12.75">
      <c r="A22" s="37"/>
      <c r="B22" s="38"/>
      <c r="C22" s="38"/>
      <c r="D22" s="38"/>
      <c r="E22" s="38"/>
      <c r="F22" s="38"/>
      <c r="G22" s="38"/>
      <c r="H22" s="39"/>
    </row>
    <row r="23" spans="1:8" ht="12.75">
      <c r="A23" s="37"/>
      <c r="B23" s="38"/>
      <c r="C23" s="38"/>
      <c r="D23" s="38"/>
      <c r="E23" s="38"/>
      <c r="F23" s="38"/>
      <c r="G23" s="38"/>
      <c r="H23" s="39"/>
    </row>
    <row r="24" spans="1:8" ht="12.75">
      <c r="A24" s="37"/>
      <c r="B24" s="38"/>
      <c r="C24" s="38"/>
      <c r="D24" s="38"/>
      <c r="E24" s="38"/>
      <c r="F24" s="38"/>
      <c r="G24" s="38"/>
      <c r="H24" s="39"/>
    </row>
    <row r="25" spans="1:8" ht="12.75">
      <c r="A25" s="37"/>
      <c r="B25" s="38"/>
      <c r="C25" s="38"/>
      <c r="D25" s="38"/>
      <c r="E25" s="38"/>
      <c r="F25" s="38"/>
      <c r="G25" s="38"/>
      <c r="H25" s="39"/>
    </row>
    <row r="26" spans="1:8" ht="12.75">
      <c r="A26" s="37"/>
      <c r="B26" s="38"/>
      <c r="C26" s="38"/>
      <c r="D26" s="38"/>
      <c r="E26" s="38"/>
      <c r="F26" s="38"/>
      <c r="G26" s="38"/>
      <c r="H26" s="39"/>
    </row>
    <row r="27" spans="1:8" ht="12.75">
      <c r="A27" s="37"/>
      <c r="B27" s="38"/>
      <c r="C27" s="38"/>
      <c r="D27" s="38"/>
      <c r="E27" s="38"/>
      <c r="F27" s="38"/>
      <c r="G27" s="38"/>
      <c r="H27" s="39"/>
    </row>
    <row r="28" spans="1:8" ht="12.75">
      <c r="A28" s="37"/>
      <c r="B28" s="38"/>
      <c r="C28" s="38"/>
      <c r="D28" s="38"/>
      <c r="E28" s="38"/>
      <c r="F28" s="38"/>
      <c r="G28" s="38"/>
      <c r="H28" s="39"/>
    </row>
    <row r="29" spans="1:8" ht="12.75">
      <c r="A29" s="37"/>
      <c r="B29" s="38"/>
      <c r="C29" s="38"/>
      <c r="D29" s="38"/>
      <c r="E29" s="38"/>
      <c r="F29" s="38"/>
      <c r="G29" s="38"/>
      <c r="H29" s="39"/>
    </row>
    <row r="30" spans="1:8" ht="12.75">
      <c r="A30" s="37"/>
      <c r="B30" s="38"/>
      <c r="C30" s="38"/>
      <c r="D30" s="38"/>
      <c r="E30" s="38"/>
      <c r="F30" s="38"/>
      <c r="G30" s="38"/>
      <c r="H30" s="39"/>
    </row>
    <row r="31" spans="1:8" ht="12.75">
      <c r="A31" s="37"/>
      <c r="B31" s="38"/>
      <c r="C31" s="38"/>
      <c r="D31" s="38"/>
      <c r="E31" s="38"/>
      <c r="F31" s="38"/>
      <c r="G31" s="38"/>
      <c r="H31" s="39"/>
    </row>
    <row r="32" spans="1:8" ht="12.75">
      <c r="A32" s="37"/>
      <c r="B32" s="38"/>
      <c r="C32" s="38"/>
      <c r="D32" s="38"/>
      <c r="E32" s="38"/>
      <c r="F32" s="38"/>
      <c r="G32" s="38"/>
      <c r="H32" s="39"/>
    </row>
    <row r="33" spans="1:8" ht="12.75">
      <c r="A33" s="37"/>
      <c r="B33" s="38"/>
      <c r="C33" s="38"/>
      <c r="D33" s="38"/>
      <c r="E33" s="38"/>
      <c r="F33" s="38"/>
      <c r="G33" s="38"/>
      <c r="H33" s="39"/>
    </row>
    <row r="34" spans="1:8" ht="12.75">
      <c r="A34" s="37"/>
      <c r="B34" s="38"/>
      <c r="C34" s="38"/>
      <c r="D34" s="38"/>
      <c r="E34" s="38"/>
      <c r="F34" s="38"/>
      <c r="G34" s="38"/>
      <c r="H34" s="39"/>
    </row>
    <row r="35" spans="1:8" ht="12.75">
      <c r="A35" s="37"/>
      <c r="B35" s="38"/>
      <c r="C35" s="38"/>
      <c r="D35" s="38"/>
      <c r="E35" s="38"/>
      <c r="F35" s="38"/>
      <c r="G35" s="38"/>
      <c r="H35" s="39"/>
    </row>
    <row r="36" spans="1:8" ht="12.75">
      <c r="A36" s="37"/>
      <c r="B36" s="38"/>
      <c r="C36" s="38"/>
      <c r="D36" s="38"/>
      <c r="E36" s="38"/>
      <c r="F36" s="38"/>
      <c r="G36" s="38"/>
      <c r="H36" s="39"/>
    </row>
    <row r="37" spans="1:8" ht="12.75">
      <c r="A37" s="37"/>
      <c r="B37" s="38"/>
      <c r="C37" s="38"/>
      <c r="D37" s="38"/>
      <c r="E37" s="38"/>
      <c r="F37" s="38"/>
      <c r="G37" s="38"/>
      <c r="H37" s="39"/>
    </row>
    <row r="38" spans="1:8" ht="12.75">
      <c r="A38" s="37"/>
      <c r="B38" s="38"/>
      <c r="C38" s="38"/>
      <c r="D38" s="38"/>
      <c r="E38" s="38"/>
      <c r="F38" s="38"/>
      <c r="G38" s="38"/>
      <c r="H38" s="39"/>
    </row>
    <row r="39" spans="1:8" ht="12.75">
      <c r="A39" s="37"/>
      <c r="B39" s="38"/>
      <c r="C39" s="38"/>
      <c r="D39" s="38"/>
      <c r="E39" s="38"/>
      <c r="F39" s="38"/>
      <c r="G39" s="38"/>
      <c r="H39" s="39"/>
    </row>
    <row r="40" spans="1:8" ht="12.75">
      <c r="A40" s="37"/>
      <c r="B40" s="38"/>
      <c r="C40" s="38"/>
      <c r="D40" s="38"/>
      <c r="E40" s="38"/>
      <c r="F40" s="38"/>
      <c r="G40" s="38"/>
      <c r="H40" s="39"/>
    </row>
    <row r="41" spans="1:8" ht="12.75">
      <c r="A41" s="37"/>
      <c r="B41" s="38"/>
      <c r="C41" s="38"/>
      <c r="D41" s="38"/>
      <c r="E41" s="38"/>
      <c r="F41" s="38"/>
      <c r="G41" s="38"/>
      <c r="H41" s="39"/>
    </row>
    <row r="42" spans="1:8" ht="12.75">
      <c r="A42" s="37"/>
      <c r="B42" s="38"/>
      <c r="C42" s="38"/>
      <c r="D42" s="38"/>
      <c r="E42" s="38"/>
      <c r="F42" s="38"/>
      <c r="G42" s="38"/>
      <c r="H42" s="39"/>
    </row>
    <row r="43" spans="1:8" ht="12.75">
      <c r="A43" s="37"/>
      <c r="B43" s="38"/>
      <c r="C43" s="38"/>
      <c r="D43" s="38"/>
      <c r="E43" s="38"/>
      <c r="F43" s="38"/>
      <c r="G43" s="38"/>
      <c r="H43" s="39"/>
    </row>
    <row r="44" spans="1:8" ht="12.75">
      <c r="A44" s="37"/>
      <c r="B44" s="38"/>
      <c r="C44" s="38"/>
      <c r="D44" s="38"/>
      <c r="E44" s="38"/>
      <c r="F44" s="38"/>
      <c r="G44" s="38"/>
      <c r="H44" s="39"/>
    </row>
    <row r="45" spans="1:8" ht="12.75">
      <c r="A45" s="37"/>
      <c r="B45" s="38"/>
      <c r="C45" s="38"/>
      <c r="D45" s="38"/>
      <c r="E45" s="38"/>
      <c r="F45" s="38"/>
      <c r="G45" s="38"/>
      <c r="H45" s="39"/>
    </row>
    <row r="46" spans="1:8" ht="12.75">
      <c r="A46" s="37"/>
      <c r="B46" s="38"/>
      <c r="C46" s="38"/>
      <c r="D46" s="38"/>
      <c r="E46" s="38"/>
      <c r="F46" s="38"/>
      <c r="G46" s="38"/>
      <c r="H46" s="39"/>
    </row>
    <row r="47" spans="1:8" ht="12.75">
      <c r="A47" s="37"/>
      <c r="B47" s="38"/>
      <c r="C47" s="38"/>
      <c r="D47" s="38"/>
      <c r="E47" s="38"/>
      <c r="F47" s="38"/>
      <c r="G47" s="38"/>
      <c r="H47" s="39"/>
    </row>
    <row r="48" spans="1:8" ht="12.75">
      <c r="A48" s="37"/>
      <c r="B48" s="38"/>
      <c r="C48" s="38"/>
      <c r="D48" s="38"/>
      <c r="E48" s="38"/>
      <c r="F48" s="38"/>
      <c r="G48" s="38"/>
      <c r="H48" s="39"/>
    </row>
    <row r="49" spans="1:8" ht="12.75">
      <c r="A49" s="37"/>
      <c r="B49" s="38"/>
      <c r="C49" s="38"/>
      <c r="D49" s="38"/>
      <c r="E49" s="38"/>
      <c r="F49" s="38"/>
      <c r="G49" s="38"/>
      <c r="H49" s="39"/>
    </row>
    <row r="50" spans="1:8" ht="12.75">
      <c r="A50" s="37"/>
      <c r="B50" s="38"/>
      <c r="C50" s="38"/>
      <c r="D50" s="38"/>
      <c r="E50" s="38"/>
      <c r="F50" s="38"/>
      <c r="G50" s="38"/>
      <c r="H50" s="39"/>
    </row>
    <row r="51" spans="1:8" ht="12.75">
      <c r="A51" s="37"/>
      <c r="B51" s="38"/>
      <c r="C51" s="38"/>
      <c r="D51" s="38"/>
      <c r="E51" s="38"/>
      <c r="F51" s="38"/>
      <c r="G51" s="38"/>
      <c r="H51" s="39"/>
    </row>
    <row r="52" spans="1:8" ht="12.75">
      <c r="A52" s="37"/>
      <c r="B52" s="38"/>
      <c r="C52" s="38"/>
      <c r="D52" s="38"/>
      <c r="E52" s="38"/>
      <c r="F52" s="38"/>
      <c r="G52" s="38"/>
      <c r="H52" s="39"/>
    </row>
    <row r="53" spans="1:8" ht="12.75">
      <c r="A53" s="37"/>
      <c r="B53" s="38"/>
      <c r="C53" s="38"/>
      <c r="D53" s="38"/>
      <c r="E53" s="38"/>
      <c r="F53" s="38"/>
      <c r="G53" s="38"/>
      <c r="H53" s="39"/>
    </row>
    <row r="54" spans="1:8" ht="12.75">
      <c r="A54" s="37"/>
      <c r="B54" s="38"/>
      <c r="C54" s="38"/>
      <c r="D54" s="38"/>
      <c r="E54" s="38"/>
      <c r="F54" s="38"/>
      <c r="G54" s="38"/>
      <c r="H54" s="39"/>
    </row>
    <row r="55" spans="1:8" ht="12.75">
      <c r="A55" s="37"/>
      <c r="B55" s="38"/>
      <c r="C55" s="38"/>
      <c r="D55" s="25" t="s">
        <v>82</v>
      </c>
      <c r="E55" s="38"/>
      <c r="F55" s="25" t="s">
        <v>83</v>
      </c>
      <c r="G55" s="38"/>
      <c r="H55" s="39"/>
    </row>
    <row r="56" spans="1:8" ht="12.75">
      <c r="A56" s="37"/>
      <c r="B56" s="38"/>
      <c r="C56" s="38"/>
      <c r="D56" s="38"/>
      <c r="E56" s="38"/>
      <c r="F56" s="38"/>
      <c r="G56" s="38"/>
      <c r="H56" s="39"/>
    </row>
    <row r="57" spans="1:8" ht="12.75">
      <c r="A57" s="26" t="s">
        <v>85</v>
      </c>
      <c r="B57" s="40"/>
      <c r="C57" s="40"/>
      <c r="D57" s="40"/>
      <c r="E57" s="40"/>
      <c r="F57" s="40"/>
      <c r="G57" s="40"/>
      <c r="H57" s="41"/>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B61" sqref="B61"/>
    </sheetView>
  </sheetViews>
  <sheetFormatPr defaultColWidth="11.421875" defaultRowHeight="12.75"/>
  <sheetData>
    <row r="1" spans="1:8" ht="12.75">
      <c r="A1" s="476" t="s">
        <v>90</v>
      </c>
      <c r="B1" s="477"/>
      <c r="C1" s="477"/>
      <c r="D1" s="477"/>
      <c r="E1" s="477"/>
      <c r="F1" s="477"/>
      <c r="G1" s="477"/>
      <c r="H1" s="478"/>
    </row>
    <row r="2" spans="1:8" ht="12.75">
      <c r="A2" s="479" t="s">
        <v>88</v>
      </c>
      <c r="B2" s="480"/>
      <c r="C2" s="480"/>
      <c r="D2" s="480"/>
      <c r="E2" s="480"/>
      <c r="F2" s="480"/>
      <c r="G2" s="480"/>
      <c r="H2" s="48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t="s">
        <v>50</v>
      </c>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6" t="s">
        <v>85</v>
      </c>
      <c r="B28" s="27"/>
      <c r="C28" s="27"/>
      <c r="D28" s="27"/>
      <c r="E28" s="27"/>
      <c r="F28" s="27"/>
      <c r="G28" s="27"/>
      <c r="H28" s="29"/>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7"/>
  <sheetViews>
    <sheetView workbookViewId="0" topLeftCell="A1">
      <selection activeCell="B61" sqref="B61"/>
    </sheetView>
  </sheetViews>
  <sheetFormatPr defaultColWidth="11.421875" defaultRowHeight="12.75"/>
  <cols>
    <col min="1" max="1" width="8.28125" style="43" customWidth="1"/>
    <col min="2" max="2" width="6.00390625" style="43" customWidth="1"/>
    <col min="3" max="13" width="5.140625" style="43" customWidth="1"/>
    <col min="14" max="14" width="5.28125" style="43" customWidth="1"/>
    <col min="15" max="16" width="6.140625" style="43" customWidth="1"/>
    <col min="17" max="17" width="6.7109375" style="43" customWidth="1"/>
    <col min="18" max="16384" width="11.421875" style="43" customWidth="1"/>
  </cols>
  <sheetData>
    <row r="1" spans="1:17" ht="12.75">
      <c r="A1" s="489" t="s">
        <v>101</v>
      </c>
      <c r="B1" s="489"/>
      <c r="C1" s="489"/>
      <c r="D1" s="489"/>
      <c r="E1" s="489"/>
      <c r="F1" s="489"/>
      <c r="G1" s="489"/>
      <c r="H1" s="489"/>
      <c r="I1" s="489"/>
      <c r="J1" s="489"/>
      <c r="K1" s="489"/>
      <c r="L1" s="489"/>
      <c r="M1" s="489"/>
      <c r="N1" s="489"/>
      <c r="O1" s="489"/>
      <c r="P1" s="489"/>
      <c r="Q1" s="489"/>
    </row>
    <row r="2" spans="1:16" ht="12.75">
      <c r="A2" s="44"/>
      <c r="B2" s="45"/>
      <c r="C2" s="45"/>
      <c r="D2" s="45"/>
      <c r="E2" s="45"/>
      <c r="F2" s="45"/>
      <c r="G2" s="45"/>
      <c r="H2" s="45"/>
      <c r="I2" s="45"/>
      <c r="J2" s="45"/>
      <c r="K2" s="45"/>
      <c r="L2" s="45"/>
      <c r="M2" s="45"/>
      <c r="N2" s="46"/>
      <c r="O2" s="46"/>
      <c r="P2" s="46"/>
    </row>
    <row r="3" spans="1:17" ht="12.75">
      <c r="A3" s="490" t="s">
        <v>102</v>
      </c>
      <c r="B3" s="490"/>
      <c r="C3" s="490"/>
      <c r="D3" s="490"/>
      <c r="E3" s="490"/>
      <c r="F3" s="490"/>
      <c r="G3" s="490"/>
      <c r="H3" s="490"/>
      <c r="I3" s="490"/>
      <c r="J3" s="490"/>
      <c r="K3" s="490"/>
      <c r="L3" s="490"/>
      <c r="M3" s="490"/>
      <c r="N3" s="490"/>
      <c r="O3" s="490"/>
      <c r="P3" s="490"/>
      <c r="Q3" s="490"/>
    </row>
    <row r="4" spans="1:17" ht="12.75" customHeight="1">
      <c r="A4" s="489" t="s">
        <v>103</v>
      </c>
      <c r="B4" s="489"/>
      <c r="C4" s="489"/>
      <c r="D4" s="489"/>
      <c r="E4" s="489"/>
      <c r="F4" s="489"/>
      <c r="G4" s="489"/>
      <c r="H4" s="489"/>
      <c r="I4" s="489"/>
      <c r="J4" s="489"/>
      <c r="K4" s="489"/>
      <c r="L4" s="489"/>
      <c r="M4" s="489"/>
      <c r="N4" s="489"/>
      <c r="O4" s="489"/>
      <c r="P4" s="489"/>
      <c r="Q4" s="489"/>
    </row>
    <row r="5" spans="1:16" ht="12.75" customHeight="1">
      <c r="A5" s="47"/>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2" t="s">
        <v>104</v>
      </c>
      <c r="P8" s="483"/>
      <c r="Q8" s="483"/>
    </row>
    <row r="9" spans="1:17" ht="12.75">
      <c r="A9" s="56"/>
      <c r="B9" s="57"/>
      <c r="C9" s="58"/>
      <c r="D9" s="58"/>
      <c r="E9" s="58"/>
      <c r="F9" s="58"/>
      <c r="G9" s="58"/>
      <c r="H9" s="58"/>
      <c r="I9" s="58"/>
      <c r="J9" s="58"/>
      <c r="K9" s="58"/>
      <c r="L9" s="58"/>
      <c r="M9" s="58"/>
      <c r="N9" s="59"/>
      <c r="O9" s="60" t="s">
        <v>105</v>
      </c>
      <c r="P9" s="61"/>
      <c r="Q9" s="62" t="s">
        <v>106</v>
      </c>
    </row>
    <row r="10" spans="1:17" ht="12.75">
      <c r="A10" s="63" t="s">
        <v>107</v>
      </c>
      <c r="B10" s="57" t="s">
        <v>108</v>
      </c>
      <c r="C10" s="58" t="s">
        <v>109</v>
      </c>
      <c r="D10" s="58" t="s">
        <v>105</v>
      </c>
      <c r="E10" s="58" t="s">
        <v>110</v>
      </c>
      <c r="F10" s="58" t="s">
        <v>111</v>
      </c>
      <c r="G10" s="58" t="s">
        <v>112</v>
      </c>
      <c r="H10" s="58" t="s">
        <v>113</v>
      </c>
      <c r="I10" s="58" t="s">
        <v>114</v>
      </c>
      <c r="J10" s="58" t="s">
        <v>115</v>
      </c>
      <c r="K10" s="58" t="s">
        <v>116</v>
      </c>
      <c r="L10" s="58" t="s">
        <v>117</v>
      </c>
      <c r="M10" s="58" t="s">
        <v>118</v>
      </c>
      <c r="N10" s="64" t="s">
        <v>119</v>
      </c>
      <c r="O10" s="484" t="s">
        <v>120</v>
      </c>
      <c r="P10" s="485"/>
      <c r="Q10" s="485"/>
    </row>
    <row r="11" spans="1:17" ht="12.75">
      <c r="A11" s="56"/>
      <c r="B11" s="57"/>
      <c r="C11" s="58"/>
      <c r="D11" s="58"/>
      <c r="E11" s="58"/>
      <c r="F11" s="58"/>
      <c r="G11" s="58"/>
      <c r="H11" s="58"/>
      <c r="I11" s="58"/>
      <c r="J11" s="58"/>
      <c r="K11" s="58"/>
      <c r="L11" s="58"/>
      <c r="M11" s="58"/>
      <c r="N11" s="59"/>
      <c r="O11" s="64" t="s">
        <v>121</v>
      </c>
      <c r="P11" s="65" t="s">
        <v>122</v>
      </c>
      <c r="Q11" s="66" t="s">
        <v>122</v>
      </c>
    </row>
    <row r="12" spans="1:17" ht="12.75">
      <c r="A12" s="67"/>
      <c r="B12" s="68"/>
      <c r="C12" s="69"/>
      <c r="D12" s="69"/>
      <c r="E12" s="69"/>
      <c r="F12" s="69"/>
      <c r="G12" s="69"/>
      <c r="H12" s="69"/>
      <c r="I12" s="69"/>
      <c r="J12" s="69"/>
      <c r="K12" s="69"/>
      <c r="L12" s="69"/>
      <c r="M12" s="69"/>
      <c r="N12" s="70"/>
      <c r="O12" s="71" t="s">
        <v>123</v>
      </c>
      <c r="P12" s="72" t="s">
        <v>124</v>
      </c>
      <c r="Q12" s="73" t="s">
        <v>125</v>
      </c>
    </row>
    <row r="13" spans="1:14" ht="12.75">
      <c r="A13" s="74"/>
      <c r="B13" s="75"/>
      <c r="C13" s="75"/>
      <c r="D13" s="75"/>
      <c r="E13" s="75"/>
      <c r="F13" s="75"/>
      <c r="G13" s="75"/>
      <c r="H13" s="75"/>
      <c r="I13" s="75"/>
      <c r="J13" s="75"/>
      <c r="K13" s="75"/>
      <c r="L13" s="75"/>
      <c r="M13" s="75"/>
      <c r="N13" s="76"/>
    </row>
    <row r="14" spans="1:16" ht="12.75">
      <c r="A14" s="74"/>
      <c r="B14" s="75"/>
      <c r="C14" s="75"/>
      <c r="D14" s="75"/>
      <c r="E14" s="75"/>
      <c r="F14" s="75"/>
      <c r="G14" s="75"/>
      <c r="H14" s="75"/>
      <c r="I14" s="75"/>
      <c r="J14" s="75"/>
      <c r="K14" s="75"/>
      <c r="L14" s="75"/>
      <c r="M14" s="75"/>
      <c r="N14" s="76"/>
      <c r="O14" s="77"/>
      <c r="P14" s="65"/>
    </row>
    <row r="15" spans="1:16" ht="12.75">
      <c r="A15" s="78"/>
      <c r="M15" s="79"/>
      <c r="N15" s="80"/>
      <c r="O15" s="81"/>
      <c r="P15" s="82"/>
    </row>
    <row r="16" spans="1:17" ht="12.75">
      <c r="A16" s="486" t="s">
        <v>14</v>
      </c>
      <c r="B16" s="486"/>
      <c r="C16" s="486"/>
      <c r="D16" s="486"/>
      <c r="E16" s="486"/>
      <c r="F16" s="486"/>
      <c r="G16" s="486"/>
      <c r="H16" s="486"/>
      <c r="I16" s="486"/>
      <c r="J16" s="486"/>
      <c r="K16" s="486"/>
      <c r="L16" s="486"/>
      <c r="M16" s="486"/>
      <c r="N16" s="486"/>
      <c r="O16" s="486"/>
      <c r="P16" s="486"/>
      <c r="Q16" s="486"/>
    </row>
    <row r="17" spans="1:16" ht="12" customHeight="1">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87"/>
      <c r="P18" s="87"/>
    </row>
    <row r="19" spans="1:16" s="88" customFormat="1" ht="12" customHeight="1">
      <c r="A19" s="89" t="s">
        <v>126</v>
      </c>
      <c r="B19" s="79">
        <v>86.58170174656328</v>
      </c>
      <c r="C19" s="79">
        <v>97.02850109429944</v>
      </c>
      <c r="D19" s="79">
        <v>107.81152390295642</v>
      </c>
      <c r="E19" s="79">
        <v>94.35403418606606</v>
      </c>
      <c r="F19" s="79">
        <v>106.41292587980114</v>
      </c>
      <c r="G19" s="79">
        <v>93.73562267216786</v>
      </c>
      <c r="H19" s="79">
        <v>93.5037375210036</v>
      </c>
      <c r="I19" s="79">
        <v>94.6721621319961</v>
      </c>
      <c r="J19" s="79">
        <v>105.01610866563225</v>
      </c>
      <c r="K19" s="79">
        <v>109.94468117869458</v>
      </c>
      <c r="L19" s="79">
        <v>116.89370701889996</v>
      </c>
      <c r="M19" s="79">
        <v>94.04529392814986</v>
      </c>
      <c r="N19" s="79">
        <v>99.99999999385255</v>
      </c>
      <c r="O19" s="90"/>
      <c r="P19" s="87"/>
    </row>
    <row r="20" spans="1:17" s="88" customFormat="1" ht="11.25" customHeight="1">
      <c r="A20" s="91">
        <v>2001</v>
      </c>
      <c r="B20" s="92">
        <v>104.1179773510133</v>
      </c>
      <c r="C20" s="92">
        <v>103.25792122547254</v>
      </c>
      <c r="D20" s="92">
        <v>109.5068000098053</v>
      </c>
      <c r="E20" s="92">
        <v>94.12215138891845</v>
      </c>
      <c r="F20" s="92">
        <v>105.37026693937754</v>
      </c>
      <c r="G20" s="92">
        <v>94.23192883977732</v>
      </c>
      <c r="H20" s="92">
        <v>98.0933430265579</v>
      </c>
      <c r="I20" s="92">
        <v>96.7076031596901</v>
      </c>
      <c r="J20" s="92">
        <v>99.7699687101702</v>
      </c>
      <c r="K20" s="92">
        <v>104.1375458794494</v>
      </c>
      <c r="L20" s="92">
        <v>108.97676126825357</v>
      </c>
      <c r="M20" s="92">
        <v>90.54129495103523</v>
      </c>
      <c r="N20" s="79">
        <f>(B20+C20+D20+E20+F20+G20+H20+I20+J20+K20+L20+M20)/12</f>
        <v>100.73613022912674</v>
      </c>
      <c r="O20" s="90">
        <f>100*(D20-C20)/C20</f>
        <v>6.051718560833503</v>
      </c>
      <c r="P20" s="90">
        <f>100*(D20-D19)/D19</f>
        <v>1.572444248515433</v>
      </c>
      <c r="Q20" s="87">
        <f>(((B20+C20+D20)/3)-((B19+C19+D19)/3))/((B19+C19+D19)/3)*100</f>
        <v>8.736813183752114</v>
      </c>
    </row>
    <row r="21" spans="1:17" s="94" customFormat="1" ht="11.25" customHeight="1">
      <c r="A21" s="93">
        <v>2002</v>
      </c>
      <c r="B21" s="79">
        <v>98.60363736770597</v>
      </c>
      <c r="C21" s="79">
        <v>101.96996521698189</v>
      </c>
      <c r="D21" s="79">
        <v>112.45145336874234</v>
      </c>
      <c r="E21" s="79">
        <v>108.74879168760678</v>
      </c>
      <c r="F21" s="79">
        <v>102.63138634373212</v>
      </c>
      <c r="G21" s="79">
        <v>103.81718573160299</v>
      </c>
      <c r="H21" s="79">
        <v>100.11415637588324</v>
      </c>
      <c r="I21" s="79">
        <v>101.9199211234411</v>
      </c>
      <c r="J21" s="79">
        <v>114.19656228206298</v>
      </c>
      <c r="K21" s="79">
        <v>120.85742825853552</v>
      </c>
      <c r="L21" s="79">
        <v>120.05015098417266</v>
      </c>
      <c r="M21" s="79">
        <v>101.07940872423642</v>
      </c>
      <c r="N21" s="79">
        <f>(B21+C21+D21+E21+F21+G21+H21+I21+J21+K21+L21+M21)/12</f>
        <v>107.20333728872532</v>
      </c>
      <c r="O21" s="90">
        <f>100*(D21-C21)/C21</f>
        <v>10.278995515450934</v>
      </c>
      <c r="P21" s="90">
        <f>100*(D21-D20)/D20</f>
        <v>2.689014160466168</v>
      </c>
      <c r="Q21" s="87">
        <f>(((B21+C21+D21)/3)-((B20+C20+D20)/3))/((B20+C20+D20)/3)*100</f>
        <v>-1.2173724378361737</v>
      </c>
    </row>
    <row r="22" spans="1:17" s="88" customFormat="1" ht="11.25" customHeight="1">
      <c r="A22" s="93">
        <v>2003</v>
      </c>
      <c r="B22" s="79">
        <v>116.63811766644785</v>
      </c>
      <c r="C22" s="79">
        <v>115.1</v>
      </c>
      <c r="D22" s="79">
        <v>126.9</v>
      </c>
      <c r="E22" s="79">
        <v>116.9</v>
      </c>
      <c r="F22" s="79">
        <v>110.9</v>
      </c>
      <c r="G22" s="79">
        <v>115.2</v>
      </c>
      <c r="H22" s="79">
        <v>119.1</v>
      </c>
      <c r="I22" s="79">
        <v>108.7</v>
      </c>
      <c r="J22" s="79">
        <v>132.7</v>
      </c>
      <c r="K22" s="79">
        <v>136.8</v>
      </c>
      <c r="L22" s="79">
        <v>135.2</v>
      </c>
      <c r="M22" s="79">
        <v>108</v>
      </c>
      <c r="N22" s="79">
        <f>(B22+C22+D22+E22+F22+G22+H22+I22+J22+K22+L22+M22)/12</f>
        <v>120.17817647220399</v>
      </c>
      <c r="O22" s="90">
        <f>100*(D22-C22)/C22</f>
        <v>10.251954821894016</v>
      </c>
      <c r="P22" s="90">
        <f>100*(D22-D21)/D21</f>
        <v>12.848697102988153</v>
      </c>
      <c r="Q22" s="87">
        <f>(((B22+C22+D22)/3)-((B21+C21+D21)/3))/((B21+C21+D21)/3)*100</f>
        <v>14.571696688652214</v>
      </c>
    </row>
    <row r="23" spans="1:17" s="88" customFormat="1" ht="11.25" customHeight="1">
      <c r="A23" s="93">
        <v>2004</v>
      </c>
      <c r="B23" s="79">
        <f>IF('[1]AE_W_V'!AB41&lt;&gt;0,'[1]AE_W_V'!AB41," ")</f>
        <v>118.16353302309928</v>
      </c>
      <c r="C23" s="79">
        <f>IF('[1]AE_W_V'!AC41&lt;&gt;0,'[1]AE_W_V'!AC41," ")</f>
        <v>118.589366444233</v>
      </c>
      <c r="D23" s="79">
        <f>IF('[1]AE_W_V'!AD41&lt;&gt;0,'[1]AE_W_V'!AD41," ")</f>
        <v>147.00620859569108</v>
      </c>
      <c r="E23" s="79" t="str">
        <f>IF('[1]AE_W_V'!AE41&lt;&gt;0,'[1]AE_W_V'!AE41," ")</f>
        <v> </v>
      </c>
      <c r="F23" s="79" t="str">
        <f>IF('[1]AE_W_V'!AF41&lt;&gt;0,'[1]AE_W_V'!AF41," ")</f>
        <v> </v>
      </c>
      <c r="G23" s="79" t="str">
        <f>IF('[1]AE_W_V'!AG41&lt;&gt;0,'[1]AE_W_V'!AG41," ")</f>
        <v> </v>
      </c>
      <c r="H23" s="79" t="str">
        <f>IF('[1]AE_W_V'!AH41&lt;&gt;0,'[1]AE_W_V'!AH41," ")</f>
        <v> </v>
      </c>
      <c r="I23" s="79" t="str">
        <f>IF('[1]AE_W_V'!AI41&lt;&gt;0,'[1]AE_W_V'!AI41," ")</f>
        <v> </v>
      </c>
      <c r="J23" s="79" t="str">
        <f>IF('[1]AE_W_V'!AJ41&lt;&gt;0,'[1]AE_W_V'!AJ41," ")</f>
        <v> </v>
      </c>
      <c r="K23" s="79" t="str">
        <f>IF('[1]AE_W_V'!AK41&lt;&gt;0,'[1]AE_W_V'!AK41," ")</f>
        <v> </v>
      </c>
      <c r="L23" s="79" t="str">
        <f>IF('[1]AE_W_V'!AL41&lt;&gt;0,'[1]AE_W_V'!AL41," ")</f>
        <v> </v>
      </c>
      <c r="M23" s="79" t="str">
        <f>IF('[1]AE_W_V'!AM41&lt;&gt;0,'[1]AE_W_V'!AM41," ")</f>
        <v> </v>
      </c>
      <c r="N23" s="79">
        <f>(B23+C23+D23)/3</f>
        <v>127.91970268767444</v>
      </c>
      <c r="O23" s="90">
        <f>100*(D23-C23)/C23</f>
        <v>23.962386345002688</v>
      </c>
      <c r="P23" s="90">
        <f>100*(D23-D22)/D22</f>
        <v>15.844136009212823</v>
      </c>
      <c r="Q23" s="87">
        <f>(((B23+C23+D23)/3)-((B22+C22+D22)/3))/((B22+C22+D22)/3)*100</f>
        <v>7.004551150343491</v>
      </c>
    </row>
    <row r="24" spans="1:16" s="88" customFormat="1" ht="11.25" customHeight="1">
      <c r="A24" s="95"/>
      <c r="B24" s="79"/>
      <c r="C24" s="79"/>
      <c r="D24" s="79"/>
      <c r="E24" s="79"/>
      <c r="F24" s="79"/>
      <c r="G24" s="79"/>
      <c r="H24" s="79"/>
      <c r="I24" s="79"/>
      <c r="J24" s="79"/>
      <c r="K24" s="79"/>
      <c r="L24" s="79"/>
      <c r="M24" s="79"/>
      <c r="N24" s="79"/>
      <c r="O24" s="96"/>
      <c r="P24" s="96"/>
    </row>
    <row r="25" spans="1:16" s="88" customFormat="1" ht="11.25" customHeight="1">
      <c r="A25" s="97" t="s">
        <v>127</v>
      </c>
      <c r="B25" s="79">
        <v>85.14354757668279</v>
      </c>
      <c r="C25" s="79">
        <v>97.69973901791793</v>
      </c>
      <c r="D25" s="79">
        <v>109.25360919848153</v>
      </c>
      <c r="E25" s="79">
        <v>96.04618882805315</v>
      </c>
      <c r="F25" s="79">
        <v>104.50675721760594</v>
      </c>
      <c r="G25" s="79">
        <v>92.2486488747349</v>
      </c>
      <c r="H25" s="79">
        <v>93.41849495106331</v>
      </c>
      <c r="I25" s="79">
        <v>98.46339241437411</v>
      </c>
      <c r="J25" s="79">
        <v>106.62445518636633</v>
      </c>
      <c r="K25" s="79">
        <v>111.15651615056119</v>
      </c>
      <c r="L25" s="79">
        <v>113.64095420627484</v>
      </c>
      <c r="M25" s="79">
        <v>91.7976963405407</v>
      </c>
      <c r="N25" s="79">
        <v>99.99999999688804</v>
      </c>
      <c r="O25" s="87"/>
      <c r="P25" s="87"/>
    </row>
    <row r="26" spans="1:17" s="88" customFormat="1" ht="11.25" customHeight="1">
      <c r="A26" s="91">
        <v>2001</v>
      </c>
      <c r="B26" s="79">
        <v>102.3914251110364</v>
      </c>
      <c r="C26" s="79">
        <v>101.19309202821964</v>
      </c>
      <c r="D26" s="79">
        <v>108.22769006505699</v>
      </c>
      <c r="E26" s="79">
        <v>92.44903567823904</v>
      </c>
      <c r="F26" s="79">
        <v>104.4217319758987</v>
      </c>
      <c r="G26" s="79">
        <v>92.85250349259843</v>
      </c>
      <c r="H26" s="79">
        <v>97.95500994978444</v>
      </c>
      <c r="I26" s="79">
        <v>100.40490228642673</v>
      </c>
      <c r="J26" s="79">
        <v>101.26603830799641</v>
      </c>
      <c r="K26" s="79">
        <v>106.39637742280725</v>
      </c>
      <c r="L26" s="79">
        <v>106.55506362407503</v>
      </c>
      <c r="M26" s="79">
        <v>88.07237493663318</v>
      </c>
      <c r="N26" s="79">
        <f>(B26+C26+D26+E26+F26+G26+H26+I26+J26+K26+L26+M26)/12</f>
        <v>100.18210373989768</v>
      </c>
      <c r="O26" s="90">
        <f>100*(D26-C26)/C26</f>
        <v>6.951658355172721</v>
      </c>
      <c r="P26" s="90">
        <f>100*(D26-D25)/D25</f>
        <v>-0.9390253932579429</v>
      </c>
      <c r="Q26" s="87">
        <f>(((B26+C26+D26)/3)-((B25+C25+D25)/3))/((B25+C25+D25)/3)*100</f>
        <v>6.7495792304471784</v>
      </c>
    </row>
    <row r="27" spans="1:17" s="94" customFormat="1" ht="11.25" customHeight="1">
      <c r="A27" s="93">
        <v>2002</v>
      </c>
      <c r="B27" s="92">
        <v>96.95691837707628</v>
      </c>
      <c r="C27" s="92">
        <v>96.96496364654003</v>
      </c>
      <c r="D27" s="92">
        <v>108.37634176200153</v>
      </c>
      <c r="E27" s="92">
        <v>103.2331044331248</v>
      </c>
      <c r="F27" s="92">
        <v>96.59465541458233</v>
      </c>
      <c r="G27" s="92">
        <v>99.43355115390379</v>
      </c>
      <c r="H27" s="92">
        <v>98.18338803320445</v>
      </c>
      <c r="I27" s="92">
        <v>102.18576793346723</v>
      </c>
      <c r="J27" s="92">
        <v>108.16045008182739</v>
      </c>
      <c r="K27" s="92">
        <v>115.42256905632384</v>
      </c>
      <c r="L27" s="92">
        <v>112.13467114969022</v>
      </c>
      <c r="M27" s="92">
        <v>94.17893043905671</v>
      </c>
      <c r="N27" s="79">
        <f>(B27+C27+D27+E27+F27+G27+H27+I27+J27+K27+L27+M27)/12</f>
        <v>102.65210929006655</v>
      </c>
      <c r="O27" s="90">
        <f>100*(D27-C27)/C27</f>
        <v>11.768558133078505</v>
      </c>
      <c r="P27" s="90">
        <f>100*(D27-D26)/D26</f>
        <v>0.1373508913062674</v>
      </c>
      <c r="Q27" s="87">
        <f>(((B27+C27+D27)/3)-((B26+C26+D26)/3))/((B26+C26+D26)/3)*100</f>
        <v>-3.051190171160044</v>
      </c>
    </row>
    <row r="28" spans="1:17" s="88" customFormat="1" ht="11.25" customHeight="1">
      <c r="A28" s="93">
        <v>2003</v>
      </c>
      <c r="B28" s="79">
        <v>110.420095500168</v>
      </c>
      <c r="C28" s="79">
        <v>108.5</v>
      </c>
      <c r="D28" s="79">
        <v>122.5</v>
      </c>
      <c r="E28" s="79">
        <v>112.9</v>
      </c>
      <c r="F28" s="79">
        <v>109.7</v>
      </c>
      <c r="G28" s="79">
        <v>111.8</v>
      </c>
      <c r="H28" s="79">
        <v>112.7</v>
      </c>
      <c r="I28" s="79">
        <v>105.9</v>
      </c>
      <c r="J28" s="79">
        <v>125.7</v>
      </c>
      <c r="K28" s="79">
        <v>125.5</v>
      </c>
      <c r="L28" s="79">
        <v>122.3</v>
      </c>
      <c r="M28" s="79">
        <v>101.5</v>
      </c>
      <c r="N28" s="79">
        <f>(B28+C28+D28+E28+F28+G28+H28+I28+J28+K28+L28+M28)/12</f>
        <v>114.11834129168068</v>
      </c>
      <c r="O28" s="90">
        <f>100*(D28-C28)/C28</f>
        <v>12.903225806451612</v>
      </c>
      <c r="P28" s="90">
        <f>100*(D28-D27)/D27</f>
        <v>13.03204925389948</v>
      </c>
      <c r="Q28" s="87">
        <f>(((B28+C28+D28)/3)-((B27+C27+D27)/3))/((B27+C27+D27)/3)*100</f>
        <v>12.941482495211226</v>
      </c>
    </row>
    <row r="29" spans="1:17" s="88" customFormat="1" ht="11.25" customHeight="1">
      <c r="A29" s="93">
        <v>2004</v>
      </c>
      <c r="B29" s="79">
        <f>IF('[1]AE_W_V'!B41&lt;&gt;0,'[1]AE_W_V'!B41," ")</f>
        <v>111.33708562401883</v>
      </c>
      <c r="C29" s="79">
        <f>IF('[1]AE_W_V'!C41&lt;&gt;0,'[1]AE_W_V'!C41," ")</f>
        <v>108.83349876450727</v>
      </c>
      <c r="D29" s="79">
        <f>IF('[1]AE_W_V'!D41&lt;&gt;0,'[1]AE_W_V'!D41," ")</f>
        <v>137.01646409387448</v>
      </c>
      <c r="E29" s="79" t="str">
        <f>IF('[1]AE_W_V'!E41&lt;&gt;0,'[1]AE_W_V'!E41," ")</f>
        <v> </v>
      </c>
      <c r="F29" s="79" t="str">
        <f>IF('[1]AE_W_V'!F41&lt;&gt;0,'[1]AE_W_V'!F41," ")</f>
        <v> </v>
      </c>
      <c r="G29" s="79" t="str">
        <f>IF('[1]AE_W_V'!G41&lt;&gt;0,'[1]AE_W_V'!G41," ")</f>
        <v> </v>
      </c>
      <c r="H29" s="79" t="str">
        <f>IF('[1]AE_W_V'!H41&lt;&gt;0,'[1]AE_W_V'!H41," ")</f>
        <v> </v>
      </c>
      <c r="I29" s="79" t="str">
        <f>IF('[1]AE_W_V'!I41&lt;&gt;0,'[1]AE_W_V'!I41," ")</f>
        <v> </v>
      </c>
      <c r="J29" s="79" t="str">
        <f>IF('[1]AE_W_V'!J41&lt;&gt;0,'[1]AE_W_V'!J41," ")</f>
        <v> </v>
      </c>
      <c r="K29" s="79" t="str">
        <f>IF('[1]AE_W_V'!K41&lt;&gt;0,'[1]AE_W_V'!K41," ")</f>
        <v> </v>
      </c>
      <c r="L29" s="79" t="str">
        <f>IF('[1]AE_W_V'!L41&lt;&gt;0,'[1]AE_W_V'!L41," ")</f>
        <v> </v>
      </c>
      <c r="M29" s="79" t="str">
        <f>IF('[1]AE_W_V'!M41&lt;&gt;0,'[1]AE_W_V'!M41," ")</f>
        <v> </v>
      </c>
      <c r="N29" s="79">
        <f>(B29+C29+D29)/3</f>
        <v>119.06234949413351</v>
      </c>
      <c r="O29" s="90">
        <f>100*(D29-C29)/C29</f>
        <v>25.895487739808125</v>
      </c>
      <c r="P29" s="90">
        <f>100*(D29-D28)/D28</f>
        <v>11.850174770509774</v>
      </c>
      <c r="Q29" s="87">
        <f>(((B29+C29+D29)/3)-((B28+C28+D28)/3))/((B28+C28+D28)/3)*100</f>
        <v>4.618050662523095</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128</v>
      </c>
      <c r="B31" s="79">
        <v>90.44327248372204</v>
      </c>
      <c r="C31" s="79">
        <v>95.22616811235306</v>
      </c>
      <c r="D31" s="79">
        <v>103.93939777642156</v>
      </c>
      <c r="E31" s="79">
        <v>89.81044981782587</v>
      </c>
      <c r="F31" s="79">
        <v>111.5311567888078</v>
      </c>
      <c r="G31" s="79">
        <v>97.72827841399719</v>
      </c>
      <c r="H31" s="79">
        <v>93.73262134989774</v>
      </c>
      <c r="I31" s="79">
        <v>84.4923746291355</v>
      </c>
      <c r="J31" s="79">
        <v>100.69755649252868</v>
      </c>
      <c r="K31" s="79">
        <v>106.6907974688075</v>
      </c>
      <c r="L31" s="79">
        <v>125.62763507909413</v>
      </c>
      <c r="M31" s="79">
        <v>100.08029159806442</v>
      </c>
      <c r="N31" s="79">
        <v>100.00000000088795</v>
      </c>
      <c r="O31" s="90"/>
      <c r="P31" s="90"/>
    </row>
    <row r="32" spans="1:17" s="88" customFormat="1" ht="11.25" customHeight="1">
      <c r="A32" s="91">
        <v>2001</v>
      </c>
      <c r="B32" s="79">
        <v>108.75392233225438</v>
      </c>
      <c r="C32" s="79">
        <v>108.80216965706305</v>
      </c>
      <c r="D32" s="79">
        <v>112.94132298570918</v>
      </c>
      <c r="E32" s="79">
        <v>98.61461457687719</v>
      </c>
      <c r="F32" s="79">
        <v>107.91716694870499</v>
      </c>
      <c r="G32" s="79">
        <v>97.9358075120108</v>
      </c>
      <c r="H32" s="79">
        <v>98.4647795470935</v>
      </c>
      <c r="I32" s="79">
        <v>86.78002909036726</v>
      </c>
      <c r="J32" s="79">
        <v>95.75288997184698</v>
      </c>
      <c r="K32" s="79">
        <v>98.07238407813654</v>
      </c>
      <c r="L32" s="79">
        <v>115.4792329398004</v>
      </c>
      <c r="M32" s="79">
        <v>97.17056284663535</v>
      </c>
      <c r="N32" s="79">
        <f>(B32+C32+D32+E32+F32+G32+H32+I32+J32+K32+L32+M32)/12</f>
        <v>102.22374020720832</v>
      </c>
      <c r="O32" s="90">
        <f>100*(D32-C32)/C32</f>
        <v>3.804293004167525</v>
      </c>
      <c r="P32" s="90">
        <f>100*(D32-D31)/D31</f>
        <v>8.66074405073154</v>
      </c>
      <c r="Q32" s="87">
        <f>(((B32+C32+D32)/3)-((B31+C31+D31)/3))/((B31+C31+D31)/3)*100</f>
        <v>14.118552745941674</v>
      </c>
    </row>
    <row r="33" spans="1:17" s="94" customFormat="1" ht="11.25" customHeight="1">
      <c r="A33" s="93">
        <v>2002</v>
      </c>
      <c r="B33" s="92">
        <v>103.02522303605647</v>
      </c>
      <c r="C33" s="92">
        <v>115.40883565596968</v>
      </c>
      <c r="D33" s="92">
        <v>123.39348728401554</v>
      </c>
      <c r="E33" s="92">
        <v>123.558898207845</v>
      </c>
      <c r="F33" s="92">
        <v>118.84054106118766</v>
      </c>
      <c r="G33" s="92">
        <v>115.58763101987321</v>
      </c>
      <c r="H33" s="92">
        <v>105.29843959457234</v>
      </c>
      <c r="I33" s="92">
        <v>101.20609901875352</v>
      </c>
      <c r="J33" s="92">
        <v>130.40405565959725</v>
      </c>
      <c r="K33" s="92">
        <v>135.450504335016</v>
      </c>
      <c r="L33" s="92">
        <v>141.3039121328052</v>
      </c>
      <c r="M33" s="92">
        <v>119.60780123448353</v>
      </c>
      <c r="N33" s="79">
        <f>(B33+C33+D33+E33+F33+G33+H33+I33+J33+K33+L33+M33)/12</f>
        <v>119.42378568668128</v>
      </c>
      <c r="O33" s="90">
        <f>100*(D33-C33)/C33</f>
        <v>6.918579138817294</v>
      </c>
      <c r="P33" s="90">
        <f>100*(D33-D32)/D32</f>
        <v>9.254508466869032</v>
      </c>
      <c r="Q33" s="87">
        <f>(((B33+C33+D33)/3)-((B32+C32+D32)/3))/((B32+C32+D32)/3)*100</f>
        <v>3.4282056341866527</v>
      </c>
    </row>
    <row r="34" spans="1:17" s="88" customFormat="1" ht="11.25" customHeight="1">
      <c r="A34" s="93">
        <v>2003</v>
      </c>
      <c r="B34" s="79">
        <v>133.3340553391261</v>
      </c>
      <c r="C34" s="79">
        <v>132.9</v>
      </c>
      <c r="D34" s="79">
        <v>138.6</v>
      </c>
      <c r="E34" s="79">
        <v>127.6</v>
      </c>
      <c r="F34" s="79">
        <v>114.1</v>
      </c>
      <c r="G34" s="79">
        <v>124.2</v>
      </c>
      <c r="H34" s="79">
        <v>136.2</v>
      </c>
      <c r="I34" s="79">
        <v>116.5</v>
      </c>
      <c r="J34" s="79">
        <v>151.5</v>
      </c>
      <c r="K34" s="79">
        <v>167</v>
      </c>
      <c r="L34" s="79">
        <v>169.6</v>
      </c>
      <c r="M34" s="79">
        <v>125.6</v>
      </c>
      <c r="N34" s="79">
        <f>(B34+C34+D34+E34+F34+G34+H34+I34+J34+K34+L34+M34)/12</f>
        <v>136.42783794492718</v>
      </c>
      <c r="O34" s="90">
        <f>100*(D34-C34)/C34</f>
        <v>4.288939051918727</v>
      </c>
      <c r="P34" s="90">
        <f>100*(D34-D33)/D33</f>
        <v>12.323594259868461</v>
      </c>
      <c r="Q34" s="87">
        <f>(((B34+C34+D34)/3)-((B33+C33+D33)/3))/((B33+C33+D33)/3)*100</f>
        <v>18.43225044464396</v>
      </c>
    </row>
    <row r="35" spans="1:17" s="88" customFormat="1" ht="11.25" customHeight="1">
      <c r="A35" s="93">
        <v>2004</v>
      </c>
      <c r="B35" s="79">
        <f>IF('[1]AE_W_V'!O41&lt;&gt;0,'[1]AE_W_V'!O41," ")</f>
        <v>136.4931460807052</v>
      </c>
      <c r="C35" s="79">
        <f>IF('[1]AE_W_V'!P41&lt;&gt;0,'[1]AE_W_V'!P41," ")</f>
        <v>144.7847311931856</v>
      </c>
      <c r="D35" s="79">
        <f>IF('[1]AE_W_V'!Q41&lt;&gt;0,'[1]AE_W_V'!Q41," ")</f>
        <v>173.8295532332617</v>
      </c>
      <c r="E35" s="79" t="str">
        <f>IF('[1]AE_W_V'!R41&lt;&gt;0,'[1]AE_W_V'!R41," ")</f>
        <v> </v>
      </c>
      <c r="F35" s="79" t="str">
        <f>IF('[1]AE_W_V'!S41&lt;&gt;0,'[1]AE_W_V'!S41," ")</f>
        <v> </v>
      </c>
      <c r="G35" s="79" t="str">
        <f>IF('[1]AE_W_V'!T41&lt;&gt;0,'[1]AE_W_V'!T41," ")</f>
        <v> </v>
      </c>
      <c r="H35" s="79" t="str">
        <f>IF('[1]AE_W_V'!U41&lt;&gt;0,'[1]AE_W_V'!U41," ")</f>
        <v> </v>
      </c>
      <c r="I35" s="79" t="str">
        <f>IF('[1]AE_W_V'!V41&lt;&gt;0,'[1]AE_W_V'!V41," ")</f>
        <v> </v>
      </c>
      <c r="J35" s="79" t="str">
        <f>IF('[1]AE_W_V'!W41&lt;&gt;0,'[1]AE_W_V'!W41," ")</f>
        <v> </v>
      </c>
      <c r="K35" s="79" t="str">
        <f>IF('[1]AE_W_V'!X41&lt;&gt;0,'[1]AE_W_V'!X41," ")</f>
        <v> </v>
      </c>
      <c r="L35" s="79" t="str">
        <f>IF('[1]AE_W_V'!Y41&lt;&gt;0,'[1]AE_W_V'!Y41," ")</f>
        <v> </v>
      </c>
      <c r="M35" s="79" t="str">
        <f>IF('[1]AE_W_V'!Z41&lt;&gt;0,'[1]AE_W_V'!Z41," ")</f>
        <v> </v>
      </c>
      <c r="N35" s="79">
        <f>(B35+C35+D35)/3</f>
        <v>151.70247683571748</v>
      </c>
      <c r="O35" s="90">
        <f>100*(D35-C35)/C35</f>
        <v>20.06069410822176</v>
      </c>
      <c r="P35" s="90">
        <f>100*(D35-D34)/D34</f>
        <v>25.41814807594639</v>
      </c>
      <c r="Q35" s="87">
        <f>(((B35+C35+D35)/3)-((B34+C34+D34)/3))/((B34+C34+D34)/3)*100</f>
        <v>12.41826731348297</v>
      </c>
    </row>
    <row r="36" spans="1:16" s="88" customFormat="1" ht="11.25" customHeight="1">
      <c r="A36" s="98"/>
      <c r="B36" s="43"/>
      <c r="C36" s="43"/>
      <c r="D36" s="43"/>
      <c r="E36" s="43"/>
      <c r="F36" s="43"/>
      <c r="G36" s="43"/>
      <c r="H36" s="43"/>
      <c r="I36" s="43"/>
      <c r="J36" s="43"/>
      <c r="K36" s="43"/>
      <c r="L36" s="43"/>
      <c r="M36" s="43"/>
      <c r="N36" s="43"/>
      <c r="O36" s="43"/>
      <c r="P36" s="43"/>
    </row>
    <row r="37" spans="1:16" s="88" customFormat="1" ht="11.25" customHeight="1">
      <c r="A37" s="98"/>
      <c r="B37" s="79"/>
      <c r="C37" s="79"/>
      <c r="D37" s="79"/>
      <c r="E37" s="79"/>
      <c r="F37" s="79"/>
      <c r="G37" s="79"/>
      <c r="H37" s="79"/>
      <c r="I37" s="79"/>
      <c r="J37" s="79"/>
      <c r="K37" s="79"/>
      <c r="L37" s="79"/>
      <c r="M37" s="79"/>
      <c r="N37" s="43"/>
      <c r="O37" s="43"/>
      <c r="P37" s="43"/>
    </row>
    <row r="38" spans="1:16" s="88" customFormat="1" ht="11.25" customHeight="1">
      <c r="A38" s="98"/>
      <c r="B38" s="43"/>
      <c r="C38" s="43"/>
      <c r="D38" s="43"/>
      <c r="E38" s="43"/>
      <c r="F38" s="43"/>
      <c r="G38" s="43"/>
      <c r="H38" s="43"/>
      <c r="I38" s="43"/>
      <c r="J38" s="43"/>
      <c r="K38" s="43"/>
      <c r="L38" s="43"/>
      <c r="M38" s="43"/>
      <c r="N38" s="43"/>
      <c r="O38" s="43"/>
      <c r="P38" s="43"/>
    </row>
    <row r="39" spans="1:17" s="88" customFormat="1" ht="12.75" customHeight="1">
      <c r="A39" s="486" t="s">
        <v>15</v>
      </c>
      <c r="B39" s="486"/>
      <c r="C39" s="486"/>
      <c r="D39" s="486"/>
      <c r="E39" s="486"/>
      <c r="F39" s="486"/>
      <c r="G39" s="486"/>
      <c r="H39" s="486"/>
      <c r="I39" s="486"/>
      <c r="J39" s="486"/>
      <c r="K39" s="486"/>
      <c r="L39" s="486"/>
      <c r="M39" s="486"/>
      <c r="N39" s="486"/>
      <c r="O39" s="486"/>
      <c r="P39" s="486"/>
      <c r="Q39" s="486"/>
    </row>
    <row r="40" spans="1:16" s="88" customFormat="1" ht="12.75" customHeight="1">
      <c r="A40" s="83"/>
      <c r="B40" s="83"/>
      <c r="C40" s="83"/>
      <c r="D40" s="83"/>
      <c r="E40" s="83"/>
      <c r="F40" s="83"/>
      <c r="G40" s="83"/>
      <c r="H40" s="83"/>
      <c r="I40" s="83"/>
      <c r="J40" s="83"/>
      <c r="K40" s="83"/>
      <c r="L40" s="83"/>
      <c r="M40" s="83"/>
      <c r="N40" s="83"/>
      <c r="O40" s="83"/>
      <c r="P40" s="83"/>
    </row>
    <row r="41" spans="1:16" s="88" customFormat="1" ht="12" customHeight="1">
      <c r="A41" s="84"/>
      <c r="B41" s="85"/>
      <c r="C41" s="85"/>
      <c r="D41" s="85"/>
      <c r="E41" s="85"/>
      <c r="F41" s="85"/>
      <c r="G41" s="85"/>
      <c r="H41" s="85"/>
      <c r="I41" s="85"/>
      <c r="J41" s="85"/>
      <c r="K41" s="85"/>
      <c r="L41" s="85"/>
      <c r="M41" s="85"/>
      <c r="N41" s="85"/>
      <c r="O41" s="85"/>
      <c r="P41" s="85"/>
    </row>
    <row r="42" spans="1:16" ht="11.25" customHeight="1">
      <c r="A42" s="86"/>
      <c r="B42" s="79"/>
      <c r="C42" s="79"/>
      <c r="D42" s="79"/>
      <c r="E42" s="79"/>
      <c r="F42" s="79"/>
      <c r="G42" s="79"/>
      <c r="H42" s="79"/>
      <c r="I42" s="79"/>
      <c r="J42" s="79"/>
      <c r="K42" s="79"/>
      <c r="L42" s="79"/>
      <c r="M42" s="79"/>
      <c r="N42" s="79"/>
      <c r="O42" s="99"/>
      <c r="P42" s="99"/>
    </row>
    <row r="43" spans="1:16" ht="11.25" customHeight="1">
      <c r="A43" s="89" t="s">
        <v>126</v>
      </c>
      <c r="B43" s="79">
        <v>85.92184738142107</v>
      </c>
      <c r="C43" s="79">
        <v>96.5465776527613</v>
      </c>
      <c r="D43" s="79">
        <v>107.26229129773073</v>
      </c>
      <c r="E43" s="79">
        <v>94.12889960303326</v>
      </c>
      <c r="F43" s="79">
        <v>106.33476393438453</v>
      </c>
      <c r="G43" s="79">
        <v>93.74008252605265</v>
      </c>
      <c r="H43" s="79">
        <v>93.7008465513077</v>
      </c>
      <c r="I43" s="79">
        <v>94.72049950572122</v>
      </c>
      <c r="J43" s="79">
        <v>105.3356168694658</v>
      </c>
      <c r="K43" s="79">
        <v>110.42074473204502</v>
      </c>
      <c r="L43" s="79">
        <v>117.4508326287221</v>
      </c>
      <c r="M43" s="79">
        <v>94.4369973245917</v>
      </c>
      <c r="N43" s="79">
        <v>100.00000000060307</v>
      </c>
      <c r="O43" s="87"/>
      <c r="P43" s="87"/>
    </row>
    <row r="44" spans="1:17" s="88" customFormat="1" ht="11.25" customHeight="1">
      <c r="A44" s="91">
        <v>2001</v>
      </c>
      <c r="B44" s="79">
        <v>104.72472805708372</v>
      </c>
      <c r="C44" s="79">
        <v>103.80463413316612</v>
      </c>
      <c r="D44" s="79">
        <v>110.14014384132761</v>
      </c>
      <c r="E44" s="79">
        <v>94.69190096472914</v>
      </c>
      <c r="F44" s="79">
        <v>105.92719299613739</v>
      </c>
      <c r="G44" s="79">
        <v>94.93811077239266</v>
      </c>
      <c r="H44" s="79">
        <v>98.79131419895563</v>
      </c>
      <c r="I44" s="79">
        <v>97.39841133816005</v>
      </c>
      <c r="J44" s="79">
        <v>100.23937917891219</v>
      </c>
      <c r="K44" s="79">
        <v>104.51821010726418</v>
      </c>
      <c r="L44" s="79">
        <v>109.12810995538898</v>
      </c>
      <c r="M44" s="79">
        <v>90.45539090521618</v>
      </c>
      <c r="N44" s="79">
        <f>(B44+C44+D44+E44+F44+G44+H44+I44+J44+K44+L44+M44)/12</f>
        <v>101.2297938707278</v>
      </c>
      <c r="O44" s="90">
        <f>100*(D44-C44)/C44</f>
        <v>6.103301419119657</v>
      </c>
      <c r="P44" s="90">
        <f>100*(D44-D43)/D43</f>
        <v>2.683004911398692</v>
      </c>
      <c r="Q44" s="87">
        <f>(((B44+C44+D44)/3)-((B43+C43+D43)/3))/((B43+C43+D43)/3)*100</f>
        <v>9.988167656518817</v>
      </c>
    </row>
    <row r="45" spans="1:17" s="88" customFormat="1" ht="11.25" customHeight="1">
      <c r="A45" s="93">
        <v>2002</v>
      </c>
      <c r="B45" s="79">
        <v>98.9363024693525</v>
      </c>
      <c r="C45" s="79">
        <v>102.16844540281436</v>
      </c>
      <c r="D45" s="79">
        <v>112.87585551073663</v>
      </c>
      <c r="E45" s="79">
        <v>109.08212381866953</v>
      </c>
      <c r="F45" s="79">
        <v>103.11376283131463</v>
      </c>
      <c r="G45" s="79">
        <v>104.613960954892</v>
      </c>
      <c r="H45" s="79">
        <v>100.61431934666571</v>
      </c>
      <c r="I45" s="79">
        <v>102.29449589027182</v>
      </c>
      <c r="J45" s="79">
        <v>114.39687018571787</v>
      </c>
      <c r="K45" s="79">
        <v>120.66675517116141</v>
      </c>
      <c r="L45" s="79">
        <v>119.58243838558622</v>
      </c>
      <c r="M45" s="79">
        <v>100.76098797765034</v>
      </c>
      <c r="N45" s="79">
        <f>(B45+C45+D45+E45+F45+G45+H45+I45+J45+K45+L45+M45)/12</f>
        <v>107.42552649540276</v>
      </c>
      <c r="O45" s="90">
        <f>100*(D45-C45)/C45</f>
        <v>10.480153696874517</v>
      </c>
      <c r="P45" s="90">
        <f>100*(D45-D44)/D44</f>
        <v>2.483846101881065</v>
      </c>
      <c r="Q45" s="87">
        <f>(((B45+C45+D45)/3)-((B44+C44+D44)/3))/((B44+C44+D44)/3)*100</f>
        <v>-1.4713998546849973</v>
      </c>
    </row>
    <row r="46" spans="1:17" s="88" customFormat="1" ht="11.25" customHeight="1">
      <c r="A46" s="93">
        <v>2003</v>
      </c>
      <c r="B46" s="79">
        <v>116.7</v>
      </c>
      <c r="C46" s="79">
        <v>114.9</v>
      </c>
      <c r="D46" s="79">
        <v>126.8</v>
      </c>
      <c r="E46" s="79">
        <v>117.45102437536208</v>
      </c>
      <c r="F46" s="79">
        <v>111.4</v>
      </c>
      <c r="G46" s="79">
        <v>115.7</v>
      </c>
      <c r="H46" s="79">
        <v>119.1</v>
      </c>
      <c r="I46" s="79">
        <v>108.3</v>
      </c>
      <c r="J46" s="79">
        <v>131.9</v>
      </c>
      <c r="K46" s="79">
        <v>134.4</v>
      </c>
      <c r="L46" s="79">
        <v>132.2</v>
      </c>
      <c r="M46" s="79">
        <v>106.4</v>
      </c>
      <c r="N46" s="79">
        <f>(B46+C46+D46+E46+F46+G46+H46+I46+J46+K46+L46+M46)/12</f>
        <v>119.60425203128021</v>
      </c>
      <c r="O46" s="90">
        <f>100*(D46-C46)/C46</f>
        <v>10.356832027850297</v>
      </c>
      <c r="P46" s="90">
        <f>100*(D46-D45)/D45</f>
        <v>12.33580416844674</v>
      </c>
      <c r="Q46" s="87">
        <f>(((B46+C46+D46)/3)-((B45+C45+D45)/3))/((B45+C45+D45)/3)*100</f>
        <v>14.147178564061335</v>
      </c>
    </row>
    <row r="47" spans="1:17" s="88" customFormat="1" ht="11.25" customHeight="1">
      <c r="A47" s="93">
        <v>2004</v>
      </c>
      <c r="B47" s="79">
        <f>IF('[1]AE_W_V'!AB5&lt;&gt;0,'[1]AE_W_V'!AB5," ")</f>
        <v>116.99538215054463</v>
      </c>
      <c r="C47" s="79">
        <f>IF('[1]AE_W_V'!AC5&lt;&gt;0,'[1]AE_W_V'!AC5," ")</f>
        <v>117.11096240289598</v>
      </c>
      <c r="D47" s="79">
        <f>IF('[1]AE_W_V'!AD5&lt;&gt;0,'[1]AE_W_V'!AD5," ")</f>
        <v>144.82973683726647</v>
      </c>
      <c r="E47" s="79" t="str">
        <f>IF('[1]AE_W_V'!AE5&lt;&gt;0,'[1]AE_W_V'!AE5," ")</f>
        <v> </v>
      </c>
      <c r="F47" s="79" t="str">
        <f>IF('[1]AE_W_V'!AF5&lt;&gt;0,'[1]AE_W_V'!AF5," ")</f>
        <v> </v>
      </c>
      <c r="G47" s="79" t="str">
        <f>IF('[1]AE_W_V'!AG5&lt;&gt;0,'[1]AE_W_V'!AG5," ")</f>
        <v> </v>
      </c>
      <c r="H47" s="79" t="str">
        <f>IF('[1]AE_W_V'!AH5&lt;&gt;0,'[1]AE_W_V'!AH5," ")</f>
        <v> </v>
      </c>
      <c r="I47" s="79" t="str">
        <f>IF('[1]AE_W_V'!AI5&lt;&gt;0,'[1]AE_W_V'!AI5," ")</f>
        <v> </v>
      </c>
      <c r="J47" s="79" t="str">
        <f>IF('[1]AE_W_V'!AJ5&lt;&gt;0,'[1]AE_W_V'!AJ5," ")</f>
        <v> </v>
      </c>
      <c r="K47" s="79" t="str">
        <f>IF('[1]AE_W_V'!AK5&lt;&gt;0,'[1]AE_W_V'!AK5," ")</f>
        <v> </v>
      </c>
      <c r="L47" s="79" t="str">
        <f>IF('[1]AE_W_V'!AL5&lt;&gt;0,'[1]AE_W_V'!AL5," ")</f>
        <v> </v>
      </c>
      <c r="M47" s="79" t="str">
        <f>IF('[1]AE_W_V'!AM5&lt;&gt;0,'[1]AE_W_V'!AM5," ")</f>
        <v> </v>
      </c>
      <c r="N47" s="79">
        <f>(B47+C47+D47)/3</f>
        <v>126.31202713023568</v>
      </c>
      <c r="O47" s="90">
        <f>100*(D47-C47)/C47</f>
        <v>23.66881277861059</v>
      </c>
      <c r="P47" s="90">
        <f>100*(D47-D46)/D46</f>
        <v>14.219035360620245</v>
      </c>
      <c r="Q47" s="87">
        <f>(((B47+C47+D47)/3)-((B46+C46+D46)/3))/((B46+C46+D46)/3)*100</f>
        <v>5.729933423746368</v>
      </c>
    </row>
    <row r="48" spans="1:16" s="88" customFormat="1" ht="11.25" customHeight="1">
      <c r="A48" s="95"/>
      <c r="B48" s="79"/>
      <c r="C48" s="79"/>
      <c r="D48" s="79"/>
      <c r="E48" s="79"/>
      <c r="F48" s="79"/>
      <c r="G48" s="79"/>
      <c r="H48" s="79"/>
      <c r="I48" s="79"/>
      <c r="J48" s="79"/>
      <c r="K48" s="79"/>
      <c r="L48" s="79"/>
      <c r="M48" s="79"/>
      <c r="N48" s="79"/>
      <c r="O48" s="96"/>
      <c r="P48" s="96"/>
    </row>
    <row r="49" spans="1:16" s="88" customFormat="1" ht="11.25" customHeight="1">
      <c r="A49" s="97" t="s">
        <v>127</v>
      </c>
      <c r="B49" s="79">
        <v>84.65931391537737</v>
      </c>
      <c r="C49" s="79">
        <v>97.42942198875316</v>
      </c>
      <c r="D49" s="79">
        <v>108.84925687152436</v>
      </c>
      <c r="E49" s="79">
        <v>95.85772353488295</v>
      </c>
      <c r="F49" s="79">
        <v>104.43576540053594</v>
      </c>
      <c r="G49" s="79">
        <v>92.30121413626047</v>
      </c>
      <c r="H49" s="79">
        <v>93.59784878180018</v>
      </c>
      <c r="I49" s="79">
        <v>98.46108572990431</v>
      </c>
      <c r="J49" s="79">
        <v>106.82898094126409</v>
      </c>
      <c r="K49" s="79">
        <v>111.42241389103049</v>
      </c>
      <c r="L49" s="79">
        <v>114.0225304579622</v>
      </c>
      <c r="M49" s="79">
        <v>92.1344443581638</v>
      </c>
      <c r="N49" s="79">
        <v>100.00000000062163</v>
      </c>
      <c r="O49" s="87"/>
      <c r="P49" s="87"/>
    </row>
    <row r="50" spans="1:17" s="88" customFormat="1" ht="11.25" customHeight="1">
      <c r="A50" s="91">
        <v>2001</v>
      </c>
      <c r="B50" s="79">
        <v>103.04563420027671</v>
      </c>
      <c r="C50" s="79">
        <v>101.67804777056699</v>
      </c>
      <c r="D50" s="79">
        <v>108.84401011316925</v>
      </c>
      <c r="E50" s="79">
        <v>93.09781733862947</v>
      </c>
      <c r="F50" s="79">
        <v>105.07942407416235</v>
      </c>
      <c r="G50" s="79">
        <v>93.58543594925723</v>
      </c>
      <c r="H50" s="79">
        <v>98.65265917866057</v>
      </c>
      <c r="I50" s="79">
        <v>101.16856017418618</v>
      </c>
      <c r="J50" s="79">
        <v>101.87135757053123</v>
      </c>
      <c r="K50" s="79">
        <v>106.88346572793064</v>
      </c>
      <c r="L50" s="79">
        <v>106.97533360745322</v>
      </c>
      <c r="M50" s="79">
        <v>88.23235073575172</v>
      </c>
      <c r="N50" s="79">
        <f>(B50+C50+D50+E50+F50+G50+H50+I50+J50+K50+L50+M50)/12</f>
        <v>100.75950803671462</v>
      </c>
      <c r="O50" s="90">
        <f>100*(D50-C50)/C50</f>
        <v>7.047698593478116</v>
      </c>
      <c r="P50" s="90">
        <f>100*(D50-D49)/D49</f>
        <v>-0.004820205948954017</v>
      </c>
      <c r="Q50" s="87">
        <f>(((B50+C50+D50)/3)-((B49+C49+D49)/3))/((B49+C49+D49)/3)*100</f>
        <v>7.778186373138292</v>
      </c>
    </row>
    <row r="51" spans="1:17" s="88" customFormat="1" ht="11.25" customHeight="1">
      <c r="A51" s="93">
        <v>2002</v>
      </c>
      <c r="B51" s="79">
        <v>97.57825270898253</v>
      </c>
      <c r="C51" s="79">
        <v>97.50521998745462</v>
      </c>
      <c r="D51" s="79">
        <v>109.17162919194399</v>
      </c>
      <c r="E51" s="79">
        <v>103.79543829537292</v>
      </c>
      <c r="F51" s="79">
        <v>97.3775051116504</v>
      </c>
      <c r="G51" s="79">
        <v>100.27613141563077</v>
      </c>
      <c r="H51" s="79">
        <v>98.9738709196354</v>
      </c>
      <c r="I51" s="79">
        <v>102.842158252862</v>
      </c>
      <c r="J51" s="79">
        <v>108.81443218649929</v>
      </c>
      <c r="K51" s="79">
        <v>115.98212851381436</v>
      </c>
      <c r="L51" s="79">
        <v>112.43812104280188</v>
      </c>
      <c r="M51" s="79">
        <v>94.49558195188092</v>
      </c>
      <c r="N51" s="79">
        <f>(B51+C51+D51+E51+F51+G51+H51+I51+J51+K51+L51+M51)/12</f>
        <v>103.27087246487741</v>
      </c>
      <c r="O51" s="90">
        <f>100*(D51-C51)/C51</f>
        <v>11.9649073208495</v>
      </c>
      <c r="P51" s="90">
        <f>100*(D51-D50)/D50</f>
        <v>0.30099872141251255</v>
      </c>
      <c r="Q51" s="87">
        <f>(((B51+C51+D51)/3)-((B50+C50+D50)/3))/((B50+C50+D50)/3)*100</f>
        <v>-2.969881920467978</v>
      </c>
    </row>
    <row r="52" spans="1:17" s="88" customFormat="1" ht="11.25" customHeight="1">
      <c r="A52" s="93">
        <v>2003</v>
      </c>
      <c r="B52" s="79">
        <v>110.9</v>
      </c>
      <c r="C52" s="79">
        <v>108.8</v>
      </c>
      <c r="D52" s="79">
        <v>122.8</v>
      </c>
      <c r="E52" s="79">
        <v>113.61084161607641</v>
      </c>
      <c r="F52" s="79">
        <v>110.5</v>
      </c>
      <c r="G52" s="79">
        <v>112.4</v>
      </c>
      <c r="H52" s="79">
        <v>113.1</v>
      </c>
      <c r="I52" s="79">
        <v>106</v>
      </c>
      <c r="J52" s="79">
        <v>125.5</v>
      </c>
      <c r="K52" s="79">
        <v>124.2</v>
      </c>
      <c r="L52" s="79">
        <v>120.8</v>
      </c>
      <c r="M52" s="79">
        <v>100.4</v>
      </c>
      <c r="N52" s="79">
        <f>(B52+C52+D52+E52+F52+G52+H52+I52+J52+K52+L52+M52)/12</f>
        <v>114.08423680133971</v>
      </c>
      <c r="O52" s="90">
        <f>100*(D52-C52)/C52</f>
        <v>12.867647058823529</v>
      </c>
      <c r="P52" s="90">
        <f>100*(D52-D51)/D51</f>
        <v>12.483436318509819</v>
      </c>
      <c r="Q52" s="87">
        <f>(((B52+C52+D52)/3)-((B51+C51+D51)/3))/((B51+C51+D51)/3)*100</f>
        <v>12.570010453152364</v>
      </c>
    </row>
    <row r="53" spans="1:17" s="88" customFormat="1" ht="11.25" customHeight="1">
      <c r="A53" s="93">
        <v>2004</v>
      </c>
      <c r="B53" s="79">
        <f>IF('[1]AE_W_V'!B5&lt;&gt;0,'[1]AE_W_V'!B5," ")</f>
        <v>110.55818563043671</v>
      </c>
      <c r="C53" s="79">
        <f>IF('[1]AE_W_V'!C5&lt;&gt;0,'[1]AE_W_V'!C5," ")</f>
        <v>107.96752816423354</v>
      </c>
      <c r="D53" s="79">
        <f>IF('[1]AE_W_V'!D5&lt;&gt;0,'[1]AE_W_V'!D5," ")</f>
        <v>135.26991225144306</v>
      </c>
      <c r="E53" s="79" t="str">
        <f>IF('[1]AE_W_V'!E5&lt;&gt;0,'[1]AE_W_V'!E5," ")</f>
        <v> </v>
      </c>
      <c r="F53" s="79" t="str">
        <f>IF('[1]AE_W_V'!F5&lt;&gt;0,'[1]AE_W_V'!F5," ")</f>
        <v> </v>
      </c>
      <c r="G53" s="79" t="str">
        <f>IF('[1]AE_W_V'!G5&lt;&gt;0,'[1]AE_W_V'!G5," ")</f>
        <v> </v>
      </c>
      <c r="H53" s="79" t="str">
        <f>IF('[1]AE_W_V'!H5&lt;&gt;0,'[1]AE_W_V'!H5," ")</f>
        <v> </v>
      </c>
      <c r="I53" s="79" t="str">
        <f>IF('[1]AE_W_V'!I5&lt;&gt;0,'[1]AE_W_V'!I5," ")</f>
        <v> </v>
      </c>
      <c r="J53" s="79" t="str">
        <f>IF('[1]AE_W_V'!J5&lt;&gt;0,'[1]AE_W_V'!J5," ")</f>
        <v> </v>
      </c>
      <c r="K53" s="79" t="str">
        <f>IF('[1]AE_W_V'!K5&lt;&gt;0,'[1]AE_W_V'!K5," ")</f>
        <v> </v>
      </c>
      <c r="L53" s="79" t="str">
        <f>IF('[1]AE_W_V'!L5&lt;&gt;0,'[1]AE_W_V'!L5," ")</f>
        <v> </v>
      </c>
      <c r="M53" s="79" t="str">
        <f>IF('[1]AE_W_V'!M5&lt;&gt;0,'[1]AE_W_V'!M5," ")</f>
        <v> </v>
      </c>
      <c r="N53" s="79">
        <f>(B53+C53+D53)/3</f>
        <v>117.93187534870442</v>
      </c>
      <c r="O53" s="90">
        <f>100*(D53-C53)/C53</f>
        <v>25.28758836238134</v>
      </c>
      <c r="P53" s="90">
        <f>100*(D53-D52)/D52</f>
        <v>10.154651670556241</v>
      </c>
      <c r="Q53" s="87">
        <f>(((B53+C53+D53)/3)-((B52+C52+D52)/3))/((B52+C52+D52)/3)*100</f>
        <v>3.2979930061644542</v>
      </c>
    </row>
    <row r="54" spans="1:16" s="88" customFormat="1" ht="11.25" customHeight="1">
      <c r="A54" s="95"/>
      <c r="B54" s="79"/>
      <c r="C54" s="79"/>
      <c r="D54" s="79"/>
      <c r="E54" s="79"/>
      <c r="F54" s="79"/>
      <c r="G54" s="79"/>
      <c r="H54" s="79"/>
      <c r="I54" s="79"/>
      <c r="J54" s="79"/>
      <c r="K54" s="79"/>
      <c r="L54" s="79"/>
      <c r="M54" s="79"/>
      <c r="N54" s="79"/>
      <c r="O54" s="90"/>
      <c r="P54" s="90"/>
    </row>
    <row r="55" spans="1:16" s="88" customFormat="1" ht="11.25" customHeight="1">
      <c r="A55" s="97" t="s">
        <v>128</v>
      </c>
      <c r="B55" s="79">
        <v>89.3125344097075</v>
      </c>
      <c r="C55" s="79">
        <v>94.17559191241452</v>
      </c>
      <c r="D55" s="79">
        <v>103.00030241643027</v>
      </c>
      <c r="E55" s="79">
        <v>89.4859328646675</v>
      </c>
      <c r="F55" s="79">
        <v>111.4347552372728</v>
      </c>
      <c r="G55" s="79">
        <v>97.60433841793427</v>
      </c>
      <c r="H55" s="79">
        <v>93.97745957323531</v>
      </c>
      <c r="I55" s="79">
        <v>84.67470068573984</v>
      </c>
      <c r="J55" s="79">
        <v>101.32500619518514</v>
      </c>
      <c r="K55" s="79">
        <v>107.73064049089606</v>
      </c>
      <c r="L55" s="79">
        <v>126.65795467103254</v>
      </c>
      <c r="M55" s="79">
        <v>100.62078309172875</v>
      </c>
      <c r="N55" s="79">
        <v>99.99999999718703</v>
      </c>
      <c r="O55" s="90"/>
      <c r="P55" s="90"/>
    </row>
    <row r="56" spans="1:17" s="88" customFormat="1" ht="11.25" customHeight="1">
      <c r="A56" s="91">
        <v>2001</v>
      </c>
      <c r="B56" s="79">
        <v>109.23413862961864</v>
      </c>
      <c r="C56" s="79">
        <v>109.51584020402746</v>
      </c>
      <c r="D56" s="79">
        <v>113.62106845541354</v>
      </c>
      <c r="E56" s="79">
        <v>98.97300623360051</v>
      </c>
      <c r="F56" s="79">
        <v>108.20397944337728</v>
      </c>
      <c r="G56" s="79">
        <v>98.5708833677556</v>
      </c>
      <c r="H56" s="79">
        <v>99.16368910034892</v>
      </c>
      <c r="I56" s="79">
        <v>87.27321853188545</v>
      </c>
      <c r="J56" s="79">
        <v>95.85650290615358</v>
      </c>
      <c r="K56" s="79">
        <v>98.16602873658796</v>
      </c>
      <c r="L56" s="79">
        <v>114.90965241398969</v>
      </c>
      <c r="M56" s="79">
        <v>96.4256353947884</v>
      </c>
      <c r="N56" s="79">
        <f>(B56+C56+D56+E56+F56+G56+H56+I56+J56+K56+L56+M56)/12</f>
        <v>102.49280361812892</v>
      </c>
      <c r="O56" s="90">
        <f>100*(D56-C56)/C56</f>
        <v>3.7485246369274625</v>
      </c>
      <c r="P56" s="90">
        <f>100*(D56-D55)/D55</f>
        <v>10.311393063724708</v>
      </c>
      <c r="Q56" s="87">
        <f>(((B56+C56+D56)/3)-((B55+C55+D55)/3))/((B55+C55+D55)/3)*100</f>
        <v>16.015522425298222</v>
      </c>
    </row>
    <row r="57" spans="1:17" s="88" customFormat="1" ht="11.25" customHeight="1">
      <c r="A57" s="93">
        <v>2002</v>
      </c>
      <c r="B57" s="79">
        <v>102.58351011162318</v>
      </c>
      <c r="C57" s="79">
        <v>114.6921038722632</v>
      </c>
      <c r="D57" s="79">
        <v>122.82400537977847</v>
      </c>
      <c r="E57" s="79">
        <v>123.28016016324084</v>
      </c>
      <c r="F57" s="79">
        <v>118.51917993612221</v>
      </c>
      <c r="G57" s="79">
        <v>116.26372926074202</v>
      </c>
      <c r="H57" s="79">
        <v>105.01994292193844</v>
      </c>
      <c r="I57" s="79">
        <v>100.82368206664643</v>
      </c>
      <c r="J57" s="79">
        <v>129.38918574053758</v>
      </c>
      <c r="K57" s="79">
        <v>133.24788927576995</v>
      </c>
      <c r="L57" s="79">
        <v>138.76937069846232</v>
      </c>
      <c r="M57" s="79">
        <v>117.58749715441957</v>
      </c>
      <c r="N57" s="79">
        <f>(B57+C57+D57+E57+F57+G57+H57+I57+J57+K57+L57+M57)/12</f>
        <v>118.58335471512869</v>
      </c>
      <c r="O57" s="90">
        <f>100*(D57-C57)/C57</f>
        <v>7.09020170784561</v>
      </c>
      <c r="P57" s="90">
        <f>100*(D57-D56)/D56</f>
        <v>8.099674690153343</v>
      </c>
      <c r="Q57" s="87">
        <f>(((B57+C57+D57)/3)-((B56+C56+D56)/3))/((B56+C56+D56)/3)*100</f>
        <v>2.3252843885297034</v>
      </c>
    </row>
    <row r="58" spans="1:17" ht="11.25" customHeight="1">
      <c r="A58" s="93">
        <v>2003</v>
      </c>
      <c r="B58" s="79">
        <v>132.1</v>
      </c>
      <c r="C58" s="79">
        <v>131.4</v>
      </c>
      <c r="D58" s="79">
        <v>137.7</v>
      </c>
      <c r="E58" s="79">
        <v>127.76430178501082</v>
      </c>
      <c r="F58" s="79">
        <v>113.9</v>
      </c>
      <c r="G58" s="79">
        <v>124.6</v>
      </c>
      <c r="H58" s="79">
        <v>135.2</v>
      </c>
      <c r="I58" s="79">
        <v>114.3</v>
      </c>
      <c r="J58" s="79">
        <v>149.2</v>
      </c>
      <c r="K58" s="79">
        <v>161.6</v>
      </c>
      <c r="L58" s="79">
        <v>162.9</v>
      </c>
      <c r="M58" s="79">
        <v>122.7</v>
      </c>
      <c r="N58" s="79">
        <f>(B58+C58+D58+E58+F58+G58+H58+I58+J58+K58+L58+M58)/12</f>
        <v>134.4470251487509</v>
      </c>
      <c r="O58" s="90">
        <f>100*(D58-C58)/C58</f>
        <v>4.794520547945193</v>
      </c>
      <c r="P58" s="90">
        <f>100*(D58-D57)/D57</f>
        <v>12.111634508436797</v>
      </c>
      <c r="Q58" s="87">
        <f>(((B58+C58+D58)/3)-((B57+C57+D57)/3))/((B57+C57+D57)/3)*100</f>
        <v>17.965436347931096</v>
      </c>
    </row>
    <row r="59" spans="1:17" ht="11.25" customHeight="1">
      <c r="A59" s="93">
        <v>2004</v>
      </c>
      <c r="B59" s="79">
        <f>IF('[1]AE_W_V'!O5&lt;&gt;0,'[1]AE_W_V'!O5," ")</f>
        <v>134.28325557326028</v>
      </c>
      <c r="C59" s="79">
        <f>IF('[1]AE_W_V'!P5&lt;&gt;0,'[1]AE_W_V'!P5," ")</f>
        <v>141.66676604875136</v>
      </c>
      <c r="D59" s="79">
        <f>IF('[1]AE_W_V'!Q5&lt;&gt;0,'[1]AE_W_V'!Q5," ")</f>
        <v>170.5038073543144</v>
      </c>
      <c r="E59" s="79" t="str">
        <f>IF('[1]AE_W_V'!R5&lt;&gt;0,'[1]AE_W_V'!R5," ")</f>
        <v> </v>
      </c>
      <c r="F59" s="79" t="str">
        <f>IF('[1]AE_W_V'!S5&lt;&gt;0,'[1]AE_W_V'!S5," ")</f>
        <v> </v>
      </c>
      <c r="G59" s="79" t="str">
        <f>IF('[1]AE_W_V'!T5&lt;&gt;0,'[1]AE_W_V'!T5," ")</f>
        <v> </v>
      </c>
      <c r="H59" s="79" t="str">
        <f>IF('[1]AE_W_V'!U5&lt;&gt;0,'[1]AE_W_V'!U5," ")</f>
        <v> </v>
      </c>
      <c r="I59" s="79" t="str">
        <f>IF('[1]AE_W_V'!V5&lt;&gt;0,'[1]AE_W_V'!V5," ")</f>
        <v> </v>
      </c>
      <c r="J59" s="79" t="str">
        <f>IF('[1]AE_W_V'!W5&lt;&gt;0,'[1]AE_W_V'!W5," ")</f>
        <v> </v>
      </c>
      <c r="K59" s="79" t="str">
        <f>IF('[1]AE_W_V'!X5&lt;&gt;0,'[1]AE_W_V'!X5," ")</f>
        <v> </v>
      </c>
      <c r="L59" s="79" t="str">
        <f>IF('[1]AE_W_V'!Y5&lt;&gt;0,'[1]AE_W_V'!Y5," ")</f>
        <v> </v>
      </c>
      <c r="M59" s="79" t="str">
        <f>IF('[1]AE_W_V'!Z5&lt;&gt;0,'[1]AE_W_V'!Z5," ")</f>
        <v> </v>
      </c>
      <c r="N59" s="79">
        <f>(B59+C59+D59)/3</f>
        <v>148.81794299210867</v>
      </c>
      <c r="O59" s="90">
        <f>100*(D59-C59)/C59</f>
        <v>20.35554428879914</v>
      </c>
      <c r="P59" s="90">
        <f>100*(D59-D58)/D58</f>
        <v>23.822663292893548</v>
      </c>
      <c r="Q59" s="87">
        <f>(((B59+C59+D59)/3)-((B58+C58+D58)/3))/((B58+C58+D58)/3)*100</f>
        <v>11.27961838891477</v>
      </c>
    </row>
    <row r="60" ht="11.25" customHeight="1">
      <c r="A60" s="98"/>
    </row>
    <row r="61" ht="11.25" customHeight="1">
      <c r="A61" s="98"/>
    </row>
    <row r="62" ht="11.25" customHeight="1">
      <c r="A62" s="98"/>
    </row>
    <row r="63" ht="11.25" customHeight="1">
      <c r="A63" s="98"/>
    </row>
    <row r="64" ht="11.25" customHeight="1">
      <c r="A64" s="98"/>
    </row>
    <row r="65" ht="11.25" customHeight="1">
      <c r="A65" s="98"/>
    </row>
    <row r="66" ht="11.25" customHeight="1">
      <c r="A66" s="98"/>
    </row>
    <row r="67" ht="11.25" customHeight="1">
      <c r="A67" s="98"/>
    </row>
    <row r="68" spans="1:17" ht="12.75">
      <c r="A68" s="487" t="s">
        <v>138</v>
      </c>
      <c r="B68" s="487"/>
      <c r="C68" s="487"/>
      <c r="D68" s="487"/>
      <c r="E68" s="487"/>
      <c r="F68" s="487"/>
      <c r="G68" s="487"/>
      <c r="H68" s="487"/>
      <c r="I68" s="487"/>
      <c r="J68" s="487"/>
      <c r="K68" s="487"/>
      <c r="L68" s="487"/>
      <c r="M68" s="487"/>
      <c r="N68" s="487"/>
      <c r="O68" s="487"/>
      <c r="P68" s="487"/>
      <c r="Q68" s="487"/>
    </row>
    <row r="69" spans="1:16" ht="12.75">
      <c r="A69" s="44"/>
      <c r="B69" s="45"/>
      <c r="C69" s="45"/>
      <c r="D69" s="45"/>
      <c r="E69" s="45"/>
      <c r="F69" s="45"/>
      <c r="G69" s="45"/>
      <c r="H69" s="45"/>
      <c r="I69" s="45"/>
      <c r="J69" s="45"/>
      <c r="K69" s="45"/>
      <c r="L69" s="45"/>
      <c r="M69" s="45"/>
      <c r="N69" s="45"/>
      <c r="O69" s="45"/>
      <c r="P69" s="45"/>
    </row>
    <row r="70" spans="1:17" ht="12.75">
      <c r="A70" s="491" t="s">
        <v>139</v>
      </c>
      <c r="B70" s="491"/>
      <c r="C70" s="491"/>
      <c r="D70" s="491"/>
      <c r="E70" s="491"/>
      <c r="F70" s="491"/>
      <c r="G70" s="491"/>
      <c r="H70" s="491"/>
      <c r="I70" s="491"/>
      <c r="J70" s="491"/>
      <c r="K70" s="491"/>
      <c r="L70" s="491"/>
      <c r="M70" s="491"/>
      <c r="N70" s="491"/>
      <c r="O70" s="491"/>
      <c r="P70" s="491"/>
      <c r="Q70" s="491"/>
    </row>
    <row r="71" spans="1:17" ht="12.75" customHeight="1">
      <c r="A71" s="489" t="s">
        <v>140</v>
      </c>
      <c r="B71" s="489"/>
      <c r="C71" s="489"/>
      <c r="D71" s="489"/>
      <c r="E71" s="489"/>
      <c r="F71" s="489"/>
      <c r="G71" s="489"/>
      <c r="H71" s="489"/>
      <c r="I71" s="489"/>
      <c r="J71" s="489"/>
      <c r="K71" s="489"/>
      <c r="L71" s="489"/>
      <c r="M71" s="489"/>
      <c r="N71" s="489"/>
      <c r="O71" s="489"/>
      <c r="P71" s="489"/>
      <c r="Q71" s="489"/>
    </row>
    <row r="72" spans="1:17" ht="12.75">
      <c r="A72" s="489" t="s">
        <v>103</v>
      </c>
      <c r="B72" s="489"/>
      <c r="C72" s="489"/>
      <c r="D72" s="489"/>
      <c r="E72" s="489"/>
      <c r="F72" s="489"/>
      <c r="G72" s="489"/>
      <c r="H72" s="489"/>
      <c r="I72" s="489"/>
      <c r="J72" s="489"/>
      <c r="K72" s="489"/>
      <c r="L72" s="489"/>
      <c r="M72" s="489"/>
      <c r="N72" s="489"/>
      <c r="O72" s="489"/>
      <c r="P72" s="489"/>
      <c r="Q72" s="489"/>
    </row>
    <row r="73" spans="1:16" ht="12.75">
      <c r="A73" s="100"/>
      <c r="B73" s="45"/>
      <c r="C73" s="45"/>
      <c r="D73" s="45"/>
      <c r="E73" s="45"/>
      <c r="F73" s="45"/>
      <c r="G73" s="45"/>
      <c r="H73" s="45"/>
      <c r="I73" s="45"/>
      <c r="J73" s="45"/>
      <c r="K73" s="45"/>
      <c r="L73" s="45"/>
      <c r="M73" s="45"/>
      <c r="N73" s="45"/>
      <c r="O73" s="45"/>
      <c r="P73" s="45"/>
    </row>
    <row r="75" spans="1:17" s="88" customFormat="1" ht="12.75" customHeight="1">
      <c r="A75" s="52"/>
      <c r="B75" s="53"/>
      <c r="C75" s="54"/>
      <c r="D75" s="54"/>
      <c r="E75" s="54"/>
      <c r="F75" s="54"/>
      <c r="G75" s="54"/>
      <c r="H75" s="54"/>
      <c r="I75" s="54"/>
      <c r="J75" s="54"/>
      <c r="K75" s="54"/>
      <c r="L75" s="54"/>
      <c r="M75" s="54"/>
      <c r="N75" s="55"/>
      <c r="O75" s="482" t="s">
        <v>104</v>
      </c>
      <c r="P75" s="483"/>
      <c r="Q75" s="483"/>
    </row>
    <row r="76" spans="1:17" s="88" customFormat="1" ht="12.75" customHeight="1">
      <c r="A76" s="56"/>
      <c r="B76" s="57"/>
      <c r="C76" s="58"/>
      <c r="D76" s="58"/>
      <c r="E76" s="58"/>
      <c r="F76" s="58"/>
      <c r="G76" s="58"/>
      <c r="H76" s="58"/>
      <c r="I76" s="58"/>
      <c r="J76" s="58"/>
      <c r="K76" s="58"/>
      <c r="L76" s="58"/>
      <c r="M76" s="58"/>
      <c r="N76" s="59"/>
      <c r="O76" s="60" t="s">
        <v>105</v>
      </c>
      <c r="P76" s="61"/>
      <c r="Q76" s="62" t="s">
        <v>106</v>
      </c>
    </row>
    <row r="77" spans="1:17" s="88" customFormat="1" ht="12.75" customHeight="1">
      <c r="A77" s="63" t="s">
        <v>107</v>
      </c>
      <c r="B77" s="57" t="s">
        <v>108</v>
      </c>
      <c r="C77" s="58" t="s">
        <v>109</v>
      </c>
      <c r="D77" s="58" t="s">
        <v>105</v>
      </c>
      <c r="E77" s="58" t="s">
        <v>110</v>
      </c>
      <c r="F77" s="58" t="s">
        <v>111</v>
      </c>
      <c r="G77" s="58" t="s">
        <v>112</v>
      </c>
      <c r="H77" s="58" t="s">
        <v>113</v>
      </c>
      <c r="I77" s="58" t="s">
        <v>114</v>
      </c>
      <c r="J77" s="58" t="s">
        <v>115</v>
      </c>
      <c r="K77" s="58" t="s">
        <v>116</v>
      </c>
      <c r="L77" s="58" t="s">
        <v>117</v>
      </c>
      <c r="M77" s="58" t="s">
        <v>118</v>
      </c>
      <c r="N77" s="64" t="s">
        <v>119</v>
      </c>
      <c r="O77" s="484" t="s">
        <v>120</v>
      </c>
      <c r="P77" s="485"/>
      <c r="Q77" s="485"/>
    </row>
    <row r="78" spans="1:17" s="88" customFormat="1" ht="12.75" customHeight="1">
      <c r="A78" s="56"/>
      <c r="B78" s="57"/>
      <c r="C78" s="58"/>
      <c r="D78" s="58"/>
      <c r="E78" s="58"/>
      <c r="F78" s="58"/>
      <c r="G78" s="58"/>
      <c r="H78" s="58"/>
      <c r="I78" s="58"/>
      <c r="J78" s="58"/>
      <c r="K78" s="58"/>
      <c r="L78" s="58"/>
      <c r="M78" s="58"/>
      <c r="N78" s="59"/>
      <c r="O78" s="64" t="s">
        <v>121</v>
      </c>
      <c r="P78" s="65" t="s">
        <v>122</v>
      </c>
      <c r="Q78" s="66" t="s">
        <v>122</v>
      </c>
    </row>
    <row r="79" spans="1:17" s="88" customFormat="1" ht="12.75" customHeight="1">
      <c r="A79" s="67"/>
      <c r="B79" s="68"/>
      <c r="C79" s="69"/>
      <c r="D79" s="69"/>
      <c r="E79" s="69"/>
      <c r="F79" s="69"/>
      <c r="G79" s="69"/>
      <c r="H79" s="69"/>
      <c r="I79" s="69"/>
      <c r="J79" s="69"/>
      <c r="K79" s="69"/>
      <c r="L79" s="69"/>
      <c r="M79" s="69"/>
      <c r="N79" s="70"/>
      <c r="O79" s="71" t="s">
        <v>123</v>
      </c>
      <c r="P79" s="72" t="s">
        <v>124</v>
      </c>
      <c r="Q79" s="73" t="s">
        <v>125</v>
      </c>
    </row>
    <row r="83" spans="1:17" ht="12.75">
      <c r="A83" s="486" t="s">
        <v>132</v>
      </c>
      <c r="B83" s="486"/>
      <c r="C83" s="486"/>
      <c r="D83" s="486"/>
      <c r="E83" s="486"/>
      <c r="F83" s="486"/>
      <c r="G83" s="486"/>
      <c r="H83" s="486"/>
      <c r="I83" s="486"/>
      <c r="J83" s="486"/>
      <c r="K83" s="486"/>
      <c r="L83" s="486"/>
      <c r="M83" s="486"/>
      <c r="N83" s="486"/>
      <c r="O83" s="486"/>
      <c r="P83" s="486"/>
      <c r="Q83" s="486"/>
    </row>
    <row r="84" spans="1:16" ht="11.25" customHeight="1">
      <c r="A84" s="84"/>
      <c r="B84" s="101"/>
      <c r="C84" s="101"/>
      <c r="D84" s="101"/>
      <c r="E84" s="101"/>
      <c r="F84" s="101"/>
      <c r="G84" s="101"/>
      <c r="H84" s="101"/>
      <c r="I84" s="101"/>
      <c r="J84" s="101"/>
      <c r="K84" s="101"/>
      <c r="L84" s="101"/>
      <c r="M84" s="101"/>
      <c r="N84" s="102"/>
      <c r="O84" s="102"/>
      <c r="P84" s="102"/>
    </row>
    <row r="85" spans="1:16" s="88" customFormat="1" ht="11.25" customHeight="1">
      <c r="A85" s="103"/>
      <c r="B85" s="79"/>
      <c r="C85" s="79"/>
      <c r="D85" s="79"/>
      <c r="E85" s="79"/>
      <c r="F85" s="79"/>
      <c r="G85" s="79"/>
      <c r="H85" s="79"/>
      <c r="I85" s="79"/>
      <c r="J85" s="79"/>
      <c r="K85" s="79"/>
      <c r="L85" s="79"/>
      <c r="M85" s="79"/>
      <c r="N85" s="79"/>
      <c r="O85" s="99"/>
      <c r="P85" s="99"/>
    </row>
    <row r="86" spans="1:16" s="88" customFormat="1" ht="11.25" customHeight="1">
      <c r="A86" s="89" t="s">
        <v>126</v>
      </c>
      <c r="B86" s="79">
        <v>87.57663169355828</v>
      </c>
      <c r="C86" s="79">
        <v>93.027366084369</v>
      </c>
      <c r="D86" s="79">
        <v>104.65547412984415</v>
      </c>
      <c r="E86" s="79">
        <v>91.0949297605975</v>
      </c>
      <c r="F86" s="79">
        <v>109.69401648101251</v>
      </c>
      <c r="G86" s="79">
        <v>96.69171097753281</v>
      </c>
      <c r="H86" s="79">
        <v>100.89043962679274</v>
      </c>
      <c r="I86" s="79">
        <v>101.69067277961092</v>
      </c>
      <c r="J86" s="79">
        <v>108.19525026933539</v>
      </c>
      <c r="K86" s="79">
        <v>104.92157755082758</v>
      </c>
      <c r="L86" s="79">
        <v>110.56405725184146</v>
      </c>
      <c r="M86" s="79">
        <v>90.99787337641177</v>
      </c>
      <c r="N86" s="79">
        <v>99.99999999847785</v>
      </c>
      <c r="O86" s="87"/>
      <c r="P86" s="87"/>
    </row>
    <row r="87" spans="1:17" s="88" customFormat="1" ht="11.25" customHeight="1">
      <c r="A87" s="91">
        <v>2001</v>
      </c>
      <c r="B87" s="79">
        <v>108.11279845341897</v>
      </c>
      <c r="C87" s="79">
        <v>110.38599110806082</v>
      </c>
      <c r="D87" s="79">
        <v>112.41117117322277</v>
      </c>
      <c r="E87" s="79">
        <v>103.55836895535855</v>
      </c>
      <c r="F87" s="79">
        <v>111.63851925091417</v>
      </c>
      <c r="G87" s="79">
        <v>108.04323624099314</v>
      </c>
      <c r="H87" s="79">
        <v>109.61426295619799</v>
      </c>
      <c r="I87" s="79">
        <v>111.52909598822094</v>
      </c>
      <c r="J87" s="79">
        <v>111.30825136771591</v>
      </c>
      <c r="K87" s="79">
        <v>116.7855215174343</v>
      </c>
      <c r="L87" s="79">
        <v>109.88019392518824</v>
      </c>
      <c r="M87" s="79">
        <v>88.04171189006995</v>
      </c>
      <c r="N87" s="79">
        <f>(B87+C87+D87+E87+F87+G87+H87+I87+J87+K87+L87+M87)/12</f>
        <v>108.44242690223298</v>
      </c>
      <c r="O87" s="90">
        <f>100*(D87-C87)/C87</f>
        <v>1.8346350336968265</v>
      </c>
      <c r="P87" s="90">
        <f>100*(D87-D86)/D86</f>
        <v>7.410694096857529</v>
      </c>
      <c r="Q87" s="87">
        <f>(((B87+C87+D87)/3)-((B86+C86+D86)/3))/((B86+C86+D86)/3)*100</f>
        <v>16.00314567002023</v>
      </c>
    </row>
    <row r="88" spans="1:17" s="88" customFormat="1" ht="11.25" customHeight="1">
      <c r="A88" s="93">
        <v>2002</v>
      </c>
      <c r="B88" s="92">
        <v>113.66581334556432</v>
      </c>
      <c r="C88" s="92">
        <v>110.00144965538945</v>
      </c>
      <c r="D88" s="92">
        <v>116.51075697264275</v>
      </c>
      <c r="E88" s="92">
        <v>118.48176669793253</v>
      </c>
      <c r="F88" s="92">
        <v>118.63192765154884</v>
      </c>
      <c r="G88" s="92">
        <v>113.17088803940428</v>
      </c>
      <c r="H88" s="92">
        <v>120.15231439084357</v>
      </c>
      <c r="I88" s="92">
        <v>113.91927175981141</v>
      </c>
      <c r="J88" s="92">
        <v>123.2613581993307</v>
      </c>
      <c r="K88" s="92">
        <v>126.03971680218183</v>
      </c>
      <c r="L88" s="92">
        <v>120.47198214321169</v>
      </c>
      <c r="M88" s="92">
        <v>98.23879642521602</v>
      </c>
      <c r="N88" s="79">
        <f>(B88+C88+D88+E88+F88+G88+H88+I88+J88+K88+L88+M88)/12</f>
        <v>116.04550350692313</v>
      </c>
      <c r="O88" s="90">
        <f>100*(D88-C88)/C88</f>
        <v>5.9174741220643385</v>
      </c>
      <c r="P88" s="90">
        <f>100*(D88-D87)/D87</f>
        <v>3.6469558644688664</v>
      </c>
      <c r="Q88" s="87">
        <f>(((B88+C88+D88)/3)-((B87+C87+D87)/3))/((B87+C87+D87)/3)*100</f>
        <v>2.800779770520212</v>
      </c>
    </row>
    <row r="89" spans="1:17" s="88" customFormat="1" ht="11.25" customHeight="1">
      <c r="A89" s="93">
        <v>2003</v>
      </c>
      <c r="B89" s="79">
        <v>135.2192881957615</v>
      </c>
      <c r="C89" s="79">
        <v>124.8</v>
      </c>
      <c r="D89" s="79">
        <v>139.1</v>
      </c>
      <c r="E89" s="79">
        <v>133.9</v>
      </c>
      <c r="F89" s="79">
        <v>131.5</v>
      </c>
      <c r="G89" s="79">
        <v>132.1</v>
      </c>
      <c r="H89" s="79">
        <v>142</v>
      </c>
      <c r="I89" s="79">
        <v>129.9</v>
      </c>
      <c r="J89" s="79">
        <v>145.9</v>
      </c>
      <c r="K89" s="79">
        <v>147.2</v>
      </c>
      <c r="L89" s="79">
        <v>141.9</v>
      </c>
      <c r="M89" s="79">
        <v>115.2</v>
      </c>
      <c r="N89" s="79">
        <f>(B89+C89+D89+E89+F89+G89+H89+I89+J89+K89+L89+M89)/12</f>
        <v>134.89327401631348</v>
      </c>
      <c r="O89" s="90">
        <f>100*(D89-C89)/C89</f>
        <v>11.458333333333332</v>
      </c>
      <c r="P89" s="90">
        <f>100*(D89-D88)/D88</f>
        <v>19.388117985244314</v>
      </c>
      <c r="Q89" s="87">
        <f>(((B89+C89+D89)/3)-((B88+C88+D88)/3))/((B88+C88+D88)/3)*100</f>
        <v>17.326595124146994</v>
      </c>
    </row>
    <row r="90" spans="1:17" s="88" customFormat="1" ht="11.25" customHeight="1">
      <c r="A90" s="93">
        <v>2004</v>
      </c>
      <c r="B90" s="79">
        <f>IF('[1]AE_W_V'!AB42&lt;&gt;0,'[1]AE_W_V'!AB42," ")</f>
        <v>143.52223342589957</v>
      </c>
      <c r="C90" s="79">
        <f>IF('[1]AE_W_V'!AC42&lt;&gt;0,'[1]AE_W_V'!AC42," ")</f>
        <v>136.1615012276619</v>
      </c>
      <c r="D90" s="79">
        <f>IF('[1]AE_W_V'!AD42&lt;&gt;0,'[1]AE_W_V'!AD42," ")</f>
        <v>166.995407793112</v>
      </c>
      <c r="E90" s="79" t="str">
        <f>IF('[1]AE_W_V'!AE42&lt;&gt;0,'[1]AE_W_V'!AE42," ")</f>
        <v> </v>
      </c>
      <c r="F90" s="79" t="str">
        <f>IF('[1]AE_W_V'!AF42&lt;&gt;0,'[1]AE_W_V'!AF42," ")</f>
        <v> </v>
      </c>
      <c r="G90" s="79" t="str">
        <f>IF('[1]AE_W_V'!AG42&lt;&gt;0,'[1]AE_W_V'!AG42," ")</f>
        <v> </v>
      </c>
      <c r="H90" s="79" t="str">
        <f>IF('[1]AE_W_V'!AH42&lt;&gt;0,'[1]AE_W_V'!AH42," ")</f>
        <v> </v>
      </c>
      <c r="I90" s="79" t="str">
        <f>IF('[1]AE_W_V'!AI42&lt;&gt;0,'[1]AE_W_V'!AI42," ")</f>
        <v> </v>
      </c>
      <c r="J90" s="79" t="str">
        <f>IF('[1]AE_W_V'!AJ42&lt;&gt;0,'[1]AE_W_V'!AJ42," ")</f>
        <v> </v>
      </c>
      <c r="K90" s="79" t="str">
        <f>IF('[1]AE_W_V'!AK42&lt;&gt;0,'[1]AE_W_V'!AK42," ")</f>
        <v> </v>
      </c>
      <c r="L90" s="79" t="str">
        <f>IF('[1]AE_W_V'!AL42&lt;&gt;0,'[1]AE_W_V'!AL42," ")</f>
        <v> </v>
      </c>
      <c r="M90" s="79" t="str">
        <f>IF('[1]AE_W_V'!AM42&lt;&gt;0,'[1]AE_W_V'!AM42," ")</f>
        <v> </v>
      </c>
      <c r="N90" s="79">
        <f>(B90+C90+D90)/3</f>
        <v>148.8930474822245</v>
      </c>
      <c r="O90" s="90">
        <f>100*(D90-C90)/C90</f>
        <v>22.645098862339847</v>
      </c>
      <c r="P90" s="90">
        <f>100*(D90-D89)/D89</f>
        <v>20.054211210001448</v>
      </c>
      <c r="Q90" s="87">
        <f>(((B90+C90+D90)/3)-((B89+C89+D89)/3))/((B89+C89+D89)/3)*100</f>
        <v>11.916200408631884</v>
      </c>
    </row>
    <row r="91" spans="1:16" s="88" customFormat="1" ht="11.25" customHeight="1">
      <c r="A91" s="95"/>
      <c r="B91" s="79"/>
      <c r="C91" s="79"/>
      <c r="D91" s="79"/>
      <c r="E91" s="79"/>
      <c r="F91" s="79"/>
      <c r="G91" s="79"/>
      <c r="H91" s="79"/>
      <c r="I91" s="79"/>
      <c r="J91" s="79"/>
      <c r="K91" s="79"/>
      <c r="L91" s="79"/>
      <c r="M91" s="79"/>
      <c r="N91" s="79"/>
      <c r="O91" s="90"/>
      <c r="P91" s="90"/>
    </row>
    <row r="92" spans="1:16" s="88" customFormat="1" ht="11.25" customHeight="1">
      <c r="A92" s="97" t="s">
        <v>127</v>
      </c>
      <c r="B92" s="79">
        <v>86.26831350925248</v>
      </c>
      <c r="C92" s="79">
        <v>91.3046587234661</v>
      </c>
      <c r="D92" s="79">
        <v>103.8228602779248</v>
      </c>
      <c r="E92" s="79">
        <v>91.49243459323647</v>
      </c>
      <c r="F92" s="79">
        <v>110.23269918411818</v>
      </c>
      <c r="G92" s="79">
        <v>95.61345867980803</v>
      </c>
      <c r="H92" s="79">
        <v>101.58360449095608</v>
      </c>
      <c r="I92" s="79">
        <v>102.43286039946796</v>
      </c>
      <c r="J92" s="79">
        <v>107.55038842791367</v>
      </c>
      <c r="K92" s="79">
        <v>106.41373380047709</v>
      </c>
      <c r="L92" s="79">
        <v>111.69603454162673</v>
      </c>
      <c r="M92" s="79">
        <v>91.58895332649304</v>
      </c>
      <c r="N92" s="79">
        <v>99.99999999622838</v>
      </c>
      <c r="O92" s="90"/>
      <c r="P92" s="90"/>
    </row>
    <row r="93" spans="1:17" s="88" customFormat="1" ht="11.25" customHeight="1">
      <c r="A93" s="91">
        <v>2001</v>
      </c>
      <c r="B93" s="79">
        <v>107.04454425989647</v>
      </c>
      <c r="C93" s="79">
        <v>108.85291476815162</v>
      </c>
      <c r="D93" s="79">
        <v>111.28826095797935</v>
      </c>
      <c r="E93" s="79">
        <v>102.7735426266189</v>
      </c>
      <c r="F93" s="79">
        <v>111.99488052716349</v>
      </c>
      <c r="G93" s="79">
        <v>108.56601626361461</v>
      </c>
      <c r="H93" s="79">
        <v>109.56010953944218</v>
      </c>
      <c r="I93" s="79">
        <v>114.11608169246064</v>
      </c>
      <c r="J93" s="79">
        <v>111.05850598020317</v>
      </c>
      <c r="K93" s="79">
        <v>114.47829209222253</v>
      </c>
      <c r="L93" s="79">
        <v>111.73176435962122</v>
      </c>
      <c r="M93" s="79">
        <v>85.20320313223318</v>
      </c>
      <c r="N93" s="79">
        <f>(B93+C93+D93+E93+F93+G93+H93+I93+J93+K93+L93+M93)/12</f>
        <v>108.0556763499673</v>
      </c>
      <c r="O93" s="90">
        <f>100*(D93-C93)/C93</f>
        <v>2.2372815601813025</v>
      </c>
      <c r="P93" s="90">
        <f>100*(D93-D92)/D92</f>
        <v>7.190517252241281</v>
      </c>
      <c r="Q93" s="87">
        <f>(((B93+C93+D93)/3)-((B92+C92+D92)/3))/((B92+C92+D92)/3)*100</f>
        <v>16.27241138109325</v>
      </c>
    </row>
    <row r="94" spans="1:17" s="88" customFormat="1" ht="11.25" customHeight="1">
      <c r="A94" s="93">
        <v>2002</v>
      </c>
      <c r="B94" s="92">
        <v>109.5682764617189</v>
      </c>
      <c r="C94" s="92">
        <v>105.06410455076372</v>
      </c>
      <c r="D94" s="92">
        <v>110.86679863494288</v>
      </c>
      <c r="E94" s="92">
        <v>114.8704864173256</v>
      </c>
      <c r="F94" s="92">
        <v>113.59979761935519</v>
      </c>
      <c r="G94" s="92">
        <v>113.07447938084678</v>
      </c>
      <c r="H94" s="92">
        <v>118.32498242147646</v>
      </c>
      <c r="I94" s="92">
        <v>113.61855817303102</v>
      </c>
      <c r="J94" s="92">
        <v>119.29131739813418</v>
      </c>
      <c r="K94" s="92">
        <v>121.88054095288348</v>
      </c>
      <c r="L94" s="92">
        <v>117.06812881879911</v>
      </c>
      <c r="M94" s="92">
        <v>92.69293447967551</v>
      </c>
      <c r="N94" s="79">
        <f>(B94+C94+D94+E94+F94+G94+H94+I94+J94+K94+L94+M94)/12</f>
        <v>112.49336710907941</v>
      </c>
      <c r="O94" s="90">
        <f>100*(D94-C94)/C94</f>
        <v>5.523003416809671</v>
      </c>
      <c r="P94" s="90">
        <f>100*(D94-D93)/D93</f>
        <v>-0.3787122913130995</v>
      </c>
      <c r="Q94" s="87">
        <f>(((B94+C94+D94)/3)-((B93+C93+D93)/3))/((B93+C93+D93)/3)*100</f>
        <v>-0.5154688103973475</v>
      </c>
    </row>
    <row r="95" spans="1:17" s="88" customFormat="1" ht="11.25" customHeight="1">
      <c r="A95" s="93">
        <v>2003</v>
      </c>
      <c r="B95" s="79">
        <v>129.60702472604106</v>
      </c>
      <c r="C95" s="79">
        <v>116.5</v>
      </c>
      <c r="D95" s="79">
        <v>137.6</v>
      </c>
      <c r="E95" s="79">
        <v>129.3</v>
      </c>
      <c r="F95" s="79">
        <v>131.3</v>
      </c>
      <c r="G95" s="79">
        <v>132.5</v>
      </c>
      <c r="H95" s="79">
        <v>140.7</v>
      </c>
      <c r="I95" s="79">
        <v>127.3</v>
      </c>
      <c r="J95" s="79">
        <v>145.7</v>
      </c>
      <c r="K95" s="79">
        <v>146.4</v>
      </c>
      <c r="L95" s="79">
        <v>140.9</v>
      </c>
      <c r="M95" s="79">
        <v>111.7</v>
      </c>
      <c r="N95" s="79">
        <f>(B95+C95+D95+E95+F95+G95+H95+I95+J95+K95+L95+M95)/12</f>
        <v>132.4589187271701</v>
      </c>
      <c r="O95" s="90">
        <f>100*(D95-C95)/C95</f>
        <v>18.111587982832614</v>
      </c>
      <c r="P95" s="90">
        <f>100*(D95-D94)/D94</f>
        <v>24.112900971446802</v>
      </c>
      <c r="Q95" s="87">
        <f>(((B95+C95+D95)/3)-((B94+C94+D94)/3))/((B94+C94+D94)/3)*100</f>
        <v>17.882639563535978</v>
      </c>
    </row>
    <row r="96" spans="1:17" s="88" customFormat="1" ht="11.25" customHeight="1">
      <c r="A96" s="93">
        <v>2004</v>
      </c>
      <c r="B96" s="79">
        <f>IF('[1]AE_W_V'!B42&lt;&gt;0,'[1]AE_W_V'!B42," ")</f>
        <v>140.21296895382983</v>
      </c>
      <c r="C96" s="79">
        <f>IF('[1]AE_W_V'!C42&lt;&gt;0,'[1]AE_W_V'!C42," ")</f>
        <v>130.41354495331626</v>
      </c>
      <c r="D96" s="79">
        <f>IF('[1]AE_W_V'!D42&lt;&gt;0,'[1]AE_W_V'!D42," ")</f>
        <v>162.75721557709454</v>
      </c>
      <c r="E96" s="79" t="str">
        <f>IF('[1]AE_W_V'!E42&lt;&gt;0,'[1]AE_W_V'!E42," ")</f>
        <v> </v>
      </c>
      <c r="F96" s="79" t="str">
        <f>IF('[1]AE_W_V'!F42&lt;&gt;0,'[1]AE_W_V'!F42," ")</f>
        <v> </v>
      </c>
      <c r="G96" s="79" t="str">
        <f>IF('[1]AE_W_V'!G42&lt;&gt;0,'[1]AE_W_V'!G42," ")</f>
        <v> </v>
      </c>
      <c r="H96" s="79" t="str">
        <f>IF('[1]AE_W_V'!H42&lt;&gt;0,'[1]AE_W_V'!H42," ")</f>
        <v> </v>
      </c>
      <c r="I96" s="79" t="str">
        <f>IF('[1]AE_W_V'!I42&lt;&gt;0,'[1]AE_W_V'!I42," ")</f>
        <v> </v>
      </c>
      <c r="J96" s="79" t="str">
        <f>IF('[1]AE_W_V'!J42&lt;&gt;0,'[1]AE_W_V'!J42," ")</f>
        <v> </v>
      </c>
      <c r="K96" s="79" t="str">
        <f>IF('[1]AE_W_V'!K42&lt;&gt;0,'[1]AE_W_V'!K42," ")</f>
        <v> </v>
      </c>
      <c r="L96" s="79" t="str">
        <f>IF('[1]AE_W_V'!L42&lt;&gt;0,'[1]AE_W_V'!L42," ")</f>
        <v> </v>
      </c>
      <c r="M96" s="79" t="str">
        <f>IF('[1]AE_W_V'!M42&lt;&gt;0,'[1]AE_W_V'!M42," ")</f>
        <v> </v>
      </c>
      <c r="N96" s="79">
        <f>(B96+C96+D96)/3</f>
        <v>144.46124316141353</v>
      </c>
      <c r="O96" s="90">
        <f>100*(D96-C96)/C96</f>
        <v>24.800852269874454</v>
      </c>
      <c r="P96" s="90">
        <f>100*(D96-D95)/D95</f>
        <v>18.282860157772202</v>
      </c>
      <c r="Q96" s="87">
        <f>(((B96+C96+D96)/3)-((B95+C95+D95)/3))/((B95+C95+D95)/3)*100</f>
        <v>12.946519494572122</v>
      </c>
    </row>
    <row r="97" spans="1:16" s="88" customFormat="1" ht="11.25" customHeight="1">
      <c r="A97" s="95"/>
      <c r="B97" s="79"/>
      <c r="C97" s="79"/>
      <c r="D97" s="79"/>
      <c r="E97" s="79"/>
      <c r="F97" s="79"/>
      <c r="G97" s="79"/>
      <c r="H97" s="79"/>
      <c r="I97" s="79"/>
      <c r="J97" s="79"/>
      <c r="K97" s="79"/>
      <c r="L97" s="79"/>
      <c r="M97" s="79"/>
      <c r="N97" s="79"/>
      <c r="O97" s="90"/>
      <c r="P97" s="90"/>
    </row>
    <row r="98" spans="1:16" s="88" customFormat="1" ht="11.25" customHeight="1">
      <c r="A98" s="97" t="s">
        <v>128</v>
      </c>
      <c r="B98" s="79">
        <v>91.77424857452853</v>
      </c>
      <c r="C98" s="79">
        <v>98.55451199270522</v>
      </c>
      <c r="D98" s="79">
        <v>107.32683802425046</v>
      </c>
      <c r="E98" s="79">
        <v>89.81957257589904</v>
      </c>
      <c r="F98" s="79">
        <v>107.96570326504245</v>
      </c>
      <c r="G98" s="79">
        <v>100.15118291721043</v>
      </c>
      <c r="H98" s="79">
        <v>98.66648480402623</v>
      </c>
      <c r="I98" s="79">
        <v>99.30943301703674</v>
      </c>
      <c r="J98" s="79">
        <v>110.26422934770854</v>
      </c>
      <c r="K98" s="79">
        <v>100.13413338125712</v>
      </c>
      <c r="L98" s="79">
        <v>106.93221368486651</v>
      </c>
      <c r="M98" s="79">
        <v>89.10144848011939</v>
      </c>
      <c r="N98" s="79">
        <v>100.00000000538758</v>
      </c>
      <c r="O98" s="90"/>
      <c r="P98" s="90"/>
    </row>
    <row r="99" spans="1:17" s="88" customFormat="1" ht="11.25" customHeight="1">
      <c r="A99" s="91">
        <v>2001</v>
      </c>
      <c r="B99" s="79">
        <v>111.54019240814681</v>
      </c>
      <c r="C99" s="79">
        <v>115.30472357038025</v>
      </c>
      <c r="D99" s="79">
        <v>116.01392387643546</v>
      </c>
      <c r="E99" s="79">
        <v>106.07641103828675</v>
      </c>
      <c r="F99" s="79">
        <v>110.49516732980112</v>
      </c>
      <c r="G99" s="79">
        <v>106.36594529228609</v>
      </c>
      <c r="H99" s="79">
        <v>109.78800914320136</v>
      </c>
      <c r="I99" s="79">
        <v>103.22899361683007</v>
      </c>
      <c r="J99" s="79">
        <v>112.10953615207715</v>
      </c>
      <c r="K99" s="79">
        <v>124.18805195679421</v>
      </c>
      <c r="L99" s="79">
        <v>103.9396028625137</v>
      </c>
      <c r="M99" s="79">
        <v>97.14880252139824</v>
      </c>
      <c r="N99" s="79">
        <f>(B99+C99+D99+E99+F99+G99+H99+I99+J99+K99+L99+M99)/12</f>
        <v>109.68327998067927</v>
      </c>
      <c r="O99" s="90">
        <f>100*(D99-C99)/C99</f>
        <v>0.6150661344089028</v>
      </c>
      <c r="P99" s="90">
        <f>100*(D99-D98)/D98</f>
        <v>8.09404806114026</v>
      </c>
      <c r="Q99" s="87">
        <f>(((B99+C99+D99)/3)-((B98+C98+D98)/3))/((B98+C98+D98)/3)*100</f>
        <v>15.186424000550113</v>
      </c>
    </row>
    <row r="100" spans="1:17" s="88" customFormat="1" ht="11.25" customHeight="1">
      <c r="A100" s="93">
        <v>2002</v>
      </c>
      <c r="B100" s="92">
        <v>126.81237830277318</v>
      </c>
      <c r="C100" s="92">
        <v>125.84246096888478</v>
      </c>
      <c r="D100" s="92">
        <v>134.61887094603625</v>
      </c>
      <c r="E100" s="92">
        <v>130.0682226916859</v>
      </c>
      <c r="F100" s="92">
        <v>134.7770475655238</v>
      </c>
      <c r="G100" s="92">
        <v>113.48020622901431</v>
      </c>
      <c r="H100" s="92">
        <v>126.01513859811446</v>
      </c>
      <c r="I100" s="92">
        <v>114.88408325824582</v>
      </c>
      <c r="J100" s="92">
        <v>135.9988638655527</v>
      </c>
      <c r="K100" s="92">
        <v>139.38404463158923</v>
      </c>
      <c r="L100" s="92">
        <v>131.39292809254457</v>
      </c>
      <c r="M100" s="92">
        <v>116.03217727284354</v>
      </c>
      <c r="N100" s="79">
        <f>(B100+C100+D100+E100+F100+G100+H100+I100+J100+K100+L100+M100)/12</f>
        <v>127.44220186856738</v>
      </c>
      <c r="O100" s="90">
        <f>100*(D100-C100)/C100</f>
        <v>6.97412455985066</v>
      </c>
      <c r="P100" s="90">
        <f>100*(D100-D99)/D99</f>
        <v>16.03682251918022</v>
      </c>
      <c r="Q100" s="87">
        <f>(((B100+C100+D100)/3)-((B99+C99+D99)/3))/((B99+C99+D99)/3)*100</f>
        <v>12.954273070958353</v>
      </c>
    </row>
    <row r="101" spans="1:17" s="88" customFormat="1" ht="11.25" customHeight="1">
      <c r="A101" s="93">
        <v>2003</v>
      </c>
      <c r="B101" s="79">
        <v>153.22571214103363</v>
      </c>
      <c r="C101" s="79">
        <v>151.4</v>
      </c>
      <c r="D101" s="79">
        <v>143.9</v>
      </c>
      <c r="E101" s="79">
        <v>148.5</v>
      </c>
      <c r="F101" s="79">
        <v>131.9</v>
      </c>
      <c r="G101" s="79">
        <v>130.7</v>
      </c>
      <c r="H101" s="79">
        <v>146</v>
      </c>
      <c r="I101" s="79">
        <v>138.4</v>
      </c>
      <c r="J101" s="79">
        <v>146.6</v>
      </c>
      <c r="K101" s="79">
        <v>150</v>
      </c>
      <c r="L101" s="79">
        <v>145.2</v>
      </c>
      <c r="M101" s="79">
        <v>126.5</v>
      </c>
      <c r="N101" s="79">
        <f>(B101+C101+D101+E101+F101+G101+H101+I101+J101+K101+L101+M101)/12</f>
        <v>142.69380934508612</v>
      </c>
      <c r="O101" s="90">
        <f>100*(D101-C101)/C101</f>
        <v>-4.953764861294584</v>
      </c>
      <c r="P101" s="90">
        <f>100*(D101-D100)/D100</f>
        <v>6.894374457860529</v>
      </c>
      <c r="Q101" s="87">
        <f>(((B101+C101+D101)/3)-((B100+C100+D100)/3))/((B100+C100+D100)/3)*100</f>
        <v>15.816204484654659</v>
      </c>
    </row>
    <row r="102" spans="1:17" s="88" customFormat="1" ht="11.25" customHeight="1">
      <c r="A102" s="93">
        <v>2004</v>
      </c>
      <c r="B102" s="79">
        <f>IF('[1]AE_W_V'!O42&lt;&gt;0,'[1]AE_W_V'!O42," ")</f>
        <v>154.13969986372896</v>
      </c>
      <c r="C102" s="79">
        <f>IF('[1]AE_W_V'!P42&lt;&gt;0,'[1]AE_W_V'!P42," ")</f>
        <v>154.60328288192716</v>
      </c>
      <c r="D102" s="79">
        <f>IF('[1]AE_W_V'!Q42&lt;&gt;0,'[1]AE_W_V'!Q42," ")</f>
        <v>180.5932522659847</v>
      </c>
      <c r="E102" s="79" t="str">
        <f>IF('[1]AE_W_V'!R42&lt;&gt;0,'[1]AE_W_V'!R42," ")</f>
        <v> </v>
      </c>
      <c r="F102" s="79" t="str">
        <f>IF('[1]AE_W_V'!S42&lt;&gt;0,'[1]AE_W_V'!S42," ")</f>
        <v> </v>
      </c>
      <c r="G102" s="79" t="str">
        <f>IF('[1]AE_W_V'!T42&lt;&gt;0,'[1]AE_W_V'!T42," ")</f>
        <v> </v>
      </c>
      <c r="H102" s="79" t="str">
        <f>IF('[1]AE_W_V'!U42&lt;&gt;0,'[1]AE_W_V'!U42," ")</f>
        <v> </v>
      </c>
      <c r="I102" s="79" t="str">
        <f>IF('[1]AE_W_V'!V42&lt;&gt;0,'[1]AE_W_V'!V42," ")</f>
        <v> </v>
      </c>
      <c r="J102" s="79" t="str">
        <f>IF('[1]AE_W_V'!W42&lt;&gt;0,'[1]AE_W_V'!W42," ")</f>
        <v> </v>
      </c>
      <c r="K102" s="79" t="str">
        <f>IF('[1]AE_W_V'!X42&lt;&gt;0,'[1]AE_W_V'!X42," ")</f>
        <v> </v>
      </c>
      <c r="L102" s="79" t="str">
        <f>IF('[1]AE_W_V'!Y42&lt;&gt;0,'[1]AE_W_V'!Y42," ")</f>
        <v> </v>
      </c>
      <c r="M102" s="79" t="str">
        <f>IF('[1]AE_W_V'!Z42&lt;&gt;0,'[1]AE_W_V'!Z42," ")</f>
        <v> </v>
      </c>
      <c r="N102" s="79">
        <f>(B102+C102+D102)/3</f>
        <v>163.1120783372136</v>
      </c>
      <c r="O102" s="90">
        <f>100*(D102-C102)/C102</f>
        <v>16.810748710883754</v>
      </c>
      <c r="P102" s="90">
        <f>100*(D102-D101)/D101</f>
        <v>25.499132915903186</v>
      </c>
      <c r="Q102" s="87">
        <f>(((B102+C102+D102)/3)-((B101+C101+D101)/3))/((B101+C101+D101)/3)*100</f>
        <v>9.098814575378192</v>
      </c>
    </row>
    <row r="103" spans="1:16" ht="11.25" customHeight="1">
      <c r="A103" s="98"/>
      <c r="B103" s="101"/>
      <c r="C103" s="101"/>
      <c r="D103" s="101"/>
      <c r="E103" s="101"/>
      <c r="F103" s="101"/>
      <c r="G103" s="101"/>
      <c r="H103" s="101"/>
      <c r="I103" s="101"/>
      <c r="J103" s="101"/>
      <c r="K103" s="101"/>
      <c r="L103" s="101"/>
      <c r="M103" s="101"/>
      <c r="N103" s="102"/>
      <c r="O103" s="102"/>
      <c r="P103" s="102"/>
    </row>
    <row r="104" spans="1:16" ht="11.25" customHeight="1">
      <c r="A104" s="98"/>
      <c r="B104" s="101"/>
      <c r="C104" s="101"/>
      <c r="D104" s="101"/>
      <c r="E104" s="101"/>
      <c r="F104" s="101"/>
      <c r="G104" s="101"/>
      <c r="H104" s="101"/>
      <c r="I104" s="101"/>
      <c r="J104" s="101"/>
      <c r="K104" s="101"/>
      <c r="L104" s="101"/>
      <c r="M104" s="101"/>
      <c r="N104" s="102"/>
      <c r="O104" s="102"/>
      <c r="P104" s="102"/>
    </row>
    <row r="105" spans="1:16" ht="11.25" customHeight="1">
      <c r="A105" s="98"/>
      <c r="B105" s="101"/>
      <c r="C105" s="101"/>
      <c r="D105" s="101"/>
      <c r="E105" s="101"/>
      <c r="F105" s="101"/>
      <c r="G105" s="101"/>
      <c r="H105" s="101"/>
      <c r="I105" s="101"/>
      <c r="J105" s="101"/>
      <c r="K105" s="101"/>
      <c r="L105" s="101"/>
      <c r="M105" s="101"/>
      <c r="N105" s="102"/>
      <c r="O105" s="102"/>
      <c r="P105" s="102"/>
    </row>
    <row r="106" spans="1:17" ht="12.75">
      <c r="A106" s="486" t="s">
        <v>133</v>
      </c>
      <c r="B106" s="486"/>
      <c r="C106" s="486"/>
      <c r="D106" s="486"/>
      <c r="E106" s="486"/>
      <c r="F106" s="486"/>
      <c r="G106" s="486"/>
      <c r="H106" s="486"/>
      <c r="I106" s="486"/>
      <c r="J106" s="486"/>
      <c r="K106" s="486"/>
      <c r="L106" s="486"/>
      <c r="M106" s="486"/>
      <c r="N106" s="486"/>
      <c r="O106" s="486"/>
      <c r="P106" s="486"/>
      <c r="Q106" s="486"/>
    </row>
    <row r="107" spans="1:16" ht="12.75">
      <c r="A107" s="83"/>
      <c r="B107" s="83"/>
      <c r="C107" s="83"/>
      <c r="D107" s="83"/>
      <c r="E107" s="83"/>
      <c r="F107" s="83"/>
      <c r="G107" s="83"/>
      <c r="H107" s="83"/>
      <c r="I107" s="83"/>
      <c r="J107" s="83"/>
      <c r="K107" s="83"/>
      <c r="L107" s="83"/>
      <c r="M107" s="83"/>
      <c r="N107" s="83"/>
      <c r="O107" s="83"/>
      <c r="P107" s="83"/>
    </row>
    <row r="108" spans="1:16" ht="11.25" customHeight="1">
      <c r="A108" s="84"/>
      <c r="B108" s="101"/>
      <c r="C108" s="101"/>
      <c r="D108" s="101"/>
      <c r="E108" s="101"/>
      <c r="F108" s="101"/>
      <c r="G108" s="101"/>
      <c r="H108" s="101"/>
      <c r="I108" s="101"/>
      <c r="J108" s="101"/>
      <c r="K108" s="101"/>
      <c r="L108" s="101"/>
      <c r="M108" s="101"/>
      <c r="N108" s="102"/>
      <c r="O108" s="102"/>
      <c r="P108" s="102"/>
    </row>
    <row r="109" spans="1:16" s="88" customFormat="1" ht="11.25" customHeight="1">
      <c r="A109" s="85"/>
      <c r="B109" s="79"/>
      <c r="C109" s="79"/>
      <c r="D109" s="79"/>
      <c r="E109" s="79"/>
      <c r="F109" s="79"/>
      <c r="G109" s="79"/>
      <c r="H109" s="79"/>
      <c r="I109" s="79"/>
      <c r="J109" s="79"/>
      <c r="K109" s="79"/>
      <c r="L109" s="79"/>
      <c r="M109" s="79"/>
      <c r="N109" s="79"/>
      <c r="O109" s="99"/>
      <c r="P109" s="99"/>
    </row>
    <row r="110" spans="1:16" s="88" customFormat="1" ht="11.25" customHeight="1">
      <c r="A110" s="89" t="s">
        <v>126</v>
      </c>
      <c r="B110" s="79">
        <v>84.15527297413658</v>
      </c>
      <c r="C110" s="79">
        <v>100.89031698433517</v>
      </c>
      <c r="D110" s="79">
        <v>104.86778189096779</v>
      </c>
      <c r="E110" s="79">
        <v>97.92169242157836</v>
      </c>
      <c r="F110" s="79">
        <v>104.66635501826718</v>
      </c>
      <c r="G110" s="79">
        <v>90.91204966176213</v>
      </c>
      <c r="H110" s="79">
        <v>87.40915432961748</v>
      </c>
      <c r="I110" s="79">
        <v>88.26487992340597</v>
      </c>
      <c r="J110" s="79">
        <v>103.4842125171318</v>
      </c>
      <c r="K110" s="79">
        <v>115.90919511970984</v>
      </c>
      <c r="L110" s="79">
        <v>123.57138202400644</v>
      </c>
      <c r="M110" s="79">
        <v>97.9477069973937</v>
      </c>
      <c r="N110" s="79">
        <v>99.99999998852603</v>
      </c>
      <c r="O110" s="87"/>
      <c r="P110" s="87"/>
    </row>
    <row r="111" spans="1:17" s="88" customFormat="1" ht="11.25" customHeight="1">
      <c r="A111" s="91">
        <v>2001</v>
      </c>
      <c r="B111" s="92">
        <v>100.30737211659367</v>
      </c>
      <c r="C111" s="92">
        <v>95.65295683375791</v>
      </c>
      <c r="D111" s="92">
        <v>108.39306260837603</v>
      </c>
      <c r="E111" s="92">
        <v>84.45557945177754</v>
      </c>
      <c r="F111" s="92">
        <v>101.18641140408391</v>
      </c>
      <c r="G111" s="92">
        <v>82.710661553073</v>
      </c>
      <c r="H111" s="92">
        <v>87.92992063083317</v>
      </c>
      <c r="I111" s="92">
        <v>82.65826265813998</v>
      </c>
      <c r="J111" s="92">
        <v>88.98599262177308</v>
      </c>
      <c r="K111" s="92">
        <v>90.35354420852894</v>
      </c>
      <c r="L111" s="92">
        <v>108.19136620711038</v>
      </c>
      <c r="M111" s="92">
        <v>94.11628832070618</v>
      </c>
      <c r="N111" s="79">
        <f>(B111+C111+D111+E111+F111+G111+H111+I111+J111+K111+L111+M111)/12</f>
        <v>93.74511821789615</v>
      </c>
      <c r="O111" s="90">
        <f>100*(D111-C111)/C111</f>
        <v>13.319092473806169</v>
      </c>
      <c r="P111" s="90">
        <f>100*(D111-D110)/D110</f>
        <v>3.3616432557651597</v>
      </c>
      <c r="Q111" s="87">
        <f>(((B111+C111+D111)/3)-((B110+C110+D110)/3))/((B110+C110+D110)/3)*100</f>
        <v>4.980804996048003</v>
      </c>
    </row>
    <row r="112" spans="1:17" s="88" customFormat="1" ht="11.25" customHeight="1">
      <c r="A112" s="93">
        <v>2002</v>
      </c>
      <c r="B112" s="92">
        <v>85.26307286524349</v>
      </c>
      <c r="C112" s="92">
        <v>96.93926702415749</v>
      </c>
      <c r="D112" s="92">
        <v>112.70093759911444</v>
      </c>
      <c r="E112" s="92">
        <v>101.95266039434101</v>
      </c>
      <c r="F112" s="92">
        <v>89.32226846021759</v>
      </c>
      <c r="G112" s="92">
        <v>96.22674949448738</v>
      </c>
      <c r="H112" s="92">
        <v>83.84777053983046</v>
      </c>
      <c r="I112" s="92">
        <v>93.69528719898761</v>
      </c>
      <c r="J112" s="92">
        <v>110.08226266838992</v>
      </c>
      <c r="K112" s="92">
        <v>121.75153656732031</v>
      </c>
      <c r="L112" s="92">
        <v>126.37049831102286</v>
      </c>
      <c r="M112" s="92">
        <v>109.11655542554277</v>
      </c>
      <c r="N112" s="79">
        <f>(B112+C112+D112+E112+F112+G112+H112+I112+J112+K112+L112+M112)/12</f>
        <v>102.2724055457213</v>
      </c>
      <c r="O112" s="90">
        <f>100*(D112-C112)/C112</f>
        <v>16.259325099940263</v>
      </c>
      <c r="P112" s="90">
        <f>100*(D112-D111)/D111</f>
        <v>3.974308767621742</v>
      </c>
      <c r="Q112" s="87">
        <f>(((B112+C112+D112)/3)-((B111+C111+D111)/3))/((B111+C111+D111)/3)*100</f>
        <v>-3.1049807008274177</v>
      </c>
    </row>
    <row r="113" spans="1:17" s="88" customFormat="1" ht="11.25" customHeight="1">
      <c r="A113" s="93">
        <v>2003</v>
      </c>
      <c r="B113" s="79">
        <v>103.49613196187973</v>
      </c>
      <c r="C113" s="79">
        <v>109.6</v>
      </c>
      <c r="D113" s="79">
        <v>122.2</v>
      </c>
      <c r="E113" s="79">
        <v>106</v>
      </c>
      <c r="F113" s="79">
        <v>97.6</v>
      </c>
      <c r="G113" s="79">
        <v>104.7</v>
      </c>
      <c r="H113" s="79">
        <v>103</v>
      </c>
      <c r="I113" s="79">
        <v>96</v>
      </c>
      <c r="J113" s="79">
        <v>127.1</v>
      </c>
      <c r="K113" s="79">
        <v>135.5</v>
      </c>
      <c r="L113" s="79">
        <v>137.9</v>
      </c>
      <c r="M113" s="79">
        <v>106.1</v>
      </c>
      <c r="N113" s="79">
        <f>(B113+C113+D113+E113+F113+G113+H113+I113+J113+K113+L113+M113)/12</f>
        <v>112.43301099682333</v>
      </c>
      <c r="O113" s="90">
        <f>100*(D113-C113)/C113</f>
        <v>11.496350364963513</v>
      </c>
      <c r="P113" s="90">
        <f>100*(D113-D112)/D112</f>
        <v>8.42855667685253</v>
      </c>
      <c r="Q113" s="87">
        <f>(((B113+C113+D113)/3)-((B112+C112+D112)/3))/((B112+C112+D112)/3)*100</f>
        <v>13.696983911932731</v>
      </c>
    </row>
    <row r="114" spans="1:17" s="88" customFormat="1" ht="11.25" customHeight="1">
      <c r="A114" s="93">
        <v>2004</v>
      </c>
      <c r="B114" s="79">
        <f>IF('[1]AE_W_V'!AB43&lt;&gt;0,'[1]AE_W_V'!AB43," ")</f>
        <v>101.10559996298434</v>
      </c>
      <c r="C114" s="79">
        <f>IF('[1]AE_W_V'!AC43&lt;&gt;0,'[1]AE_W_V'!AC43," ")</f>
        <v>107.83821721234644</v>
      </c>
      <c r="D114" s="79">
        <f>IF('[1]AE_W_V'!AD43&lt;&gt;0,'[1]AE_W_V'!AD43," ")</f>
        <v>136.96839902425592</v>
      </c>
      <c r="E114" s="79" t="str">
        <f>IF('[1]AE_W_V'!AE43&lt;&gt;0,'[1]AE_W_V'!AE43," ")</f>
        <v> </v>
      </c>
      <c r="F114" s="79" t="str">
        <f>IF('[1]AE_W_V'!AF43&lt;&gt;0,'[1]AE_W_V'!AF43," ")</f>
        <v> </v>
      </c>
      <c r="G114" s="79" t="str">
        <f>IF('[1]AE_W_V'!AG43&lt;&gt;0,'[1]AE_W_V'!AG43," ")</f>
        <v> </v>
      </c>
      <c r="H114" s="79" t="str">
        <f>IF('[1]AE_W_V'!AH43&lt;&gt;0,'[1]AE_W_V'!AH43," ")</f>
        <v> </v>
      </c>
      <c r="I114" s="79" t="str">
        <f>IF('[1]AE_W_V'!AI43&lt;&gt;0,'[1]AE_W_V'!AI43," ")</f>
        <v> </v>
      </c>
      <c r="J114" s="79" t="str">
        <f>IF('[1]AE_W_V'!AJ43&lt;&gt;0,'[1]AE_W_V'!AJ43," ")</f>
        <v> </v>
      </c>
      <c r="K114" s="79" t="str">
        <f>IF('[1]AE_W_V'!AK43&lt;&gt;0,'[1]AE_W_V'!AK43," ")</f>
        <v> </v>
      </c>
      <c r="L114" s="79" t="str">
        <f>IF('[1]AE_W_V'!AL43&lt;&gt;0,'[1]AE_W_V'!AL43," ")</f>
        <v> </v>
      </c>
      <c r="M114" s="79" t="str">
        <f>IF('[1]AE_W_V'!AM43&lt;&gt;0,'[1]AE_W_V'!AM43," ")</f>
        <v> </v>
      </c>
      <c r="N114" s="79">
        <f>(B114+C114+D114)/3</f>
        <v>115.30407206652889</v>
      </c>
      <c r="O114" s="90">
        <f>100*(D114-C114)/C114</f>
        <v>27.012855520922276</v>
      </c>
      <c r="P114" s="90">
        <f>100*(D114-D113)/D113</f>
        <v>12.0854329167397</v>
      </c>
      <c r="Q114" s="87">
        <f>(((B114+C114+D114)/3)-((B113+C113+D113)/3))/((B113+C113+D113)/3)*100</f>
        <v>3.1661815409531524</v>
      </c>
    </row>
    <row r="115" spans="1:16" s="88" customFormat="1" ht="11.25" customHeight="1">
      <c r="A115" s="95"/>
      <c r="B115" s="79"/>
      <c r="C115" s="79"/>
      <c r="D115" s="79"/>
      <c r="E115" s="79"/>
      <c r="F115" s="79"/>
      <c r="G115" s="79"/>
      <c r="H115" s="79"/>
      <c r="I115" s="79"/>
      <c r="J115" s="79"/>
      <c r="K115" s="79"/>
      <c r="L115" s="79"/>
      <c r="M115" s="79"/>
      <c r="N115" s="79"/>
      <c r="O115" s="90"/>
      <c r="P115" s="90"/>
    </row>
    <row r="116" spans="1:16" s="88" customFormat="1" ht="11.25" customHeight="1">
      <c r="A116" s="97" t="s">
        <v>127</v>
      </c>
      <c r="B116" s="79">
        <v>81.52737842710494</v>
      </c>
      <c r="C116" s="79">
        <v>103.1397284943216</v>
      </c>
      <c r="D116" s="79">
        <v>111.10270810010807</v>
      </c>
      <c r="E116" s="79">
        <v>100.69566706944168</v>
      </c>
      <c r="F116" s="79">
        <v>99.13630204004072</v>
      </c>
      <c r="G116" s="79">
        <v>88.23998837578384</v>
      </c>
      <c r="H116" s="79">
        <v>84.43435282707964</v>
      </c>
      <c r="I116" s="79">
        <v>94.82897936114679</v>
      </c>
      <c r="J116" s="79">
        <v>108.302101615709</v>
      </c>
      <c r="K116" s="79">
        <v>119.74291164562798</v>
      </c>
      <c r="L116" s="79">
        <v>116.0382382896848</v>
      </c>
      <c r="M116" s="79">
        <v>92.81164373813135</v>
      </c>
      <c r="N116" s="79">
        <v>99.9999999986817</v>
      </c>
      <c r="O116" s="90"/>
      <c r="P116" s="90"/>
    </row>
    <row r="117" spans="1:17" s="88" customFormat="1" ht="11.25" customHeight="1">
      <c r="A117" s="91">
        <v>2001</v>
      </c>
      <c r="B117" s="79">
        <v>96.32211135797563</v>
      </c>
      <c r="C117" s="79">
        <v>92.26555612641799</v>
      </c>
      <c r="D117" s="79">
        <v>105.57385095887145</v>
      </c>
      <c r="E117" s="79">
        <v>79.21205520379429</v>
      </c>
      <c r="F117" s="79">
        <v>97.03655905753092</v>
      </c>
      <c r="G117" s="79">
        <v>76.15246484143312</v>
      </c>
      <c r="H117" s="79">
        <v>86.35263630922829</v>
      </c>
      <c r="I117" s="79">
        <v>85.96938523914956</v>
      </c>
      <c r="J117" s="79">
        <v>90.028983889642</v>
      </c>
      <c r="K117" s="79">
        <v>96.19466276631557</v>
      </c>
      <c r="L117" s="79">
        <v>100.11429750673607</v>
      </c>
      <c r="M117" s="79">
        <v>90.2719075096708</v>
      </c>
      <c r="N117" s="79">
        <f>(B117+C117+D117+E117+F117+G117+H117+I117+J117+K117+L117+M117)/12</f>
        <v>91.29120589723048</v>
      </c>
      <c r="O117" s="90">
        <f>100*(D117-C117)/C117</f>
        <v>14.423903557486875</v>
      </c>
      <c r="P117" s="90">
        <f>100*(D117-D116)/D116</f>
        <v>-4.976347773858854</v>
      </c>
      <c r="Q117" s="87">
        <f>(((B117+C117+D117)/3)-((B116+C116+D116)/3))/((B116+C116+D116)/3)*100</f>
        <v>-0.5437662995300697</v>
      </c>
    </row>
    <row r="118" spans="1:17" s="88" customFormat="1" ht="11.25" customHeight="1">
      <c r="A118" s="93">
        <v>2002</v>
      </c>
      <c r="B118" s="92">
        <v>82.95208610352614</v>
      </c>
      <c r="C118" s="92">
        <v>89.71970838816529</v>
      </c>
      <c r="D118" s="92">
        <v>109.54892775017751</v>
      </c>
      <c r="E118" s="92">
        <v>91.95979699924483</v>
      </c>
      <c r="F118" s="92">
        <v>78.40338256613055</v>
      </c>
      <c r="G118" s="92">
        <v>87.34114330367466</v>
      </c>
      <c r="H118" s="92">
        <v>79.37694764113054</v>
      </c>
      <c r="I118" s="92">
        <v>93.15011989405897</v>
      </c>
      <c r="J118" s="92">
        <v>99.04817809306117</v>
      </c>
      <c r="K118" s="92">
        <v>113.3424147520274</v>
      </c>
      <c r="L118" s="92">
        <v>111.30274023967685</v>
      </c>
      <c r="M118" s="92">
        <v>100.78808875696812</v>
      </c>
      <c r="N118" s="79">
        <f>(B118+C118+D118+E118+F118+G118+H118+I118+J118+K118+L118+M118)/12</f>
        <v>94.74446120732017</v>
      </c>
      <c r="O118" s="90">
        <f>100*(D118-C118)/C118</f>
        <v>22.101297160065055</v>
      </c>
      <c r="P118" s="90">
        <f>100*(D118-D117)/D117</f>
        <v>3.765209618861627</v>
      </c>
      <c r="Q118" s="87">
        <f>(((B118+C118+D118)/3)-((B117+C117+D117)/3))/((B117+C117+D117)/3)*100</f>
        <v>-4.0592652174860095</v>
      </c>
    </row>
    <row r="119" spans="1:17" s="88" customFormat="1" ht="11.25" customHeight="1">
      <c r="A119" s="93">
        <v>2003</v>
      </c>
      <c r="B119" s="79">
        <v>92.15578917711525</v>
      </c>
      <c r="C119" s="79">
        <v>100.5</v>
      </c>
      <c r="D119" s="79">
        <v>112.6</v>
      </c>
      <c r="E119" s="79">
        <v>98.9</v>
      </c>
      <c r="F119" s="79">
        <v>91.9</v>
      </c>
      <c r="G119" s="79">
        <v>96.5</v>
      </c>
      <c r="H119" s="79">
        <v>85.3</v>
      </c>
      <c r="I119" s="79">
        <v>90.3</v>
      </c>
      <c r="J119" s="79">
        <v>111.3</v>
      </c>
      <c r="K119" s="79">
        <v>107.9</v>
      </c>
      <c r="L119" s="79">
        <v>107.1</v>
      </c>
      <c r="M119" s="79">
        <v>94.2</v>
      </c>
      <c r="N119" s="79">
        <f>(B119+C119+D119+E119+F119+G119+H119+I119+J119+K119+L119+M119)/12</f>
        <v>99.05464909809292</v>
      </c>
      <c r="O119" s="90">
        <f>100*(D119-C119)/C119</f>
        <v>12.039800995024871</v>
      </c>
      <c r="P119" s="90">
        <f>100*(D119-D118)/D118</f>
        <v>2.7851228784094952</v>
      </c>
      <c r="Q119" s="87">
        <f>(((B119+C119+D119)/3)-((B118+C118+D118)/3))/((B118+C118+D118)/3)*100</f>
        <v>8.16207497176796</v>
      </c>
    </row>
    <row r="120" spans="1:17" s="88" customFormat="1" ht="11.25" customHeight="1">
      <c r="A120" s="93">
        <v>2004</v>
      </c>
      <c r="B120" s="79">
        <f>IF('[1]AE_W_V'!B43&lt;&gt;0,'[1]AE_W_V'!B43," ")</f>
        <v>86.04862549293632</v>
      </c>
      <c r="C120" s="79">
        <f>IF('[1]AE_W_V'!C43&lt;&gt;0,'[1]AE_W_V'!C43," ")</f>
        <v>89.03320480027234</v>
      </c>
      <c r="D120" s="79">
        <f>IF('[1]AE_W_V'!D43&lt;&gt;0,'[1]AE_W_V'!D43," ")</f>
        <v>116.81515632367908</v>
      </c>
      <c r="E120" s="79" t="str">
        <f>IF('[1]AE_W_V'!E43&lt;&gt;0,'[1]AE_W_V'!E43," ")</f>
        <v> </v>
      </c>
      <c r="F120" s="79" t="str">
        <f>IF('[1]AE_W_V'!F43&lt;&gt;0,'[1]AE_W_V'!F43," ")</f>
        <v> </v>
      </c>
      <c r="G120" s="79" t="str">
        <f>IF('[1]AE_W_V'!G43&lt;&gt;0,'[1]AE_W_V'!G43," ")</f>
        <v> </v>
      </c>
      <c r="H120" s="79" t="str">
        <f>IF('[1]AE_W_V'!H43&lt;&gt;0,'[1]AE_W_V'!H43," ")</f>
        <v> </v>
      </c>
      <c r="I120" s="79" t="str">
        <f>IF('[1]AE_W_V'!I43&lt;&gt;0,'[1]AE_W_V'!I43," ")</f>
        <v> </v>
      </c>
      <c r="J120" s="79" t="str">
        <f>IF('[1]AE_W_V'!J43&lt;&gt;0,'[1]AE_W_V'!J43," ")</f>
        <v> </v>
      </c>
      <c r="K120" s="79" t="str">
        <f>IF('[1]AE_W_V'!K43&lt;&gt;0,'[1]AE_W_V'!K43," ")</f>
        <v> </v>
      </c>
      <c r="L120" s="79" t="str">
        <f>IF('[1]AE_W_V'!L43&lt;&gt;0,'[1]AE_W_V'!L43," ")</f>
        <v> </v>
      </c>
      <c r="M120" s="79" t="str">
        <f>IF('[1]AE_W_V'!M43&lt;&gt;0,'[1]AE_W_V'!M43," ")</f>
        <v> </v>
      </c>
      <c r="N120" s="79">
        <f>(B120+C120+D120)/3</f>
        <v>97.29899553896257</v>
      </c>
      <c r="O120" s="90">
        <f>100*(D120-C120)/C120</f>
        <v>31.204034029472282</v>
      </c>
      <c r="P120" s="90">
        <f>100*(D120-D119)/D119</f>
        <v>3.743478084972542</v>
      </c>
      <c r="Q120" s="87">
        <f>(((B120+C120+D120)/3)-((B119+C119+D119)/3))/((B119+C119+D119)/3)*100</f>
        <v>-4.3762650976216335</v>
      </c>
    </row>
    <row r="121" spans="1:16" s="88" customFormat="1" ht="11.25" customHeight="1">
      <c r="A121" s="95"/>
      <c r="B121" s="79"/>
      <c r="C121" s="79"/>
      <c r="D121" s="79"/>
      <c r="E121" s="79"/>
      <c r="F121" s="79"/>
      <c r="G121" s="79"/>
      <c r="H121" s="79"/>
      <c r="I121" s="79"/>
      <c r="J121" s="79"/>
      <c r="K121" s="79"/>
      <c r="L121" s="79"/>
      <c r="M121" s="79"/>
      <c r="N121" s="79"/>
      <c r="O121" s="90"/>
      <c r="P121" s="90"/>
    </row>
    <row r="122" spans="1:16" s="88" customFormat="1" ht="11.25" customHeight="1">
      <c r="A122" s="97" t="s">
        <v>128</v>
      </c>
      <c r="B122" s="79">
        <v>89.62307024492084</v>
      </c>
      <c r="C122" s="79">
        <v>96.21002036154526</v>
      </c>
      <c r="D122" s="79">
        <v>91.89492029006263</v>
      </c>
      <c r="E122" s="79">
        <v>92.14994984044581</v>
      </c>
      <c r="F122" s="79">
        <v>116.17260383501058</v>
      </c>
      <c r="G122" s="79">
        <v>96.47174361056217</v>
      </c>
      <c r="H122" s="79">
        <v>93.59875259513359</v>
      </c>
      <c r="I122" s="79">
        <v>74.60711546444834</v>
      </c>
      <c r="J122" s="79">
        <v>93.45974609295952</v>
      </c>
      <c r="K122" s="79">
        <v>107.93247299989126</v>
      </c>
      <c r="L122" s="79">
        <v>139.24541380777242</v>
      </c>
      <c r="M122" s="79">
        <v>108.63419084005508</v>
      </c>
      <c r="N122" s="79">
        <v>99.9999999985673</v>
      </c>
      <c r="O122" s="90"/>
      <c r="P122" s="90"/>
    </row>
    <row r="123" spans="1:17" s="88" customFormat="1" ht="11.25" customHeight="1">
      <c r="A123" s="91">
        <v>2001</v>
      </c>
      <c r="B123" s="79">
        <v>108.5994087592257</v>
      </c>
      <c r="C123" s="79">
        <v>102.70104038530748</v>
      </c>
      <c r="D123" s="79">
        <v>114.25892879968596</v>
      </c>
      <c r="E123" s="79">
        <v>95.36565479571757</v>
      </c>
      <c r="F123" s="79">
        <v>109.82090982195092</v>
      </c>
      <c r="G123" s="79">
        <v>96.35614440450215</v>
      </c>
      <c r="H123" s="79">
        <v>91.21173836941638</v>
      </c>
      <c r="I123" s="79">
        <v>75.76888923272777</v>
      </c>
      <c r="J123" s="79">
        <v>86.8158656986466</v>
      </c>
      <c r="K123" s="79">
        <v>78.20006875137054</v>
      </c>
      <c r="L123" s="79">
        <v>124.99712963565877</v>
      </c>
      <c r="M123" s="79">
        <v>102.11519942862179</v>
      </c>
      <c r="N123" s="79">
        <f>(B123+C123+D123+E123+F123+G123+H123+I123+J123+K123+L123+M123)/12</f>
        <v>98.85091484023597</v>
      </c>
      <c r="O123" s="90">
        <f>100*(D123-C123)/C123</f>
        <v>11.253915608854888</v>
      </c>
      <c r="P123" s="90">
        <f>100*(D123-D122)/D122</f>
        <v>24.336501342002624</v>
      </c>
      <c r="Q123" s="87">
        <f>(((B123+C123+D123)/3)-((B122+C122+D122)/3))/((B122+C122+D122)/3)*100</f>
        <v>17.22237771166359</v>
      </c>
    </row>
    <row r="124" spans="1:17" s="88" customFormat="1" ht="11.25" customHeight="1">
      <c r="A124" s="93">
        <v>2002</v>
      </c>
      <c r="B124" s="92">
        <v>90.07148769757778</v>
      </c>
      <c r="C124" s="92">
        <v>111.96082979605582</v>
      </c>
      <c r="D124" s="92">
        <v>119.25924903463401</v>
      </c>
      <c r="E124" s="92">
        <v>122.74457195796123</v>
      </c>
      <c r="F124" s="92">
        <v>112.04093285482489</v>
      </c>
      <c r="G124" s="92">
        <v>114.71481751076291</v>
      </c>
      <c r="H124" s="92">
        <v>93.15010469273122</v>
      </c>
      <c r="I124" s="92">
        <v>94.82960378251542</v>
      </c>
      <c r="J124" s="92">
        <v>133.04061820645902</v>
      </c>
      <c r="K124" s="92">
        <v>139.24819496345998</v>
      </c>
      <c r="L124" s="92">
        <v>157.72162168872947</v>
      </c>
      <c r="M124" s="92">
        <v>126.44539658570034</v>
      </c>
      <c r="N124" s="79">
        <f>(B124+C124+D124+E124+F124+G124+H124+I124+J124+K124+L124+M124)/12</f>
        <v>117.93561906428435</v>
      </c>
      <c r="O124" s="90">
        <f>100*(D124-C124)/C124</f>
        <v>6.518725568462428</v>
      </c>
      <c r="P124" s="90">
        <f>100*(D124-D123)/D123</f>
        <v>4.376305893532753</v>
      </c>
      <c r="Q124" s="87">
        <f>(((B124+C124+D124)/3)-((B123+C123+D123)/3))/((B123+C123+D123)/3)*100</f>
        <v>-1.310916442616739</v>
      </c>
    </row>
    <row r="125" spans="1:17" s="88" customFormat="1" ht="11.25" customHeight="1">
      <c r="A125" s="93">
        <v>2003</v>
      </c>
      <c r="B125" s="79">
        <v>127.0917116192235</v>
      </c>
      <c r="C125" s="79">
        <v>128.4</v>
      </c>
      <c r="D125" s="79">
        <v>142.2</v>
      </c>
      <c r="E125" s="79">
        <v>120.7</v>
      </c>
      <c r="F125" s="79">
        <v>109.2</v>
      </c>
      <c r="G125" s="79">
        <v>121.8</v>
      </c>
      <c r="H125" s="79">
        <v>139.9</v>
      </c>
      <c r="I125" s="79">
        <v>108.1</v>
      </c>
      <c r="J125" s="79">
        <v>159.9</v>
      </c>
      <c r="K125" s="79">
        <v>192.9</v>
      </c>
      <c r="L125" s="79">
        <v>201.9</v>
      </c>
      <c r="M125" s="79">
        <v>130.8</v>
      </c>
      <c r="N125" s="79">
        <f>(B125+C125+D125+E125+F125+G125+H125+I125+J125+K125+L125+M125)/12</f>
        <v>140.24097596826866</v>
      </c>
      <c r="O125" s="90">
        <f>100*(D125-C125)/C125</f>
        <v>10.747663551401855</v>
      </c>
      <c r="P125" s="90">
        <f>100*(D125-D124)/D124</f>
        <v>19.236035067354624</v>
      </c>
      <c r="Q125" s="87">
        <f>(((B125+C125+D125)/3)-((B124+C124+D124)/3))/((B124+C124+D124)/3)*100</f>
        <v>23.77906955868826</v>
      </c>
    </row>
    <row r="126" spans="1:17" s="88" customFormat="1" ht="11.25" customHeight="1">
      <c r="A126" s="93">
        <v>2004</v>
      </c>
      <c r="B126" s="79">
        <f>IF('[1]AE_W_V'!O43&lt;&gt;0,'[1]AE_W_V'!O43," ")</f>
        <v>132.43428615186775</v>
      </c>
      <c r="C126" s="79">
        <f>IF('[1]AE_W_V'!P43&lt;&gt;0,'[1]AE_W_V'!P43," ")</f>
        <v>146.96535618182105</v>
      </c>
      <c r="D126" s="79">
        <f>IF('[1]AE_W_V'!Q43&lt;&gt;0,'[1]AE_W_V'!Q43," ")</f>
        <v>178.90076847327379</v>
      </c>
      <c r="E126" s="79" t="str">
        <f>IF('[1]AE_W_V'!R43&lt;&gt;0,'[1]AE_W_V'!R43," ")</f>
        <v> </v>
      </c>
      <c r="F126" s="79" t="str">
        <f>IF('[1]AE_W_V'!S43&lt;&gt;0,'[1]AE_W_V'!S43," ")</f>
        <v> </v>
      </c>
      <c r="G126" s="79" t="str">
        <f>IF('[1]AE_W_V'!T43&lt;&gt;0,'[1]AE_W_V'!T43," ")</f>
        <v> </v>
      </c>
      <c r="H126" s="79" t="str">
        <f>IF('[1]AE_W_V'!U43&lt;&gt;0,'[1]AE_W_V'!U43," ")</f>
        <v> </v>
      </c>
      <c r="I126" s="79" t="str">
        <f>IF('[1]AE_W_V'!V43&lt;&gt;0,'[1]AE_W_V'!V43," ")</f>
        <v> </v>
      </c>
      <c r="J126" s="79" t="str">
        <f>IF('[1]AE_W_V'!W43&lt;&gt;0,'[1]AE_W_V'!W43," ")</f>
        <v> </v>
      </c>
      <c r="K126" s="79" t="str">
        <f>IF('[1]AE_W_V'!X43&lt;&gt;0,'[1]AE_W_V'!X43," ")</f>
        <v> </v>
      </c>
      <c r="L126" s="79" t="str">
        <f>IF('[1]AE_W_V'!Y43&lt;&gt;0,'[1]AE_W_V'!Y43," ")</f>
        <v> </v>
      </c>
      <c r="M126" s="79" t="str">
        <f>IF('[1]AE_W_V'!Z43&lt;&gt;0,'[1]AE_W_V'!Z43," ")</f>
        <v> </v>
      </c>
      <c r="N126" s="79">
        <f>(B126+C126+D126)/3</f>
        <v>152.76680360232086</v>
      </c>
      <c r="O126" s="90">
        <f>100*(D126-C126)/C126</f>
        <v>21.729891398312414</v>
      </c>
      <c r="P126" s="90">
        <f>100*(D126-D125)/D125</f>
        <v>25.809260529728412</v>
      </c>
      <c r="Q126" s="87">
        <f>(((B126+C126+D126)/3)-((B125+C125+D125)/3))/((B125+C125+D125)/3)*100</f>
        <v>15.240121284139274</v>
      </c>
    </row>
    <row r="127" spans="1:16" s="88" customFormat="1" ht="11.25" customHeight="1">
      <c r="A127" s="86"/>
      <c r="B127" s="86"/>
      <c r="C127" s="86"/>
      <c r="D127" s="86"/>
      <c r="E127" s="86"/>
      <c r="F127" s="86"/>
      <c r="G127" s="86"/>
      <c r="H127" s="86"/>
      <c r="I127" s="86"/>
      <c r="J127" s="86"/>
      <c r="K127" s="86"/>
      <c r="L127" s="86"/>
      <c r="M127" s="86"/>
      <c r="N127" s="76"/>
      <c r="O127" s="77"/>
      <c r="P127" s="77"/>
    </row>
    <row r="128" spans="1:16" s="88" customFormat="1" ht="11.25" customHeight="1">
      <c r="A128" s="86"/>
      <c r="B128" s="86"/>
      <c r="C128" s="86"/>
      <c r="D128" s="86"/>
      <c r="E128" s="86"/>
      <c r="F128" s="86"/>
      <c r="G128" s="86"/>
      <c r="H128" s="86"/>
      <c r="I128" s="86"/>
      <c r="J128" s="86"/>
      <c r="K128" s="86"/>
      <c r="L128" s="86"/>
      <c r="M128" s="86"/>
      <c r="N128" s="76"/>
      <c r="O128" s="77"/>
      <c r="P128" s="77"/>
    </row>
    <row r="129" spans="1:16" s="88" customFormat="1" ht="11.25" customHeight="1">
      <c r="A129" s="86"/>
      <c r="B129" s="86"/>
      <c r="C129" s="86"/>
      <c r="D129" s="86"/>
      <c r="E129" s="86"/>
      <c r="F129" s="86"/>
      <c r="G129" s="86"/>
      <c r="H129" s="86"/>
      <c r="I129" s="86"/>
      <c r="J129" s="86"/>
      <c r="K129" s="86"/>
      <c r="L129" s="86"/>
      <c r="M129" s="86"/>
      <c r="N129" s="76"/>
      <c r="O129" s="77"/>
      <c r="P129" s="77"/>
    </row>
    <row r="130" spans="1:16" s="88" customFormat="1" ht="11.25" customHeight="1">
      <c r="A130" s="86"/>
      <c r="B130" s="86"/>
      <c r="C130" s="86"/>
      <c r="D130" s="86"/>
      <c r="E130" s="86"/>
      <c r="F130" s="86"/>
      <c r="G130" s="86"/>
      <c r="H130" s="86"/>
      <c r="I130" s="86"/>
      <c r="J130" s="86"/>
      <c r="K130" s="86"/>
      <c r="L130" s="86"/>
      <c r="M130" s="86"/>
      <c r="N130" s="76"/>
      <c r="O130" s="77"/>
      <c r="P130" s="77"/>
    </row>
    <row r="131" spans="1:16" s="88" customFormat="1" ht="11.25" customHeight="1">
      <c r="A131" s="86"/>
      <c r="B131" s="86"/>
      <c r="C131" s="86"/>
      <c r="D131" s="86"/>
      <c r="E131" s="86"/>
      <c r="F131" s="86"/>
      <c r="G131" s="86"/>
      <c r="H131" s="86"/>
      <c r="I131" s="86"/>
      <c r="J131" s="86"/>
      <c r="K131" s="86"/>
      <c r="L131" s="86"/>
      <c r="M131" s="86"/>
      <c r="N131" s="76"/>
      <c r="O131" s="77"/>
      <c r="P131" s="77"/>
    </row>
    <row r="132" spans="1:16" s="88" customFormat="1" ht="11.25" customHeight="1">
      <c r="A132" s="86"/>
      <c r="B132" s="86"/>
      <c r="C132" s="86"/>
      <c r="D132" s="86"/>
      <c r="E132" s="86"/>
      <c r="F132" s="86"/>
      <c r="G132" s="86"/>
      <c r="H132" s="86"/>
      <c r="I132" s="86"/>
      <c r="J132" s="86"/>
      <c r="K132" s="86"/>
      <c r="L132" s="86"/>
      <c r="M132" s="86"/>
      <c r="N132" s="76"/>
      <c r="O132" s="77"/>
      <c r="P132" s="77"/>
    </row>
    <row r="133" spans="14:16" s="88" customFormat="1" ht="11.25" customHeight="1">
      <c r="N133" s="104"/>
      <c r="O133" s="99"/>
      <c r="P133" s="99"/>
    </row>
    <row r="134" spans="1:16" s="88" customFormat="1" ht="11.25" customHeight="1">
      <c r="A134" s="98"/>
      <c r="B134" s="104"/>
      <c r="C134" s="103"/>
      <c r="D134" s="103"/>
      <c r="E134" s="103"/>
      <c r="F134" s="103"/>
      <c r="G134" s="103"/>
      <c r="H134" s="103"/>
      <c r="I134" s="103"/>
      <c r="J134" s="103"/>
      <c r="K134" s="103"/>
      <c r="L134" s="103"/>
      <c r="M134" s="103"/>
      <c r="N134" s="105"/>
      <c r="O134" s="96"/>
      <c r="P134" s="106"/>
    </row>
    <row r="135" spans="1:17" s="88" customFormat="1" ht="12.75" customHeight="1">
      <c r="A135" s="487" t="s">
        <v>141</v>
      </c>
      <c r="B135" s="487"/>
      <c r="C135" s="487"/>
      <c r="D135" s="487"/>
      <c r="E135" s="487"/>
      <c r="F135" s="487"/>
      <c r="G135" s="487"/>
      <c r="H135" s="487"/>
      <c r="I135" s="487"/>
      <c r="J135" s="487"/>
      <c r="K135" s="487"/>
      <c r="L135" s="487"/>
      <c r="M135" s="487"/>
      <c r="N135" s="487"/>
      <c r="O135" s="487"/>
      <c r="P135" s="487"/>
      <c r="Q135" s="487"/>
    </row>
    <row r="136" spans="1:16" s="88" customFormat="1" ht="12.75">
      <c r="A136" s="44"/>
      <c r="B136" s="85"/>
      <c r="C136" s="85"/>
      <c r="D136" s="85"/>
      <c r="E136" s="85"/>
      <c r="F136" s="85"/>
      <c r="G136" s="85"/>
      <c r="H136" s="85"/>
      <c r="I136" s="85"/>
      <c r="J136" s="85"/>
      <c r="K136" s="85"/>
      <c r="L136" s="85"/>
      <c r="M136" s="85"/>
      <c r="N136" s="107"/>
      <c r="O136" s="107"/>
      <c r="P136" s="107"/>
    </row>
    <row r="137" spans="1:17" ht="12.75">
      <c r="A137" s="489" t="s">
        <v>130</v>
      </c>
      <c r="B137" s="489"/>
      <c r="C137" s="489"/>
      <c r="D137" s="489"/>
      <c r="E137" s="489"/>
      <c r="F137" s="489"/>
      <c r="G137" s="489"/>
      <c r="H137" s="489"/>
      <c r="I137" s="489"/>
      <c r="J137" s="489"/>
      <c r="K137" s="489"/>
      <c r="L137" s="489"/>
      <c r="M137" s="489"/>
      <c r="N137" s="489"/>
      <c r="O137" s="489"/>
      <c r="P137" s="489"/>
      <c r="Q137" s="489"/>
    </row>
    <row r="138" spans="1:17" ht="12.75" customHeight="1">
      <c r="A138" s="489" t="s">
        <v>142</v>
      </c>
      <c r="B138" s="489"/>
      <c r="C138" s="489"/>
      <c r="D138" s="489"/>
      <c r="E138" s="489"/>
      <c r="F138" s="489"/>
      <c r="G138" s="489"/>
      <c r="H138" s="489"/>
      <c r="I138" s="489"/>
      <c r="J138" s="489"/>
      <c r="K138" s="489"/>
      <c r="L138" s="489"/>
      <c r="M138" s="489"/>
      <c r="N138" s="489"/>
      <c r="O138" s="489"/>
      <c r="P138" s="489"/>
      <c r="Q138" s="489"/>
    </row>
    <row r="139" spans="1:17" ht="12.75">
      <c r="A139" s="489" t="s">
        <v>103</v>
      </c>
      <c r="B139" s="489"/>
      <c r="C139" s="489"/>
      <c r="D139" s="489"/>
      <c r="E139" s="489"/>
      <c r="F139" s="489"/>
      <c r="G139" s="489"/>
      <c r="H139" s="489"/>
      <c r="I139" s="489"/>
      <c r="J139" s="489"/>
      <c r="K139" s="489"/>
      <c r="L139" s="489"/>
      <c r="M139" s="489"/>
      <c r="N139" s="489"/>
      <c r="O139" s="489"/>
      <c r="P139" s="489"/>
      <c r="Q139" s="489"/>
    </row>
    <row r="140" spans="1:16" ht="12.75">
      <c r="A140" s="100"/>
      <c r="B140" s="108"/>
      <c r="C140" s="108"/>
      <c r="D140" s="108"/>
      <c r="E140" s="108"/>
      <c r="F140" s="108"/>
      <c r="G140" s="108"/>
      <c r="H140" s="108"/>
      <c r="I140" s="108"/>
      <c r="J140" s="108"/>
      <c r="K140" s="108"/>
      <c r="L140" s="108"/>
      <c r="M140" s="108"/>
      <c r="N140" s="108"/>
      <c r="O140" s="108"/>
      <c r="P140" s="108"/>
    </row>
    <row r="142" spans="1:17" ht="12.75">
      <c r="A142" s="52"/>
      <c r="B142" s="53"/>
      <c r="C142" s="54"/>
      <c r="D142" s="54"/>
      <c r="E142" s="54"/>
      <c r="F142" s="54"/>
      <c r="G142" s="54"/>
      <c r="H142" s="54"/>
      <c r="I142" s="54"/>
      <c r="J142" s="54"/>
      <c r="K142" s="54"/>
      <c r="L142" s="54"/>
      <c r="M142" s="54"/>
      <c r="N142" s="55"/>
      <c r="O142" s="482" t="s">
        <v>104</v>
      </c>
      <c r="P142" s="483"/>
      <c r="Q142" s="483"/>
    </row>
    <row r="143" spans="1:17" ht="12.75">
      <c r="A143" s="56"/>
      <c r="B143" s="57"/>
      <c r="C143" s="58"/>
      <c r="D143" s="58"/>
      <c r="E143" s="58"/>
      <c r="F143" s="58"/>
      <c r="G143" s="58"/>
      <c r="H143" s="58"/>
      <c r="I143" s="58"/>
      <c r="J143" s="58"/>
      <c r="K143" s="58"/>
      <c r="L143" s="58"/>
      <c r="M143" s="58"/>
      <c r="N143" s="59"/>
      <c r="O143" s="60" t="s">
        <v>105</v>
      </c>
      <c r="P143" s="61"/>
      <c r="Q143" s="62" t="s">
        <v>106</v>
      </c>
    </row>
    <row r="144" spans="1:17" ht="12.75">
      <c r="A144" s="63" t="s">
        <v>107</v>
      </c>
      <c r="B144" s="57" t="s">
        <v>108</v>
      </c>
      <c r="C144" s="58" t="s">
        <v>109</v>
      </c>
      <c r="D144" s="58" t="s">
        <v>105</v>
      </c>
      <c r="E144" s="58" t="s">
        <v>110</v>
      </c>
      <c r="F144" s="58" t="s">
        <v>111</v>
      </c>
      <c r="G144" s="58" t="s">
        <v>112</v>
      </c>
      <c r="H144" s="58" t="s">
        <v>113</v>
      </c>
      <c r="I144" s="58" t="s">
        <v>114</v>
      </c>
      <c r="J144" s="58" t="s">
        <v>115</v>
      </c>
      <c r="K144" s="58" t="s">
        <v>116</v>
      </c>
      <c r="L144" s="58" t="s">
        <v>117</v>
      </c>
      <c r="M144" s="58" t="s">
        <v>118</v>
      </c>
      <c r="N144" s="64" t="s">
        <v>119</v>
      </c>
      <c r="O144" s="484" t="s">
        <v>120</v>
      </c>
      <c r="P144" s="485"/>
      <c r="Q144" s="485"/>
    </row>
    <row r="145" spans="1:17" ht="12.75">
      <c r="A145" s="56"/>
      <c r="B145" s="57"/>
      <c r="C145" s="58"/>
      <c r="D145" s="58"/>
      <c r="E145" s="58"/>
      <c r="F145" s="58"/>
      <c r="G145" s="58"/>
      <c r="H145" s="58"/>
      <c r="I145" s="58"/>
      <c r="J145" s="58"/>
      <c r="K145" s="58"/>
      <c r="L145" s="58"/>
      <c r="M145" s="58"/>
      <c r="N145" s="59"/>
      <c r="O145" s="64" t="s">
        <v>121</v>
      </c>
      <c r="P145" s="65" t="s">
        <v>122</v>
      </c>
      <c r="Q145" s="66" t="s">
        <v>122</v>
      </c>
    </row>
    <row r="146" spans="1:17" ht="12.75">
      <c r="A146" s="67"/>
      <c r="B146" s="68"/>
      <c r="C146" s="69"/>
      <c r="D146" s="69"/>
      <c r="E146" s="69"/>
      <c r="F146" s="69"/>
      <c r="G146" s="69"/>
      <c r="H146" s="69"/>
      <c r="I146" s="69"/>
      <c r="J146" s="69"/>
      <c r="K146" s="69"/>
      <c r="L146" s="69"/>
      <c r="M146" s="69"/>
      <c r="N146" s="70"/>
      <c r="O146" s="71" t="s">
        <v>123</v>
      </c>
      <c r="P146" s="72" t="s">
        <v>124</v>
      </c>
      <c r="Q146" s="73" t="s">
        <v>125</v>
      </c>
    </row>
    <row r="150" spans="1:17" ht="12.75">
      <c r="A150" s="486" t="s">
        <v>136</v>
      </c>
      <c r="B150" s="486"/>
      <c r="C150" s="486"/>
      <c r="D150" s="486"/>
      <c r="E150" s="486"/>
      <c r="F150" s="486"/>
      <c r="G150" s="486"/>
      <c r="H150" s="486"/>
      <c r="I150" s="486"/>
      <c r="J150" s="486"/>
      <c r="K150" s="486"/>
      <c r="L150" s="486"/>
      <c r="M150" s="486"/>
      <c r="N150" s="486"/>
      <c r="O150" s="486"/>
      <c r="P150" s="486"/>
      <c r="Q150" s="486"/>
    </row>
    <row r="151" spans="1:16" ht="12.75">
      <c r="A151" s="109"/>
      <c r="B151" s="102"/>
      <c r="C151" s="102"/>
      <c r="D151" s="102"/>
      <c r="E151" s="102"/>
      <c r="F151" s="102"/>
      <c r="G151" s="102"/>
      <c r="H151" s="102"/>
      <c r="I151" s="102"/>
      <c r="J151" s="102"/>
      <c r="K151" s="102"/>
      <c r="L151" s="102"/>
      <c r="M151" s="102"/>
      <c r="N151" s="102"/>
      <c r="O151" s="102"/>
      <c r="P151" s="102"/>
    </row>
    <row r="152" spans="1:16" s="88" customFormat="1" ht="11.25" customHeight="1">
      <c r="A152" s="104"/>
      <c r="B152" s="79"/>
      <c r="C152" s="79"/>
      <c r="D152" s="79"/>
      <c r="E152" s="79"/>
      <c r="F152" s="79"/>
      <c r="G152" s="79"/>
      <c r="H152" s="79"/>
      <c r="I152" s="79"/>
      <c r="J152" s="79"/>
      <c r="K152" s="79"/>
      <c r="L152" s="79"/>
      <c r="M152" s="79"/>
      <c r="N152" s="79"/>
      <c r="O152" s="104"/>
      <c r="P152" s="104"/>
    </row>
    <row r="153" spans="1:16" s="88" customFormat="1" ht="11.25" customHeight="1">
      <c r="A153" s="89" t="s">
        <v>126</v>
      </c>
      <c r="B153" s="79">
        <v>94.46360481980702</v>
      </c>
      <c r="C153" s="79">
        <v>96.17267398929961</v>
      </c>
      <c r="D153" s="79">
        <v>141.53158247152552</v>
      </c>
      <c r="E153" s="79">
        <v>93.21260512179286</v>
      </c>
      <c r="F153" s="79">
        <v>100.23420262521032</v>
      </c>
      <c r="G153" s="79">
        <v>92.30061332762382</v>
      </c>
      <c r="H153" s="79">
        <v>84.20666493511759</v>
      </c>
      <c r="I153" s="79">
        <v>87.1675980139341</v>
      </c>
      <c r="J153" s="79">
        <v>95.1190436550729</v>
      </c>
      <c r="K153" s="79">
        <v>111.13288411391578</v>
      </c>
      <c r="L153" s="79">
        <v>116.84872188849198</v>
      </c>
      <c r="M153" s="79">
        <v>87.6098050606132</v>
      </c>
      <c r="N153" s="79">
        <v>100.00000000186706</v>
      </c>
      <c r="O153" s="87"/>
      <c r="P153" s="87"/>
    </row>
    <row r="154" spans="1:17" s="88" customFormat="1" ht="11.25" customHeight="1">
      <c r="A154" s="91">
        <v>2001</v>
      </c>
      <c r="B154" s="79">
        <v>101.01972835306472</v>
      </c>
      <c r="C154" s="79">
        <v>99.85901966254556</v>
      </c>
      <c r="D154" s="79">
        <v>91.62773793258978</v>
      </c>
      <c r="E154" s="79">
        <v>87.8257276103061</v>
      </c>
      <c r="F154" s="79">
        <v>89.08030927426121</v>
      </c>
      <c r="G154" s="79">
        <v>74.10047882493286</v>
      </c>
      <c r="H154" s="79">
        <v>84.29913267820575</v>
      </c>
      <c r="I154" s="79">
        <v>80.70354989439228</v>
      </c>
      <c r="J154" s="79">
        <v>86.17944479749247</v>
      </c>
      <c r="K154" s="79">
        <v>101.06720043188626</v>
      </c>
      <c r="L154" s="79">
        <v>103.35570025138627</v>
      </c>
      <c r="M154" s="79">
        <v>79.52209061518707</v>
      </c>
      <c r="N154" s="79">
        <f>(B154+C154+D154+E154+F154+G154+H154+I154+J154+K154+L154+M154)/12</f>
        <v>89.8866766938542</v>
      </c>
      <c r="O154" s="90">
        <f>100*(D154-C154)/C154</f>
        <v>-8.242902601859925</v>
      </c>
      <c r="P154" s="90">
        <f>100*(D154-D153)/D153</f>
        <v>-35.25986473653384</v>
      </c>
      <c r="Q154" s="87">
        <f>(((B154+C154+D154)/3)-((B153+C153+D153)/3))/((B153+C153+D153)/3)*100</f>
        <v>-11.940160369375446</v>
      </c>
    </row>
    <row r="155" spans="1:17" s="88" customFormat="1" ht="11.25" customHeight="1">
      <c r="A155" s="93">
        <v>2002</v>
      </c>
      <c r="B155" s="92">
        <v>80.00466629043113</v>
      </c>
      <c r="C155" s="92">
        <v>77.33348464433696</v>
      </c>
      <c r="D155" s="92">
        <v>81.16220236709792</v>
      </c>
      <c r="E155" s="92">
        <v>83.86630591570574</v>
      </c>
      <c r="F155" s="92">
        <v>81.16395470707548</v>
      </c>
      <c r="G155" s="92">
        <v>90.90517226712129</v>
      </c>
      <c r="H155" s="92">
        <v>70.49727189028305</v>
      </c>
      <c r="I155" s="92">
        <v>70.95420196668303</v>
      </c>
      <c r="J155" s="92">
        <v>82.94532037919875</v>
      </c>
      <c r="K155" s="92">
        <v>82.17108751809228</v>
      </c>
      <c r="L155" s="92">
        <v>79.96532718140364</v>
      </c>
      <c r="M155" s="92">
        <v>67.16526026510411</v>
      </c>
      <c r="N155" s="79">
        <f>(B155+C155+D155+E155+F155+G155+H155+I155+J155+K155+L155+M155)/12</f>
        <v>79.01118794937777</v>
      </c>
      <c r="O155" s="90">
        <f>100*(D155-C155)/C155</f>
        <v>4.9509184027715065</v>
      </c>
      <c r="P155" s="90">
        <f>100*(D155-D154)/D154</f>
        <v>-11.421798465865567</v>
      </c>
      <c r="Q155" s="87">
        <f>(((B155+C155+D155)/3)-((B154+C154+D154)/3))/((B154+C154+D154)/3)*100</f>
        <v>-18.46322568583932</v>
      </c>
    </row>
    <row r="156" spans="1:17" s="88" customFormat="1" ht="11.25" customHeight="1">
      <c r="A156" s="93">
        <v>2003</v>
      </c>
      <c r="B156" s="79">
        <v>80.47244974360322</v>
      </c>
      <c r="C156" s="79">
        <v>78.9</v>
      </c>
      <c r="D156" s="79">
        <v>81.4</v>
      </c>
      <c r="E156" s="79">
        <v>71</v>
      </c>
      <c r="F156" s="79">
        <v>61.8</v>
      </c>
      <c r="G156" s="79">
        <v>70.4</v>
      </c>
      <c r="H156" s="79">
        <v>67</v>
      </c>
      <c r="I156" s="79">
        <v>53.7</v>
      </c>
      <c r="J156" s="79">
        <v>83.4</v>
      </c>
      <c r="K156" s="79">
        <v>78</v>
      </c>
      <c r="L156" s="79">
        <v>74.4</v>
      </c>
      <c r="M156" s="79">
        <v>63.3</v>
      </c>
      <c r="N156" s="79">
        <f>(B156+C156+D156+E156+F156+G156+H156+I156+J156+K156+L156+M156)/12</f>
        <v>71.98103747863361</v>
      </c>
      <c r="O156" s="90">
        <f>100*(D156-C156)/C156</f>
        <v>3.168567807351077</v>
      </c>
      <c r="P156" s="90">
        <f>100*(D156-D155)/D155</f>
        <v>0.29299061135197435</v>
      </c>
      <c r="Q156" s="87">
        <f>(((B156+C156+D156)/3)-((B155+C155+D155)/3))/((B155+C155+D155)/3)*100</f>
        <v>0.9526595706386434</v>
      </c>
    </row>
    <row r="157" spans="1:17" s="88" customFormat="1" ht="11.25" customHeight="1">
      <c r="A157" s="93">
        <v>2004</v>
      </c>
      <c r="B157" s="79">
        <f>IF('[1]AE_W_V'!AB45&lt;&gt;0,'[1]AE_W_V'!AB45," ")</f>
        <v>68.8</v>
      </c>
      <c r="C157" s="79">
        <f>IF('[1]AE_W_V'!AC45&lt;&gt;0,'[1]AE_W_V'!AC45," ")</f>
        <v>76.79722139687006</v>
      </c>
      <c r="D157" s="79">
        <f>IF('[1]AE_W_V'!AD45&lt;&gt;0,'[1]AE_W_V'!AD45," ")</f>
        <v>90.9554718820506</v>
      </c>
      <c r="E157" s="79" t="str">
        <f>IF('[1]AE_W_V'!AE45&lt;&gt;0,'[1]AE_W_V'!AE45," ")</f>
        <v> </v>
      </c>
      <c r="F157" s="79" t="str">
        <f>IF('[1]AE_W_V'!AF45&lt;&gt;0,'[1]AE_W_V'!AF45," ")</f>
        <v> </v>
      </c>
      <c r="G157" s="79" t="str">
        <f>IF('[1]AE_W_V'!AG45&lt;&gt;0,'[1]AE_W_V'!AG45," ")</f>
        <v> </v>
      </c>
      <c r="H157" s="79" t="str">
        <f>IF('[1]AE_W_V'!AH45&lt;&gt;0,'[1]AE_W_V'!AH45," ")</f>
        <v> </v>
      </c>
      <c r="I157" s="79" t="str">
        <f>IF('[1]AE_W_V'!AI45&lt;&gt;0,'[1]AE_W_V'!AI45," ")</f>
        <v> </v>
      </c>
      <c r="J157" s="79" t="str">
        <f>IF('[1]AE_W_V'!AJ45&lt;&gt;0,'[1]AE_W_V'!AJ45," ")</f>
        <v> </v>
      </c>
      <c r="K157" s="79" t="str">
        <f>IF('[1]AE_W_V'!AK45&lt;&gt;0,'[1]AE_W_V'!AK45," ")</f>
        <v> </v>
      </c>
      <c r="L157" s="79" t="str">
        <f>IF('[1]AE_W_V'!AL45&lt;&gt;0,'[1]AE_W_V'!AL45," ")</f>
        <v> </v>
      </c>
      <c r="M157" s="79" t="str">
        <f>IF('[1]AE_W_V'!AM45&lt;&gt;0,'[1]AE_W_V'!AM45," ")</f>
        <v> </v>
      </c>
      <c r="N157" s="79">
        <f>(B157+C157+D157)/3</f>
        <v>78.85089775964022</v>
      </c>
      <c r="O157" s="90">
        <f>100*(D157-C157)/C157</f>
        <v>18.435888991366006</v>
      </c>
      <c r="P157" s="90">
        <f>100*(D157-D156)/D156</f>
        <v>11.738908946008104</v>
      </c>
      <c r="Q157" s="87">
        <f>(((B157+C157+D157)/3)-((B156+C156+D156)/3))/((B156+C156+D156)/3)*100</f>
        <v>-1.7525910747579916</v>
      </c>
    </row>
    <row r="158" spans="1:16" s="88" customFormat="1" ht="11.25" customHeight="1">
      <c r="A158" s="95"/>
      <c r="B158" s="79"/>
      <c r="C158" s="79"/>
      <c r="D158" s="79"/>
      <c r="E158" s="79"/>
      <c r="F158" s="79"/>
      <c r="G158" s="79"/>
      <c r="H158" s="79"/>
      <c r="I158" s="79"/>
      <c r="J158" s="79"/>
      <c r="K158" s="79"/>
      <c r="L158" s="79"/>
      <c r="M158" s="79"/>
      <c r="N158" s="79"/>
      <c r="O158" s="90"/>
      <c r="P158" s="90"/>
    </row>
    <row r="159" spans="1:16" s="88" customFormat="1" ht="11.25" customHeight="1">
      <c r="A159" s="97" t="s">
        <v>127</v>
      </c>
      <c r="B159" s="79">
        <v>95.76826819507323</v>
      </c>
      <c r="C159" s="79">
        <v>105.34027223793265</v>
      </c>
      <c r="D159" s="79">
        <v>130.61544582776907</v>
      </c>
      <c r="E159" s="79">
        <v>99.58301263601686</v>
      </c>
      <c r="F159" s="79">
        <v>100.04048475483225</v>
      </c>
      <c r="G159" s="79">
        <v>93.15782808460307</v>
      </c>
      <c r="H159" s="79">
        <v>89.41637037960336</v>
      </c>
      <c r="I159" s="79">
        <v>91.00674672593118</v>
      </c>
      <c r="J159" s="79">
        <v>93.00794449886823</v>
      </c>
      <c r="K159" s="79">
        <v>103.15489876010248</v>
      </c>
      <c r="L159" s="79">
        <v>114.08706525044336</v>
      </c>
      <c r="M159" s="79">
        <v>84.8216625312327</v>
      </c>
      <c r="N159" s="79">
        <v>99.9999999902007</v>
      </c>
      <c r="O159" s="90"/>
      <c r="P159" s="90"/>
    </row>
    <row r="160" spans="1:17" s="88" customFormat="1" ht="11.25" customHeight="1">
      <c r="A160" s="91">
        <v>2001</v>
      </c>
      <c r="B160" s="79">
        <v>104.71401193403189</v>
      </c>
      <c r="C160" s="79">
        <v>95.48355446331863</v>
      </c>
      <c r="D160" s="79">
        <v>95.9056809856762</v>
      </c>
      <c r="E160" s="79">
        <v>92.48518334497369</v>
      </c>
      <c r="F160" s="79">
        <v>93.60862888356407</v>
      </c>
      <c r="G160" s="79">
        <v>79.56855869585618</v>
      </c>
      <c r="H160" s="79">
        <v>87.23704784774206</v>
      </c>
      <c r="I160" s="79">
        <v>84.37129126545429</v>
      </c>
      <c r="J160" s="79">
        <v>92.42147116424034</v>
      </c>
      <c r="K160" s="79">
        <v>103.6236061139933</v>
      </c>
      <c r="L160" s="79">
        <v>104.16348236047497</v>
      </c>
      <c r="M160" s="79">
        <v>86.33320414509822</v>
      </c>
      <c r="N160" s="79">
        <f>(B160+C160+D160+E160+F160+G160+H160+I160+J160+K160+L160+M160)/12</f>
        <v>93.32631010036864</v>
      </c>
      <c r="O160" s="90">
        <f>100*(D160-C160)/C160</f>
        <v>0.442093431408378</v>
      </c>
      <c r="P160" s="90">
        <f>100*(D160-D159)/D159</f>
        <v>-26.57401245474562</v>
      </c>
      <c r="Q160" s="87">
        <f>(((B160+C160+D160)/3)-((B159+C159+D159)/3))/((B159+C159+D159)/3)*100</f>
        <v>-10.738065486089406</v>
      </c>
    </row>
    <row r="161" spans="1:17" s="88" customFormat="1" ht="11.25" customHeight="1">
      <c r="A161" s="93">
        <v>2002</v>
      </c>
      <c r="B161" s="92">
        <v>84.9729260847574</v>
      </c>
      <c r="C161" s="92">
        <v>77.91537531561798</v>
      </c>
      <c r="D161" s="92">
        <v>83.12249748529656</v>
      </c>
      <c r="E161" s="92">
        <v>83.6822687055267</v>
      </c>
      <c r="F161" s="92">
        <v>81.80410992931466</v>
      </c>
      <c r="G161" s="92">
        <v>81.1339896164067</v>
      </c>
      <c r="H161" s="92">
        <v>69.65991614639785</v>
      </c>
      <c r="I161" s="92">
        <v>72.74047256955859</v>
      </c>
      <c r="J161" s="92">
        <v>85.18682515306101</v>
      </c>
      <c r="K161" s="92">
        <v>82.5722420573127</v>
      </c>
      <c r="L161" s="92">
        <v>84.03152458790193</v>
      </c>
      <c r="M161" s="92">
        <v>60.695511584964535</v>
      </c>
      <c r="N161" s="79">
        <f>(B161+C161+D161+E161+F161+G161+H161+I161+J161+K161+L161+M161)/12</f>
        <v>78.95980493634305</v>
      </c>
      <c r="O161" s="90">
        <f>100*(D161-C161)/C161</f>
        <v>6.68304830540273</v>
      </c>
      <c r="P161" s="90">
        <f>100*(D161-D160)/D160</f>
        <v>-13.328911665085663</v>
      </c>
      <c r="Q161" s="87">
        <f>(((B161+C161+D161)/3)-((B160+C160+D160)/3))/((B160+C160+D160)/3)*100</f>
        <v>-16.917223617124773</v>
      </c>
    </row>
    <row r="162" spans="1:17" s="88" customFormat="1" ht="11.25" customHeight="1">
      <c r="A162" s="93">
        <v>2003</v>
      </c>
      <c r="B162" s="79">
        <v>84.33180577753532</v>
      </c>
      <c r="C162" s="79">
        <v>87.1</v>
      </c>
      <c r="D162" s="79">
        <v>81.3</v>
      </c>
      <c r="E162" s="79">
        <v>74.8</v>
      </c>
      <c r="F162" s="79">
        <v>66.3</v>
      </c>
      <c r="G162" s="79">
        <v>61.7</v>
      </c>
      <c r="H162" s="79">
        <v>70.7</v>
      </c>
      <c r="I162" s="79">
        <v>52.9</v>
      </c>
      <c r="J162" s="79">
        <v>73</v>
      </c>
      <c r="K162" s="79">
        <v>79.1</v>
      </c>
      <c r="L162" s="79">
        <v>77.5</v>
      </c>
      <c r="M162" s="79">
        <v>59.4</v>
      </c>
      <c r="N162" s="79">
        <f>(B162+C162+D162+E162+F162+G162+H162+I162+J162+K162+L162+M162)/12</f>
        <v>72.34431714812794</v>
      </c>
      <c r="O162" s="90">
        <f>100*(D162-C162)/C162</f>
        <v>-6.6590126291618805</v>
      </c>
      <c r="P162" s="90">
        <f>100*(D162-D161)/D161</f>
        <v>-2.192544185307889</v>
      </c>
      <c r="Q162" s="87">
        <f>(((B162+C162+D162)/3)-((B161+C161+D161)/3))/((B161+C161+D161)/3)*100</f>
        <v>2.731996693765803</v>
      </c>
    </row>
    <row r="163" spans="1:17" s="88" customFormat="1" ht="11.25" customHeight="1">
      <c r="A163" s="93">
        <v>2004</v>
      </c>
      <c r="B163" s="79">
        <f>IF('[1]AE_W_V'!B45&lt;&gt;0,'[1]AE_W_V'!B45," ")</f>
        <v>67.4</v>
      </c>
      <c r="C163" s="79">
        <f>IF('[1]AE_W_V'!C45&lt;&gt;0,'[1]AE_W_V'!C45," ")</f>
        <v>77.24770871809302</v>
      </c>
      <c r="D163" s="79">
        <f>IF('[1]AE_W_V'!D45&lt;&gt;0,'[1]AE_W_V'!D45," ")</f>
        <v>86.46812491177643</v>
      </c>
      <c r="E163" s="79" t="str">
        <f>IF('[1]AE_W_V'!E45&lt;&gt;0,'[1]AE_W_V'!E45," ")</f>
        <v> </v>
      </c>
      <c r="F163" s="79" t="str">
        <f>IF('[1]AE_W_V'!F45&lt;&gt;0,'[1]AE_W_V'!F45," ")</f>
        <v> </v>
      </c>
      <c r="G163" s="79" t="str">
        <f>IF('[1]AE_W_V'!G45&lt;&gt;0,'[1]AE_W_V'!G45," ")</f>
        <v> </v>
      </c>
      <c r="H163" s="79" t="str">
        <f>IF('[1]AE_W_V'!H45&lt;&gt;0,'[1]AE_W_V'!H45," ")</f>
        <v> </v>
      </c>
      <c r="I163" s="79" t="str">
        <f>IF('[1]AE_W_V'!I45&lt;&gt;0,'[1]AE_W_V'!I45," ")</f>
        <v> </v>
      </c>
      <c r="J163" s="79" t="str">
        <f>IF('[1]AE_W_V'!J45&lt;&gt;0,'[1]AE_W_V'!J45," ")</f>
        <v> </v>
      </c>
      <c r="K163" s="79" t="str">
        <f>IF('[1]AE_W_V'!K45&lt;&gt;0,'[1]AE_W_V'!K45," ")</f>
        <v> </v>
      </c>
      <c r="L163" s="79" t="str">
        <f>IF('[1]AE_W_V'!L45&lt;&gt;0,'[1]AE_W_V'!L45," ")</f>
        <v> </v>
      </c>
      <c r="M163" s="79" t="str">
        <f>IF('[1]AE_W_V'!M45&lt;&gt;0,'[1]AE_W_V'!M45," ")</f>
        <v> </v>
      </c>
      <c r="N163" s="79">
        <f>(B163+C163+D163)/3</f>
        <v>77.0386112099565</v>
      </c>
      <c r="O163" s="90">
        <f>100*(D163-C163)/C163</f>
        <v>11.936167876942855</v>
      </c>
      <c r="P163" s="90">
        <f>100*(D163-D162)/D162</f>
        <v>6.356857210057111</v>
      </c>
      <c r="Q163" s="87">
        <f>(((B163+C163+D163)/3)-((B162+C162+D162)/3))/((B162+C162+D162)/3)*100</f>
        <v>-8.552929094604371</v>
      </c>
    </row>
    <row r="164" spans="1:16" s="88" customFormat="1" ht="11.25" customHeight="1">
      <c r="A164" s="95"/>
      <c r="B164" s="79"/>
      <c r="C164" s="79"/>
      <c r="D164" s="79"/>
      <c r="E164" s="79"/>
      <c r="F164" s="79"/>
      <c r="G164" s="79"/>
      <c r="H164" s="79"/>
      <c r="I164" s="79"/>
      <c r="J164" s="79"/>
      <c r="K164" s="79"/>
      <c r="L164" s="79"/>
      <c r="M164" s="79"/>
      <c r="N164" s="79"/>
      <c r="O164" s="90"/>
      <c r="P164" s="96"/>
    </row>
    <row r="165" spans="1:16" s="88" customFormat="1" ht="11.25" customHeight="1">
      <c r="A165" s="97" t="s">
        <v>128</v>
      </c>
      <c r="B165" s="79">
        <v>90.60167380526654</v>
      </c>
      <c r="C165" s="79">
        <v>69.03568803398775</v>
      </c>
      <c r="D165" s="79">
        <v>173.84441269791523</v>
      </c>
      <c r="E165" s="79">
        <v>74.35557685143601</v>
      </c>
      <c r="F165" s="79">
        <v>100.80762639306526</v>
      </c>
      <c r="G165" s="79">
        <v>89.76317391175719</v>
      </c>
      <c r="H165" s="79">
        <v>68.78542812269795</v>
      </c>
      <c r="I165" s="79">
        <v>75.80334294573514</v>
      </c>
      <c r="J165" s="79">
        <v>101.36810323886955</v>
      </c>
      <c r="K165" s="79">
        <v>134.7484996621318</v>
      </c>
      <c r="L165" s="79">
        <v>125.02349512793171</v>
      </c>
      <c r="M165" s="79">
        <v>95.86297913681044</v>
      </c>
      <c r="N165" s="79">
        <v>99.99999999396705</v>
      </c>
      <c r="O165" s="90"/>
      <c r="P165" s="87"/>
    </row>
    <row r="166" spans="1:17" s="88" customFormat="1" ht="11.25" customHeight="1">
      <c r="A166" s="91">
        <v>2001</v>
      </c>
      <c r="B166" s="79">
        <v>90.08428821106097</v>
      </c>
      <c r="C166" s="79">
        <v>112.81082381801835</v>
      </c>
      <c r="D166" s="79">
        <v>78.96460877022668</v>
      </c>
      <c r="E166" s="79">
        <v>74.03328366224918</v>
      </c>
      <c r="F166" s="79">
        <v>75.67604106051442</v>
      </c>
      <c r="G166" s="79">
        <v>57.91442848759323</v>
      </c>
      <c r="H166" s="79">
        <v>75.60261689082026</v>
      </c>
      <c r="I166" s="79">
        <v>69.84667729383554</v>
      </c>
      <c r="J166" s="79">
        <v>67.70243726142411</v>
      </c>
      <c r="K166" s="79">
        <v>93.49998996969111</v>
      </c>
      <c r="L166" s="79">
        <v>100.96458629504959</v>
      </c>
      <c r="M166" s="79">
        <v>59.360529514907746</v>
      </c>
      <c r="N166" s="79">
        <f>(B166+C166+D166+E166+F166+G166+H166+I166+J166+K166+L166+M166)/12</f>
        <v>79.70502593628261</v>
      </c>
      <c r="O166" s="90">
        <f>100*(D166-C166)/C166</f>
        <v>-30.00263086668967</v>
      </c>
      <c r="P166" s="90">
        <f>100*(D166-D165)/D165</f>
        <v>-54.57742498319957</v>
      </c>
      <c r="Q166" s="87">
        <f>(((B166+C166+D166)/3)-((B165+C165+D165)/3))/((B165+C165+D165)/3)*100</f>
        <v>-15.479722635369928</v>
      </c>
    </row>
    <row r="167" spans="1:17" s="88" customFormat="1" ht="11.25" customHeight="1">
      <c r="A167" s="93">
        <v>2002</v>
      </c>
      <c r="B167" s="92">
        <v>65.29813217834194</v>
      </c>
      <c r="C167" s="92">
        <v>75.61103141035865</v>
      </c>
      <c r="D167" s="92">
        <v>75.35953738507942</v>
      </c>
      <c r="E167" s="92">
        <v>84.41107399112462</v>
      </c>
      <c r="F167" s="92">
        <v>79.26903271184858</v>
      </c>
      <c r="G167" s="92">
        <v>119.82882690549697</v>
      </c>
      <c r="H167" s="92">
        <v>72.9759266193321</v>
      </c>
      <c r="I167" s="92">
        <v>65.66666654561753</v>
      </c>
      <c r="J167" s="92">
        <v>76.31024735913824</v>
      </c>
      <c r="K167" s="92">
        <v>80.98363087952902</v>
      </c>
      <c r="L167" s="92">
        <v>67.92898581214037</v>
      </c>
      <c r="M167" s="92">
        <v>86.31634801790949</v>
      </c>
      <c r="N167" s="79">
        <f>(B167+C167+D167+E167+F167+G167+H167+I167+J167+K167+L167+M167)/12</f>
        <v>79.1632866513264</v>
      </c>
      <c r="O167" s="90">
        <f>100*(D167-C167)/C167</f>
        <v>-0.33261551996865646</v>
      </c>
      <c r="P167" s="90">
        <f>100*(D167-D166)/D166</f>
        <v>-4.565426766866392</v>
      </c>
      <c r="Q167" s="87">
        <f>(((B167+C167+D167)/3)-((B166+C166+D166)/3))/((B166+C166+D166)/3)*100</f>
        <v>-23.27080280911406</v>
      </c>
    </row>
    <row r="168" spans="1:17" s="88" customFormat="1" ht="11.25" customHeight="1">
      <c r="A168" s="93">
        <v>2003</v>
      </c>
      <c r="B168" s="79">
        <v>69.04837903233151</v>
      </c>
      <c r="C168" s="79">
        <v>54.6</v>
      </c>
      <c r="D168" s="79">
        <v>81.8</v>
      </c>
      <c r="E168" s="79">
        <v>59.7</v>
      </c>
      <c r="F168" s="79">
        <v>48.7</v>
      </c>
      <c r="G168" s="79">
        <v>96</v>
      </c>
      <c r="H168" s="79">
        <v>55.9</v>
      </c>
      <c r="I168" s="79">
        <v>55.9</v>
      </c>
      <c r="J168" s="79">
        <v>114</v>
      </c>
      <c r="K168" s="79">
        <v>74.6</v>
      </c>
      <c r="L168" s="79">
        <v>65.2</v>
      </c>
      <c r="M168" s="79">
        <v>74.8</v>
      </c>
      <c r="N168" s="79">
        <f>(B168+C168+D168+E168+F168+G168+H168+I168+J168+K168+L168+M168)/12</f>
        <v>70.85403158602763</v>
      </c>
      <c r="O168" s="90">
        <f>100*(D168-C168)/C168</f>
        <v>49.81684981684981</v>
      </c>
      <c r="P168" s="90">
        <f>100*(D168-D167)/D167</f>
        <v>8.546313895227994</v>
      </c>
      <c r="Q168" s="87">
        <f>(((B168+C168+D168)/3)-((B167+C167+D167)/3))/((B167+C167+D167)/3)*100</f>
        <v>-5.003184414910024</v>
      </c>
    </row>
    <row r="169" spans="1:17" s="88" customFormat="1" ht="11.25" customHeight="1">
      <c r="A169" s="93">
        <v>2004</v>
      </c>
      <c r="B169" s="79">
        <f>IF('[1]AE_W_V'!O45&lt;&gt;0,'[1]AE_W_V'!O45," ")</f>
        <v>73.1</v>
      </c>
      <c r="C169" s="79">
        <f>IF('[1]AE_W_V'!P45&lt;&gt;0,'[1]AE_W_V'!P45," ")</f>
        <v>75.46373490914532</v>
      </c>
      <c r="D169" s="79">
        <f>IF('[1]AE_W_V'!Q45&lt;&gt;0,'[1]AE_W_V'!Q45," ")</f>
        <v>104.23845700742346</v>
      </c>
      <c r="E169" s="92" t="str">
        <f>IF('[1]AE_W_V'!R45&lt;&gt;0,'[1]AE_W_V'!R45," ")</f>
        <v> </v>
      </c>
      <c r="F169" s="79" t="str">
        <f>IF('[1]AE_W_V'!S45&lt;&gt;0,'[1]AE_W_V'!S45," ")</f>
        <v> </v>
      </c>
      <c r="G169" s="79" t="str">
        <f>IF('[1]AE_W_V'!T45&lt;&gt;0,'[1]AE_W_V'!T45," ")</f>
        <v> </v>
      </c>
      <c r="H169" s="79" t="str">
        <f>IF('[1]AE_W_V'!U45&lt;&gt;0,'[1]AE_W_V'!U45," ")</f>
        <v> </v>
      </c>
      <c r="I169" s="79" t="str">
        <f>IF('[1]AE_W_V'!V45&lt;&gt;0,'[1]AE_W_V'!V45," ")</f>
        <v> </v>
      </c>
      <c r="J169" s="79" t="str">
        <f>IF('[1]AE_W_V'!W45&lt;&gt;0,'[1]AE_W_V'!W45," ")</f>
        <v> </v>
      </c>
      <c r="K169" s="79" t="str">
        <f>IF('[1]AE_W_V'!X45&lt;&gt;0,'[1]AE_W_V'!X45," ")</f>
        <v> </v>
      </c>
      <c r="L169" s="79" t="str">
        <f>IF('[1]AE_W_V'!Y45&lt;&gt;0,'[1]AE_W_V'!Y45," ")</f>
        <v> </v>
      </c>
      <c r="M169" s="79" t="str">
        <f>IF('[1]AE_W_V'!Z45&lt;&gt;0,'[1]AE_W_V'!Z45," ")</f>
        <v> </v>
      </c>
      <c r="N169" s="79">
        <f>(B169+C169+D169)/3</f>
        <v>84.26739730552292</v>
      </c>
      <c r="O169" s="90">
        <f>100*(D169-C169)/C169</f>
        <v>38.13053002600722</v>
      </c>
      <c r="P169" s="90">
        <f>100*(D169-D168)/D168</f>
        <v>27.430876537192503</v>
      </c>
      <c r="Q169" s="87">
        <f>(((B169+C169+D169)/3)-((B168+C168+D168)/3))/((B168+C168+D168)/3)*100</f>
        <v>23.049007788367682</v>
      </c>
    </row>
    <row r="170" spans="1:16" s="88" customFormat="1" ht="11.25" customHeight="1">
      <c r="A170" s="85"/>
      <c r="B170" s="85"/>
      <c r="C170" s="85"/>
      <c r="D170" s="85"/>
      <c r="E170" s="85"/>
      <c r="F170" s="85"/>
      <c r="G170" s="85"/>
      <c r="H170" s="85"/>
      <c r="I170" s="85"/>
      <c r="J170" s="85"/>
      <c r="K170" s="85"/>
      <c r="L170" s="85"/>
      <c r="M170" s="85"/>
      <c r="N170" s="105"/>
      <c r="O170" s="110"/>
      <c r="P170" s="110"/>
    </row>
    <row r="171" spans="1:16" s="88" customFormat="1" ht="11.25" customHeight="1">
      <c r="A171" s="74"/>
      <c r="B171" s="74"/>
      <c r="C171" s="74"/>
      <c r="D171" s="74"/>
      <c r="E171" s="74"/>
      <c r="F171" s="74"/>
      <c r="G171" s="74"/>
      <c r="H171" s="74"/>
      <c r="I171" s="74"/>
      <c r="J171" s="74"/>
      <c r="K171" s="74"/>
      <c r="L171" s="74"/>
      <c r="M171" s="74"/>
      <c r="N171" s="105"/>
      <c r="O171" s="77"/>
      <c r="P171" s="65"/>
    </row>
    <row r="172" spans="1:16" s="88" customFormat="1" ht="11.25" customHeight="1">
      <c r="A172" s="86"/>
      <c r="B172" s="86"/>
      <c r="C172" s="86"/>
      <c r="D172" s="86"/>
      <c r="E172" s="86"/>
      <c r="F172" s="86"/>
      <c r="G172" s="86"/>
      <c r="H172" s="86"/>
      <c r="I172" s="86"/>
      <c r="J172" s="86"/>
      <c r="K172" s="86"/>
      <c r="L172" s="86"/>
      <c r="M172" s="86"/>
      <c r="N172" s="107"/>
      <c r="O172" s="77"/>
      <c r="P172" s="77"/>
    </row>
    <row r="173" spans="1:17" ht="12.75">
      <c r="A173" s="486" t="s">
        <v>137</v>
      </c>
      <c r="B173" s="486"/>
      <c r="C173" s="486"/>
      <c r="D173" s="486"/>
      <c r="E173" s="486"/>
      <c r="F173" s="486"/>
      <c r="G173" s="486"/>
      <c r="H173" s="486"/>
      <c r="I173" s="486"/>
      <c r="J173" s="486"/>
      <c r="K173" s="486"/>
      <c r="L173" s="486"/>
      <c r="M173" s="486"/>
      <c r="N173" s="486"/>
      <c r="O173" s="486"/>
      <c r="P173" s="486"/>
      <c r="Q173" s="486"/>
    </row>
    <row r="174" spans="1:17" s="88" customFormat="1" ht="11.25" customHeight="1">
      <c r="A174" s="83"/>
      <c r="B174" s="83"/>
      <c r="C174" s="83"/>
      <c r="D174" s="83"/>
      <c r="E174" s="83"/>
      <c r="F174" s="83"/>
      <c r="G174" s="83"/>
      <c r="H174" s="83"/>
      <c r="I174" s="83"/>
      <c r="J174" s="83"/>
      <c r="K174" s="83"/>
      <c r="L174" s="83"/>
      <c r="M174" s="83"/>
      <c r="N174" s="83"/>
      <c r="O174" s="83"/>
      <c r="P174" s="83"/>
      <c r="Q174" s="43"/>
    </row>
    <row r="175" spans="1:16" s="88" customFormat="1" ht="11.25" customHeight="1">
      <c r="A175" s="86"/>
      <c r="B175" s="86"/>
      <c r="C175" s="86"/>
      <c r="D175" s="86"/>
      <c r="E175" s="86"/>
      <c r="F175" s="86"/>
      <c r="G175" s="86"/>
      <c r="H175" s="86"/>
      <c r="I175" s="86"/>
      <c r="J175" s="86"/>
      <c r="K175" s="86"/>
      <c r="L175" s="86"/>
      <c r="M175" s="86"/>
      <c r="N175" s="105"/>
      <c r="O175" s="77"/>
      <c r="P175" s="77"/>
    </row>
    <row r="176" spans="1:16" s="88" customFormat="1" ht="11.25" customHeight="1">
      <c r="A176" s="86"/>
      <c r="B176" s="79"/>
      <c r="C176" s="79"/>
      <c r="D176" s="79"/>
      <c r="E176" s="79"/>
      <c r="F176" s="79"/>
      <c r="G176" s="79"/>
      <c r="H176" s="79"/>
      <c r="I176" s="79"/>
      <c r="J176" s="79"/>
      <c r="K176" s="79"/>
      <c r="L176" s="79"/>
      <c r="M176" s="79"/>
      <c r="N176" s="79"/>
      <c r="O176" s="99"/>
      <c r="P176" s="99"/>
    </row>
    <row r="177" spans="1:16" s="88" customFormat="1" ht="11.25" customHeight="1">
      <c r="A177" s="89" t="s">
        <v>126</v>
      </c>
      <c r="B177" s="79">
        <v>86.50557271505419</v>
      </c>
      <c r="C177" s="79">
        <v>99.93994541167272</v>
      </c>
      <c r="D177" s="79">
        <v>107.14960960161031</v>
      </c>
      <c r="E177" s="79">
        <v>93.31255802959272</v>
      </c>
      <c r="F177" s="79">
        <v>102.39396643747365</v>
      </c>
      <c r="G177" s="79">
        <v>95.07121541148982</v>
      </c>
      <c r="H177" s="79">
        <v>97.66907251168492</v>
      </c>
      <c r="I177" s="79">
        <v>102.37095151229154</v>
      </c>
      <c r="J177" s="79">
        <v>106.67110260850707</v>
      </c>
      <c r="K177" s="79">
        <v>98.28140273087804</v>
      </c>
      <c r="L177" s="79">
        <v>113.41256667263198</v>
      </c>
      <c r="M177" s="79">
        <v>97.22203619230989</v>
      </c>
      <c r="N177" s="79">
        <v>99.9999999862664</v>
      </c>
      <c r="O177" s="87"/>
      <c r="P177" s="87"/>
    </row>
    <row r="178" spans="1:17" s="88" customFormat="1" ht="11.25" customHeight="1">
      <c r="A178" s="91">
        <v>2001</v>
      </c>
      <c r="B178" s="79">
        <v>107.99222938986152</v>
      </c>
      <c r="C178" s="79">
        <v>114.34116582010824</v>
      </c>
      <c r="D178" s="79">
        <v>124.32839191643474</v>
      </c>
      <c r="E178" s="79">
        <v>108.06734288936046</v>
      </c>
      <c r="F178" s="79">
        <v>114.3842143721876</v>
      </c>
      <c r="G178" s="79">
        <v>108.30961191224462</v>
      </c>
      <c r="H178" s="79">
        <v>109.88437441722778</v>
      </c>
      <c r="I178" s="79">
        <v>118.4445569872867</v>
      </c>
      <c r="J178" s="79">
        <v>117.22849860371937</v>
      </c>
      <c r="K178" s="79">
        <v>121.28822720073885</v>
      </c>
      <c r="L178" s="79">
        <v>118.09167949872554</v>
      </c>
      <c r="M178" s="79">
        <v>99.90518757005654</v>
      </c>
      <c r="N178" s="79">
        <f>(B178+C178+D178+E178+F178+G178+H178+I178+J178+K178+L178+M178)/12</f>
        <v>113.522123381496</v>
      </c>
      <c r="O178" s="90">
        <f>100*(D178-C178)/C178</f>
        <v>8.734584805650217</v>
      </c>
      <c r="P178" s="90">
        <f>100*(D178-D177)/D177</f>
        <v>16.03251974383886</v>
      </c>
      <c r="Q178" s="87">
        <f>(((B178+C178+D178)/3)-((B177+C177+D177)/3))/((B177+C177+D177)/3)*100</f>
        <v>18.07477522146407</v>
      </c>
    </row>
    <row r="179" spans="1:17" s="88" customFormat="1" ht="11.25" customHeight="1">
      <c r="A179" s="93">
        <v>2002</v>
      </c>
      <c r="B179" s="92">
        <v>115.58455113647153</v>
      </c>
      <c r="C179" s="92">
        <v>117.10244694826773</v>
      </c>
      <c r="D179" s="92">
        <v>126.61062964491745</v>
      </c>
      <c r="E179" s="92">
        <v>124.99281913970299</v>
      </c>
      <c r="F179" s="92">
        <v>115.16165654798417</v>
      </c>
      <c r="G179" s="92">
        <v>109.90391744743697</v>
      </c>
      <c r="H179" s="92">
        <v>116.78878220568032</v>
      </c>
      <c r="I179" s="92">
        <v>120.93347557857066</v>
      </c>
      <c r="J179" s="92">
        <v>121.92260606795384</v>
      </c>
      <c r="K179" s="92">
        <v>130.86627064140828</v>
      </c>
      <c r="L179" s="92">
        <v>125.89218936196444</v>
      </c>
      <c r="M179" s="92">
        <v>111.06675694067394</v>
      </c>
      <c r="N179" s="79">
        <f>(B179+C179+D179+E179+F179+G179+H179+I179+J179+K179+L179+M179)/12</f>
        <v>119.73550847175271</v>
      </c>
      <c r="O179" s="90">
        <f>100*(D179-C179)/C179</f>
        <v>8.119542284927785</v>
      </c>
      <c r="P179" s="90">
        <f>100*(D179-D178)/D178</f>
        <v>1.835652897382185</v>
      </c>
      <c r="Q179" s="87">
        <f>(((B179+C179+D179)/3)-((B178+C178+D178)/3))/((B178+C178+D178)/3)*100</f>
        <v>3.6450053257946107</v>
      </c>
    </row>
    <row r="180" spans="1:17" s="88" customFormat="1" ht="11.25" customHeight="1">
      <c r="A180" s="93">
        <v>2003</v>
      </c>
      <c r="B180" s="79">
        <v>128.58143637309638</v>
      </c>
      <c r="C180" s="79">
        <v>140.1</v>
      </c>
      <c r="D180" s="79">
        <v>133.7</v>
      </c>
      <c r="E180" s="79">
        <v>140</v>
      </c>
      <c r="F180" s="79">
        <v>127.9</v>
      </c>
      <c r="G180" s="79">
        <v>133.4</v>
      </c>
      <c r="H180" s="79">
        <v>145.8</v>
      </c>
      <c r="I180" s="79">
        <v>125</v>
      </c>
      <c r="J180" s="79">
        <v>146.3</v>
      </c>
      <c r="K180" s="79">
        <v>153.3</v>
      </c>
      <c r="L180" s="79">
        <v>151.5</v>
      </c>
      <c r="M180" s="79">
        <v>137.1</v>
      </c>
      <c r="N180" s="79">
        <f>(B180+C180+D180+E180+F180+G180+H180+I180+J180+K180+L180+M180)/12</f>
        <v>138.55678636442468</v>
      </c>
      <c r="O180" s="90">
        <f>100*(D180-C180)/C180</f>
        <v>-4.568165596002859</v>
      </c>
      <c r="P180" s="90">
        <f>100*(D180-D179)/D179</f>
        <v>5.59934847094975</v>
      </c>
      <c r="Q180" s="87">
        <f>(((B180+C180+D180)/3)-((B179+C179+D179)/3))/((B179+C179+D179)/3)*100</f>
        <v>11.991119706433702</v>
      </c>
    </row>
    <row r="181" spans="1:17" s="88" customFormat="1" ht="11.25" customHeight="1">
      <c r="A181" s="93">
        <v>2004</v>
      </c>
      <c r="B181" s="79">
        <f>IF('[1]AE_W_V'!AB46&lt;&gt;0,'[1]AE_W_V'!AB46," ")</f>
        <v>125.68583727830969</v>
      </c>
      <c r="C181" s="79">
        <f>IF('[1]AE_W_V'!AC46&lt;&gt;0,'[1]AE_W_V'!AC46," ")</f>
        <v>126.9792078895459</v>
      </c>
      <c r="D181" s="79">
        <f>IF('[1]AE_W_V'!AD46&lt;&gt;0,'[1]AE_W_V'!AD46," ")</f>
        <v>150.17103037259142</v>
      </c>
      <c r="E181" s="79" t="str">
        <f>IF('[1]AE_W_V'!AE46&lt;&gt;0,'[1]AE_W_V'!AE46," ")</f>
        <v> </v>
      </c>
      <c r="F181" s="79" t="str">
        <f>IF('[1]AE_W_V'!AF46&lt;&gt;0,'[1]AE_W_V'!AF46," ")</f>
        <v> </v>
      </c>
      <c r="G181" s="79" t="str">
        <f>IF('[1]AE_W_V'!AG46&lt;&gt;0,'[1]AE_W_V'!AG46," ")</f>
        <v> </v>
      </c>
      <c r="H181" s="79" t="str">
        <f>IF('[1]AE_W_V'!AH46&lt;&gt;0,'[1]AE_W_V'!AH46," ")</f>
        <v> </v>
      </c>
      <c r="I181" s="79" t="str">
        <f>IF('[1]AE_W_V'!AI46&lt;&gt;0,'[1]AE_W_V'!AI46," ")</f>
        <v> </v>
      </c>
      <c r="J181" s="79" t="str">
        <f>IF('[1]AE_W_V'!AJ46&lt;&gt;0,'[1]AE_W_V'!AJ46," ")</f>
        <v> </v>
      </c>
      <c r="K181" s="79" t="str">
        <f>IF('[1]AE_W_V'!AK46&lt;&gt;0,'[1]AE_W_V'!AK46," ")</f>
        <v> </v>
      </c>
      <c r="L181" s="79" t="str">
        <f>IF('[1]AE_W_V'!AL46&lt;&gt;0,'[1]AE_W_V'!AL46," ")</f>
        <v> </v>
      </c>
      <c r="M181" s="79" t="str">
        <f>IF('[1]AE_W_V'!AM46&lt;&gt;0,'[1]AE_W_V'!AM46," ")</f>
        <v> </v>
      </c>
      <c r="N181" s="79">
        <f>(B181+C181+D181)/3</f>
        <v>134.2786918468157</v>
      </c>
      <c r="O181" s="90">
        <f>100*(D181-C181)/C181</f>
        <v>18.26426772422391</v>
      </c>
      <c r="P181" s="90">
        <f>100*(D181-D180)/D180</f>
        <v>12.31939444472059</v>
      </c>
      <c r="Q181" s="87">
        <f>(((B181+C181+D181)/3)-((B180+C180+D180)/3))/((B180+C180+D180)/3)*100</f>
        <v>0.11298711278746845</v>
      </c>
    </row>
    <row r="182" spans="1:16" s="88" customFormat="1" ht="11.25" customHeight="1">
      <c r="A182" s="95"/>
      <c r="B182" s="79"/>
      <c r="C182" s="79"/>
      <c r="D182" s="79"/>
      <c r="E182" s="79"/>
      <c r="F182" s="79"/>
      <c r="G182" s="79"/>
      <c r="H182" s="79"/>
      <c r="I182" s="79"/>
      <c r="J182" s="79"/>
      <c r="K182" s="79"/>
      <c r="L182" s="79"/>
      <c r="M182" s="79"/>
      <c r="N182" s="79"/>
      <c r="O182" s="90"/>
      <c r="P182" s="90"/>
    </row>
    <row r="183" spans="1:16" s="88" customFormat="1" ht="11.25" customHeight="1">
      <c r="A183" s="97" t="s">
        <v>127</v>
      </c>
      <c r="B183" s="79">
        <v>86.65866563261831</v>
      </c>
      <c r="C183" s="79">
        <v>99.40627676559797</v>
      </c>
      <c r="D183" s="79">
        <v>108.89786366372283</v>
      </c>
      <c r="E183" s="79">
        <v>94.29109769203099</v>
      </c>
      <c r="F183" s="79">
        <v>103.12609059383942</v>
      </c>
      <c r="G183" s="79">
        <v>92.48675396636433</v>
      </c>
      <c r="H183" s="79">
        <v>97.88973422451967</v>
      </c>
      <c r="I183" s="79">
        <v>103.53550657305865</v>
      </c>
      <c r="J183" s="79">
        <v>106.87004050922539</v>
      </c>
      <c r="K183" s="79">
        <v>98.83468239606405</v>
      </c>
      <c r="L183" s="79">
        <v>111.40011607229465</v>
      </c>
      <c r="M183" s="79">
        <v>96.6031719009183</v>
      </c>
      <c r="N183" s="79">
        <v>99.99999999918789</v>
      </c>
      <c r="O183" s="90"/>
      <c r="P183" s="90"/>
    </row>
    <row r="184" spans="1:17" s="88" customFormat="1" ht="11.25" customHeight="1">
      <c r="A184" s="91">
        <v>2001</v>
      </c>
      <c r="B184" s="79">
        <v>105.0797754976799</v>
      </c>
      <c r="C184" s="79">
        <v>112.18846706193129</v>
      </c>
      <c r="D184" s="79">
        <v>121.11402665972038</v>
      </c>
      <c r="E184" s="79">
        <v>104.53340626614174</v>
      </c>
      <c r="F184" s="79">
        <v>112.28193625433727</v>
      </c>
      <c r="G184" s="79">
        <v>105.55584598281928</v>
      </c>
      <c r="H184" s="79">
        <v>103.17300125480722</v>
      </c>
      <c r="I184" s="79">
        <v>117.28096692670151</v>
      </c>
      <c r="J184" s="79">
        <v>116.35993308107267</v>
      </c>
      <c r="K184" s="79">
        <v>118.94513933738682</v>
      </c>
      <c r="L184" s="79">
        <v>114.82671367751962</v>
      </c>
      <c r="M184" s="79">
        <v>98.61362438400224</v>
      </c>
      <c r="N184" s="79">
        <f>(B184+C184+D184+E184+F184+G184+H184+I184+J184+K184+L184+M184)/12</f>
        <v>110.82940303200998</v>
      </c>
      <c r="O184" s="90">
        <f>100*(D184-C184)/C184</f>
        <v>7.955861980770199</v>
      </c>
      <c r="P184" s="90">
        <f>100*(D184-D183)/D183</f>
        <v>11.218000597074267</v>
      </c>
      <c r="Q184" s="87">
        <f>(((B184+C184+D184)/3)-((B183+C183+D183)/3))/((B183+C183+D183)/3)*100</f>
        <v>14.72031804181944</v>
      </c>
    </row>
    <row r="185" spans="1:17" s="88" customFormat="1" ht="11.25" customHeight="1">
      <c r="A185" s="93">
        <v>2002</v>
      </c>
      <c r="B185" s="92">
        <v>113.75877519762835</v>
      </c>
      <c r="C185" s="92">
        <v>111.91550542565221</v>
      </c>
      <c r="D185" s="92">
        <v>116.94315702140001</v>
      </c>
      <c r="E185" s="92">
        <v>119.25110600328365</v>
      </c>
      <c r="F185" s="92">
        <v>111.8804170079077</v>
      </c>
      <c r="G185" s="92">
        <v>102.58556515132227</v>
      </c>
      <c r="H185" s="92">
        <v>112.37882299689596</v>
      </c>
      <c r="I185" s="92">
        <v>118.15879528328918</v>
      </c>
      <c r="J185" s="92">
        <v>117.35487480956188</v>
      </c>
      <c r="K185" s="92">
        <v>126.39221765889421</v>
      </c>
      <c r="L185" s="92">
        <v>119.38315159790666</v>
      </c>
      <c r="M185" s="92">
        <v>108.14847947769873</v>
      </c>
      <c r="N185" s="79">
        <f>(B185+C185+D185+E185+F185+G185+H185+I185+J185+K185+L185+M185)/12</f>
        <v>114.84590563595339</v>
      </c>
      <c r="O185" s="90">
        <f>100*(D185-C185)/C185</f>
        <v>4.492363749442896</v>
      </c>
      <c r="P185" s="90">
        <f>100*(D185-D184)/D184</f>
        <v>-3.443754413383318</v>
      </c>
      <c r="Q185" s="87">
        <f>(((B185+C185+D185)/3)-((B184+C184+D184)/3))/((B184+C184+D184)/3)*100</f>
        <v>1.2515928908213165</v>
      </c>
    </row>
    <row r="186" spans="1:17" s="88" customFormat="1" ht="11.25" customHeight="1">
      <c r="A186" s="93">
        <v>2003</v>
      </c>
      <c r="B186" s="79">
        <v>124.93208629396007</v>
      </c>
      <c r="C186" s="79">
        <v>133.4</v>
      </c>
      <c r="D186" s="79">
        <v>130.8</v>
      </c>
      <c r="E186" s="79">
        <v>137.4</v>
      </c>
      <c r="F186" s="79">
        <v>125.3</v>
      </c>
      <c r="G186" s="79">
        <v>128.2</v>
      </c>
      <c r="H186" s="79">
        <v>145</v>
      </c>
      <c r="I186" s="79">
        <v>122.3</v>
      </c>
      <c r="J186" s="79">
        <v>143.9</v>
      </c>
      <c r="K186" s="79">
        <v>152.7</v>
      </c>
      <c r="L186" s="79">
        <v>147.9</v>
      </c>
      <c r="M186" s="79">
        <v>133.5</v>
      </c>
      <c r="N186" s="79">
        <f>(B186+C186+D186+E186+F186+G186+H186+I186+J186+K186+L186+M186)/12</f>
        <v>135.44434052449668</v>
      </c>
      <c r="O186" s="90">
        <f>100*(D186-C186)/C186</f>
        <v>-1.9490254872563675</v>
      </c>
      <c r="P186" s="90">
        <f>100*(D186-D185)/D185</f>
        <v>11.849212328058039</v>
      </c>
      <c r="Q186" s="87">
        <f>(((B186+C186+D186)/3)-((B185+C185+D185)/3))/((B185+C185+D185)/3)*100</f>
        <v>13.576264234839858</v>
      </c>
    </row>
    <row r="187" spans="1:17" s="88" customFormat="1" ht="11.25" customHeight="1">
      <c r="A187" s="93">
        <v>2004</v>
      </c>
      <c r="B187" s="79">
        <f>IF('[1]AE_W_V'!B46&lt;&gt;0,'[1]AE_W_V'!B46," ")</f>
        <v>123.70594253790405</v>
      </c>
      <c r="C187" s="79">
        <f>IF('[1]AE_W_V'!C46&lt;&gt;0,'[1]AE_W_V'!C46," ")</f>
        <v>122.96423770147236</v>
      </c>
      <c r="D187" s="79">
        <f>IF('[1]AE_W_V'!D46&lt;&gt;0,'[1]AE_W_V'!D46," ")</f>
        <v>147.6912994905278</v>
      </c>
      <c r="E187" s="79" t="str">
        <f>IF('[1]AE_W_V'!E46&lt;&gt;0,'[1]AE_W_V'!E46," ")</f>
        <v> </v>
      </c>
      <c r="F187" s="79" t="str">
        <f>IF('[1]AE_W_V'!F46&lt;&gt;0,'[1]AE_W_V'!F46," ")</f>
        <v> </v>
      </c>
      <c r="G187" s="79" t="str">
        <f>IF('[1]AE_W_V'!G46&lt;&gt;0,'[1]AE_W_V'!G46," ")</f>
        <v> </v>
      </c>
      <c r="H187" s="79" t="str">
        <f>IF('[1]AE_W_V'!H46&lt;&gt;0,'[1]AE_W_V'!H46," ")</f>
        <v> </v>
      </c>
      <c r="I187" s="79" t="str">
        <f>IF('[1]AE_W_V'!I46&lt;&gt;0,'[1]AE_W_V'!I46," ")</f>
        <v> </v>
      </c>
      <c r="J187" s="79" t="str">
        <f>IF('[1]AE_W_V'!J46&lt;&gt;0,'[1]AE_W_V'!J46," ")</f>
        <v> </v>
      </c>
      <c r="K187" s="79" t="str">
        <f>IF('[1]AE_W_V'!K46&lt;&gt;0,'[1]AE_W_V'!K46," ")</f>
        <v> </v>
      </c>
      <c r="L187" s="79" t="str">
        <f>IF('[1]AE_W_V'!L46&lt;&gt;0,'[1]AE_W_V'!L46," ")</f>
        <v> </v>
      </c>
      <c r="M187" s="79" t="str">
        <f>IF('[1]AE_W_V'!M46&lt;&gt;0,'[1]AE_W_V'!M46," ")</f>
        <v> </v>
      </c>
      <c r="N187" s="79">
        <f>(B187+C187+D187)/3</f>
        <v>131.45382657663473</v>
      </c>
      <c r="O187" s="90">
        <f>100*(D187-C187)/C187</f>
        <v>20.109149010533297</v>
      </c>
      <c r="P187" s="90">
        <f>100*(D187-D186)/D186</f>
        <v>12.913837530984544</v>
      </c>
      <c r="Q187" s="87">
        <f>(((B187+C187+D187)/3)-((B186+C186+D186)/3))/((B186+C186+D186)/3)*100</f>
        <v>1.3438607660828208</v>
      </c>
    </row>
    <row r="188" spans="1:16" s="88" customFormat="1" ht="11.25" customHeight="1">
      <c r="A188" s="95"/>
      <c r="B188" s="79"/>
      <c r="C188" s="79"/>
      <c r="D188" s="79"/>
      <c r="E188" s="79"/>
      <c r="F188" s="79"/>
      <c r="G188" s="79"/>
      <c r="H188" s="79"/>
      <c r="I188" s="79"/>
      <c r="J188" s="79"/>
      <c r="K188" s="79"/>
      <c r="L188" s="79"/>
      <c r="M188" s="79"/>
      <c r="N188" s="79"/>
      <c r="O188" s="90"/>
      <c r="P188" s="90"/>
    </row>
    <row r="189" spans="1:16" s="88" customFormat="1" ht="11.25" customHeight="1">
      <c r="A189" s="97" t="s">
        <v>128</v>
      </c>
      <c r="B189" s="79">
        <v>85.26954770108284</v>
      </c>
      <c r="C189" s="79">
        <v>104.24862199576891</v>
      </c>
      <c r="D189" s="79">
        <v>93.03474428391014</v>
      </c>
      <c r="E189" s="79">
        <v>85.41212995504067</v>
      </c>
      <c r="F189" s="79">
        <v>96.4830213598487</v>
      </c>
      <c r="G189" s="79">
        <v>115.93736212112535</v>
      </c>
      <c r="H189" s="79">
        <v>95.88751784562423</v>
      </c>
      <c r="I189" s="79">
        <v>92.96869235024545</v>
      </c>
      <c r="J189" s="79">
        <v>105.06493932887136</v>
      </c>
      <c r="K189" s="79">
        <v>93.81439304846552</v>
      </c>
      <c r="L189" s="79">
        <v>129.6604738229768</v>
      </c>
      <c r="M189" s="79">
        <v>102.2185562029356</v>
      </c>
      <c r="N189" s="79">
        <v>100.00000000132462</v>
      </c>
      <c r="O189" s="90"/>
      <c r="P189" s="90"/>
    </row>
    <row r="190" spans="1:17" s="88" customFormat="1" ht="11.25" customHeight="1">
      <c r="A190" s="91">
        <v>2001</v>
      </c>
      <c r="B190" s="79">
        <v>131.50648622529297</v>
      </c>
      <c r="C190" s="79">
        <v>131.72139345049158</v>
      </c>
      <c r="D190" s="79">
        <v>150.2801882453129</v>
      </c>
      <c r="E190" s="79">
        <v>136.59926009557384</v>
      </c>
      <c r="F190" s="79">
        <v>131.3573612645792</v>
      </c>
      <c r="G190" s="79">
        <v>130.54267095725004</v>
      </c>
      <c r="H190" s="79">
        <v>164.06993670201803</v>
      </c>
      <c r="I190" s="79">
        <v>127.83902529836202</v>
      </c>
      <c r="J190" s="79">
        <v>124.24102955858235</v>
      </c>
      <c r="K190" s="79">
        <v>140.2055979012257</v>
      </c>
      <c r="L190" s="79">
        <v>144.45200921055553</v>
      </c>
      <c r="M190" s="79">
        <v>110.33287150299356</v>
      </c>
      <c r="N190" s="79">
        <f>(B190+C190+D190+E190+F190+G190+H190+I190+J190+K190+L190+M190)/12</f>
        <v>135.26231920101984</v>
      </c>
      <c r="O190" s="90">
        <f>100*(D190-C190)/C190</f>
        <v>14.089430963844745</v>
      </c>
      <c r="P190" s="90">
        <f>100*(D190-D189)/D189</f>
        <v>61.53125308401911</v>
      </c>
      <c r="Q190" s="87">
        <f>(((B190+C190+D190)/3)-((B189+C189+D189)/3))/((B189+C189+D189)/3)*100</f>
        <v>46.34712560396807</v>
      </c>
    </row>
    <row r="191" spans="1:17" s="88" customFormat="1" ht="11.25" customHeight="1">
      <c r="A191" s="93">
        <v>2002</v>
      </c>
      <c r="B191" s="92">
        <v>130.32530450312717</v>
      </c>
      <c r="C191" s="92">
        <v>158.98021717460588</v>
      </c>
      <c r="D191" s="92">
        <v>204.66282955200836</v>
      </c>
      <c r="E191" s="92">
        <v>171.3496447093445</v>
      </c>
      <c r="F191" s="92">
        <v>141.65337525585292</v>
      </c>
      <c r="G191" s="92">
        <v>168.99004252004008</v>
      </c>
      <c r="H191" s="92">
        <v>152.3934362690541</v>
      </c>
      <c r="I191" s="92">
        <v>143.33539079424645</v>
      </c>
      <c r="J191" s="92">
        <v>158.80106312728014</v>
      </c>
      <c r="K191" s="92">
        <v>166.9883981321763</v>
      </c>
      <c r="L191" s="92">
        <v>178.44415790814512</v>
      </c>
      <c r="M191" s="92">
        <v>134.6280314987368</v>
      </c>
      <c r="N191" s="79">
        <f>(B191+C191+D191+E191+F191+G191+H191+I191+J191+K191+L191+M191)/12</f>
        <v>159.21265762038482</v>
      </c>
      <c r="O191" s="90">
        <f>100*(D191-C191)/C191</f>
        <v>28.734777942358615</v>
      </c>
      <c r="P191" s="90">
        <f>100*(D191-D190)/D190</f>
        <v>36.18749879253735</v>
      </c>
      <c r="Q191" s="87">
        <f>(((B191+C191+D191)/3)-((B190+C190+D190)/3))/((B190+C190+D190)/3)*100</f>
        <v>19.45797181495302</v>
      </c>
    </row>
    <row r="192" spans="1:17" ht="11.25" customHeight="1">
      <c r="A192" s="93">
        <v>2003</v>
      </c>
      <c r="B192" s="79">
        <v>158.04516633982877</v>
      </c>
      <c r="C192" s="79">
        <v>193.9</v>
      </c>
      <c r="D192" s="79">
        <v>156.9</v>
      </c>
      <c r="E192" s="79">
        <v>161.7</v>
      </c>
      <c r="F192" s="79">
        <v>148.5</v>
      </c>
      <c r="G192" s="79">
        <v>175.6</v>
      </c>
      <c r="H192" s="79">
        <v>152.6</v>
      </c>
      <c r="I192" s="79">
        <v>146.2</v>
      </c>
      <c r="J192" s="79">
        <v>165.8</v>
      </c>
      <c r="K192" s="79">
        <v>158.4</v>
      </c>
      <c r="L192" s="79">
        <v>180.4</v>
      </c>
      <c r="M192" s="79">
        <v>166.1</v>
      </c>
      <c r="N192" s="79">
        <f>(B192+C192+D192+E192+F192+G192+H192+I192+J192+K192+L192+M192)/12</f>
        <v>163.6787638616524</v>
      </c>
      <c r="O192" s="90">
        <f>100*(D192-C192)/C192</f>
        <v>-19.082001031459516</v>
      </c>
      <c r="P192" s="90">
        <f>100*(D192-D191)/D191</f>
        <v>-23.337324934164947</v>
      </c>
      <c r="Q192" s="87">
        <f>(((B192+C192+D192)/3)-((B191+C191+D191)/3))/((B191+C191+D191)/3)*100</f>
        <v>3.0116939826309403</v>
      </c>
    </row>
    <row r="193" spans="1:17" ht="11.25" customHeight="1">
      <c r="A193" s="93">
        <v>2004</v>
      </c>
      <c r="B193" s="79">
        <f>IF('[1]AE_W_V'!O46&lt;&gt;0,'[1]AE_W_V'!O46," ")</f>
        <v>141.6708984460569</v>
      </c>
      <c r="C193" s="79">
        <f>IF('[1]AE_W_V'!P46&lt;&gt;0,'[1]AE_W_V'!P46," ")</f>
        <v>159.39484213058114</v>
      </c>
      <c r="D193" s="79">
        <f>IF('[1]AE_W_V'!Q46&lt;&gt;0,'[1]AE_W_V'!Q46," ")</f>
        <v>170.1916148022936</v>
      </c>
      <c r="E193" s="79" t="str">
        <f>IF('[1]AE_W_V'!R46&lt;&gt;0,'[1]AE_W_V'!R46," ")</f>
        <v> </v>
      </c>
      <c r="F193" s="79" t="str">
        <f>IF('[1]AE_W_V'!S46&lt;&gt;0,'[1]AE_W_V'!S46," ")</f>
        <v> </v>
      </c>
      <c r="G193" s="79" t="str">
        <f>IF('[1]AE_W_V'!T46&lt;&gt;0,'[1]AE_W_V'!T46," ")</f>
        <v> </v>
      </c>
      <c r="H193" s="79" t="str">
        <f>IF('[1]AE_W_V'!U46&lt;&gt;0,'[1]AE_W_V'!U46," ")</f>
        <v> </v>
      </c>
      <c r="I193" s="79" t="str">
        <f>IF('[1]AE_W_V'!V46&lt;&gt;0,'[1]AE_W_V'!V46," ")</f>
        <v> </v>
      </c>
      <c r="J193" s="79" t="str">
        <f>IF('[1]AE_W_V'!W46&lt;&gt;0,'[1]AE_W_V'!W46," ")</f>
        <v> </v>
      </c>
      <c r="K193" s="79" t="str">
        <f>IF('[1]AE_W_V'!X46&lt;&gt;0,'[1]AE_W_V'!X46," ")</f>
        <v> </v>
      </c>
      <c r="L193" s="79" t="str">
        <f>IF('[1]AE_W_V'!Y46&lt;&gt;0,'[1]AE_W_V'!Y46," ")</f>
        <v> </v>
      </c>
      <c r="M193" s="79" t="str">
        <f>IF('[1]AE_W_V'!Z46&lt;&gt;0,'[1]AE_W_V'!Z46," ")</f>
        <v> </v>
      </c>
      <c r="N193" s="79">
        <f>(B193+C193+D193)/3</f>
        <v>157.08578512631055</v>
      </c>
      <c r="O193" s="90">
        <f>100*(D193-C193)/C193</f>
        <v>6.7736022868716255</v>
      </c>
      <c r="P193" s="90">
        <f>100*(D193-D192)/D192</f>
        <v>8.471392480747987</v>
      </c>
      <c r="Q193" s="87">
        <f>(((B193+C193+D193)/3)-((B192+C192+D192)/3))/((B192+C192+D192)/3)*100</f>
        <v>-7.386885726216052</v>
      </c>
    </row>
    <row r="194" ht="11.25" customHeight="1"/>
    <row r="195" ht="11.25" customHeight="1"/>
    <row r="196" ht="11.25" customHeight="1"/>
    <row r="197" ht="11.25" customHeight="1"/>
    <row r="198" ht="11.25" customHeight="1"/>
    <row r="199" ht="11.25" customHeight="1"/>
    <row r="200" ht="11.25" customHeight="1"/>
    <row r="201" ht="11.25" customHeight="1"/>
    <row r="202" spans="1:17" ht="12.75">
      <c r="A202" s="487" t="s">
        <v>129</v>
      </c>
      <c r="B202" s="487"/>
      <c r="C202" s="487"/>
      <c r="D202" s="487"/>
      <c r="E202" s="487"/>
      <c r="F202" s="487"/>
      <c r="G202" s="487"/>
      <c r="H202" s="487"/>
      <c r="I202" s="487"/>
      <c r="J202" s="487"/>
      <c r="K202" s="487"/>
      <c r="L202" s="487"/>
      <c r="M202" s="487"/>
      <c r="N202" s="487"/>
      <c r="O202" s="487"/>
      <c r="P202" s="487"/>
      <c r="Q202" s="487"/>
    </row>
    <row r="203" spans="1:16" ht="12.75">
      <c r="A203" s="44"/>
      <c r="B203" s="45"/>
      <c r="C203" s="45"/>
      <c r="D203" s="45"/>
      <c r="E203" s="45"/>
      <c r="F203" s="45"/>
      <c r="G203" s="45"/>
      <c r="H203" s="45"/>
      <c r="I203" s="45"/>
      <c r="J203" s="45"/>
      <c r="K203" s="45"/>
      <c r="L203" s="45"/>
      <c r="M203" s="45"/>
      <c r="N203" s="45"/>
      <c r="O203" s="45"/>
      <c r="P203" s="45"/>
    </row>
    <row r="204" spans="1:17" ht="12.75">
      <c r="A204" s="488" t="s">
        <v>130</v>
      </c>
      <c r="B204" s="488"/>
      <c r="C204" s="488"/>
      <c r="D204" s="488"/>
      <c r="E204" s="488"/>
      <c r="F204" s="488"/>
      <c r="G204" s="488"/>
      <c r="H204" s="488"/>
      <c r="I204" s="488"/>
      <c r="J204" s="488"/>
      <c r="K204" s="488"/>
      <c r="L204" s="488"/>
      <c r="M204" s="488"/>
      <c r="N204" s="488"/>
      <c r="O204" s="488"/>
      <c r="P204" s="488"/>
      <c r="Q204" s="488"/>
    </row>
    <row r="205" spans="1:17" ht="12.75" customHeight="1">
      <c r="A205" s="489" t="s">
        <v>131</v>
      </c>
      <c r="B205" s="489"/>
      <c r="C205" s="489"/>
      <c r="D205" s="489"/>
      <c r="E205" s="489"/>
      <c r="F205" s="489"/>
      <c r="G205" s="489"/>
      <c r="H205" s="489"/>
      <c r="I205" s="489"/>
      <c r="J205" s="489"/>
      <c r="K205" s="489"/>
      <c r="L205" s="489"/>
      <c r="M205" s="489"/>
      <c r="N205" s="489"/>
      <c r="O205" s="489"/>
      <c r="P205" s="489"/>
      <c r="Q205" s="489"/>
    </row>
    <row r="206" spans="1:17" ht="12.75">
      <c r="A206" s="489" t="s">
        <v>103</v>
      </c>
      <c r="B206" s="489"/>
      <c r="C206" s="489"/>
      <c r="D206" s="489"/>
      <c r="E206" s="489"/>
      <c r="F206" s="489"/>
      <c r="G206" s="489"/>
      <c r="H206" s="489"/>
      <c r="I206" s="489"/>
      <c r="J206" s="489"/>
      <c r="K206" s="489"/>
      <c r="L206" s="489"/>
      <c r="M206" s="489"/>
      <c r="N206" s="489"/>
      <c r="O206" s="489"/>
      <c r="P206" s="489"/>
      <c r="Q206" s="489"/>
    </row>
    <row r="207" spans="1:16" ht="12.75">
      <c r="A207" s="100"/>
      <c r="B207" s="45"/>
      <c r="C207" s="45"/>
      <c r="D207" s="45"/>
      <c r="E207" s="45"/>
      <c r="F207" s="45"/>
      <c r="G207" s="45"/>
      <c r="H207" s="45"/>
      <c r="I207" s="45"/>
      <c r="J207" s="45"/>
      <c r="K207" s="45"/>
      <c r="L207" s="45"/>
      <c r="M207" s="45"/>
      <c r="N207" s="45"/>
      <c r="O207" s="45"/>
      <c r="P207" s="45"/>
    </row>
    <row r="209" spans="1:17" s="88" customFormat="1" ht="12.75" customHeight="1">
      <c r="A209" s="52"/>
      <c r="B209" s="53"/>
      <c r="C209" s="54"/>
      <c r="D209" s="54"/>
      <c r="E209" s="54"/>
      <c r="F209" s="54"/>
      <c r="G209" s="54"/>
      <c r="H209" s="54"/>
      <c r="I209" s="54"/>
      <c r="J209" s="54"/>
      <c r="K209" s="54"/>
      <c r="L209" s="54"/>
      <c r="M209" s="54"/>
      <c r="N209" s="55"/>
      <c r="O209" s="482" t="s">
        <v>104</v>
      </c>
      <c r="P209" s="483"/>
      <c r="Q209" s="483"/>
    </row>
    <row r="210" spans="1:17" s="88" customFormat="1" ht="12.75" customHeight="1">
      <c r="A210" s="56"/>
      <c r="B210" s="57"/>
      <c r="C210" s="58"/>
      <c r="D210" s="58"/>
      <c r="E210" s="58"/>
      <c r="F210" s="58"/>
      <c r="G210" s="58"/>
      <c r="H210" s="58"/>
      <c r="I210" s="58"/>
      <c r="J210" s="58"/>
      <c r="K210" s="58"/>
      <c r="L210" s="58"/>
      <c r="M210" s="58"/>
      <c r="N210" s="59"/>
      <c r="O210" s="60" t="s">
        <v>105</v>
      </c>
      <c r="P210" s="61"/>
      <c r="Q210" s="62" t="s">
        <v>106</v>
      </c>
    </row>
    <row r="211" spans="1:17" s="88" customFormat="1" ht="12.75" customHeight="1">
      <c r="A211" s="63" t="s">
        <v>107</v>
      </c>
      <c r="B211" s="57" t="s">
        <v>108</v>
      </c>
      <c r="C211" s="58" t="s">
        <v>109</v>
      </c>
      <c r="D211" s="58" t="s">
        <v>105</v>
      </c>
      <c r="E211" s="58" t="s">
        <v>110</v>
      </c>
      <c r="F211" s="58" t="s">
        <v>111</v>
      </c>
      <c r="G211" s="58" t="s">
        <v>112</v>
      </c>
      <c r="H211" s="58" t="s">
        <v>113</v>
      </c>
      <c r="I211" s="58" t="s">
        <v>114</v>
      </c>
      <c r="J211" s="58" t="s">
        <v>115</v>
      </c>
      <c r="K211" s="58" t="s">
        <v>116</v>
      </c>
      <c r="L211" s="58" t="s">
        <v>117</v>
      </c>
      <c r="M211" s="58" t="s">
        <v>118</v>
      </c>
      <c r="N211" s="64" t="s">
        <v>119</v>
      </c>
      <c r="O211" s="484" t="s">
        <v>120</v>
      </c>
      <c r="P211" s="485"/>
      <c r="Q211" s="485"/>
    </row>
    <row r="212" spans="1:17" s="88" customFormat="1" ht="12.75" customHeight="1">
      <c r="A212" s="56"/>
      <c r="B212" s="57"/>
      <c r="C212" s="58"/>
      <c r="D212" s="58"/>
      <c r="E212" s="58"/>
      <c r="F212" s="58"/>
      <c r="G212" s="58"/>
      <c r="H212" s="58"/>
      <c r="I212" s="58"/>
      <c r="J212" s="58"/>
      <c r="K212" s="58"/>
      <c r="L212" s="58"/>
      <c r="M212" s="58"/>
      <c r="N212" s="59"/>
      <c r="O212" s="64" t="s">
        <v>121</v>
      </c>
      <c r="P212" s="65" t="s">
        <v>122</v>
      </c>
      <c r="Q212" s="66" t="s">
        <v>122</v>
      </c>
    </row>
    <row r="213" spans="1:17" s="88" customFormat="1" ht="12.75" customHeight="1">
      <c r="A213" s="67"/>
      <c r="B213" s="68"/>
      <c r="C213" s="69"/>
      <c r="D213" s="69"/>
      <c r="E213" s="69"/>
      <c r="F213" s="69"/>
      <c r="G213" s="69"/>
      <c r="H213" s="69"/>
      <c r="I213" s="69"/>
      <c r="J213" s="69"/>
      <c r="K213" s="69"/>
      <c r="L213" s="69"/>
      <c r="M213" s="69"/>
      <c r="N213" s="70"/>
      <c r="O213" s="71" t="s">
        <v>123</v>
      </c>
      <c r="P213" s="72" t="s">
        <v>124</v>
      </c>
      <c r="Q213" s="73" t="s">
        <v>125</v>
      </c>
    </row>
    <row r="217" spans="1:17" ht="12.75">
      <c r="A217" s="486" t="s">
        <v>132</v>
      </c>
      <c r="B217" s="486"/>
      <c r="C217" s="486"/>
      <c r="D217" s="486"/>
      <c r="E217" s="486"/>
      <c r="F217" s="486"/>
      <c r="G217" s="486"/>
      <c r="H217" s="486"/>
      <c r="I217" s="486"/>
      <c r="J217" s="486"/>
      <c r="K217" s="486"/>
      <c r="L217" s="486"/>
      <c r="M217" s="486"/>
      <c r="N217" s="486"/>
      <c r="O217" s="486"/>
      <c r="P217" s="486"/>
      <c r="Q217" s="486"/>
    </row>
    <row r="218" spans="1:16" ht="11.25" customHeight="1">
      <c r="A218" s="84"/>
      <c r="B218" s="101"/>
      <c r="C218" s="101"/>
      <c r="D218" s="101"/>
      <c r="E218" s="101"/>
      <c r="F218" s="101"/>
      <c r="G218" s="101"/>
      <c r="H218" s="101"/>
      <c r="I218" s="101"/>
      <c r="J218" s="101"/>
      <c r="K218" s="101"/>
      <c r="L218" s="101"/>
      <c r="M218" s="101"/>
      <c r="N218" s="102"/>
      <c r="O218" s="102"/>
      <c r="P218" s="102"/>
    </row>
    <row r="219" spans="1:16" s="88" customFormat="1" ht="11.25" customHeight="1">
      <c r="A219" s="103"/>
      <c r="B219" s="79"/>
      <c r="C219" s="79"/>
      <c r="D219" s="79"/>
      <c r="E219" s="79"/>
      <c r="F219" s="79"/>
      <c r="G219" s="79"/>
      <c r="H219" s="79"/>
      <c r="I219" s="79"/>
      <c r="J219" s="79"/>
      <c r="K219" s="79"/>
      <c r="L219" s="79"/>
      <c r="M219" s="79"/>
      <c r="N219" s="79"/>
      <c r="O219" s="99"/>
      <c r="P219" s="99"/>
    </row>
    <row r="220" spans="1:16" s="88" customFormat="1" ht="11.25" customHeight="1">
      <c r="A220" s="89" t="s">
        <v>126</v>
      </c>
      <c r="B220" s="79">
        <v>86.26284937845085</v>
      </c>
      <c r="C220" s="79">
        <v>91.74711444861607</v>
      </c>
      <c r="D220" s="79">
        <v>103.61453221510534</v>
      </c>
      <c r="E220" s="79">
        <v>90.48644217310681</v>
      </c>
      <c r="F220" s="79">
        <v>109.49767838098256</v>
      </c>
      <c r="G220" s="79">
        <v>96.67663057729581</v>
      </c>
      <c r="H220" s="79">
        <v>101.21922538602537</v>
      </c>
      <c r="I220" s="79">
        <v>102.18690461856679</v>
      </c>
      <c r="J220" s="79">
        <v>108.91096556226402</v>
      </c>
      <c r="K220" s="79">
        <v>105.95644826162469</v>
      </c>
      <c r="L220" s="79">
        <v>111.63602228967333</v>
      </c>
      <c r="M220" s="79">
        <v>91.80518672131834</v>
      </c>
      <c r="N220" s="79">
        <v>100.00000000108582</v>
      </c>
      <c r="O220" s="87"/>
      <c r="P220" s="87"/>
    </row>
    <row r="221" spans="1:17" s="88" customFormat="1" ht="11.25" customHeight="1">
      <c r="A221" s="91">
        <v>2001</v>
      </c>
      <c r="B221" s="79">
        <v>109.24408452903339</v>
      </c>
      <c r="C221" s="79">
        <v>111.31242363294307</v>
      </c>
      <c r="D221" s="79">
        <v>113.38452326987378</v>
      </c>
      <c r="E221" s="79">
        <v>104.09121795187272</v>
      </c>
      <c r="F221" s="79">
        <v>112.06412851850396</v>
      </c>
      <c r="G221" s="79">
        <v>108.72381975678105</v>
      </c>
      <c r="H221" s="79">
        <v>109.98060684182684</v>
      </c>
      <c r="I221" s="79">
        <v>112.00327467582385</v>
      </c>
      <c r="J221" s="79">
        <v>111.36546567625575</v>
      </c>
      <c r="K221" s="79">
        <v>116.7525789687215</v>
      </c>
      <c r="L221" s="79">
        <v>109.77724410839542</v>
      </c>
      <c r="M221" s="79">
        <v>87.67814483538369</v>
      </c>
      <c r="N221" s="79">
        <f>(B221+C221+D221+E221+F221+G221+H221+I221+J221+K221+L221+M221)/12</f>
        <v>108.86479273045126</v>
      </c>
      <c r="O221" s="90">
        <f>100*(D221-C221)/C221</f>
        <v>1.861516953187133</v>
      </c>
      <c r="P221" s="90">
        <f>100*(D221-D220)/D220</f>
        <v>9.429170644215997</v>
      </c>
      <c r="Q221" s="87">
        <f>(((B221+C221+D221)/3)-((B220+C220+D220)/3))/((B220+C220+D220)/3)*100</f>
        <v>18.57669915966536</v>
      </c>
    </row>
    <row r="222" spans="1:17" s="94" customFormat="1" ht="11.25" customHeight="1">
      <c r="A222" s="93">
        <v>2002</v>
      </c>
      <c r="B222" s="79">
        <v>113.34890920976837</v>
      </c>
      <c r="C222" s="79">
        <v>109.543316081788</v>
      </c>
      <c r="D222" s="79">
        <v>115.918670310639</v>
      </c>
      <c r="E222" s="79">
        <v>118.20364940326942</v>
      </c>
      <c r="F222" s="79">
        <v>118.35372844492102</v>
      </c>
      <c r="G222" s="79">
        <v>113.30032166196744</v>
      </c>
      <c r="H222" s="79">
        <v>120.19975344969897</v>
      </c>
      <c r="I222" s="79">
        <v>113.97100949295076</v>
      </c>
      <c r="J222" s="79">
        <v>123.38051327688382</v>
      </c>
      <c r="K222" s="79">
        <v>126.04024630067616</v>
      </c>
      <c r="L222" s="79">
        <v>120.09578867321842</v>
      </c>
      <c r="M222" s="79">
        <v>97.74879316000833</v>
      </c>
      <c r="N222" s="79">
        <f>(B222+C222+D222+E222+F222+G222+H222+I222+J222+K222+L222+M222)/12</f>
        <v>115.84205828881583</v>
      </c>
      <c r="O222" s="90">
        <f>100*(D222-C222)/C222</f>
        <v>5.819939049581978</v>
      </c>
      <c r="P222" s="90">
        <f>100*(D222-D221)/D221</f>
        <v>2.2350025979591</v>
      </c>
      <c r="Q222" s="87">
        <f>(((B222+C222+D222)/3)-((B221+C221+D221)/3))/((B221+C221+D221)/3)*100</f>
        <v>1.4583006315409728</v>
      </c>
    </row>
    <row r="223" spans="1:17" s="88" customFormat="1" ht="11.25" customHeight="1">
      <c r="A223" s="93">
        <v>2003</v>
      </c>
      <c r="B223" s="79">
        <v>135.2</v>
      </c>
      <c r="C223" s="79">
        <v>124.5</v>
      </c>
      <c r="D223" s="79">
        <v>139.2</v>
      </c>
      <c r="E223" s="79">
        <v>133.99981463741253</v>
      </c>
      <c r="F223" s="79">
        <v>131.4</v>
      </c>
      <c r="G223" s="79">
        <v>132.1</v>
      </c>
      <c r="H223" s="79">
        <v>141</v>
      </c>
      <c r="I223" s="79">
        <v>129.2</v>
      </c>
      <c r="J223" s="79">
        <v>145.3</v>
      </c>
      <c r="K223" s="79">
        <v>146.1</v>
      </c>
      <c r="L223" s="79">
        <v>140.5</v>
      </c>
      <c r="M223" s="79">
        <v>114.1</v>
      </c>
      <c r="N223" s="79">
        <f>(B223+C223+D223+E223+F223+G223+H223+I223+J223+K223+L223+M223)/12</f>
        <v>134.383317886451</v>
      </c>
      <c r="O223" s="90">
        <f>100*(D223-C223)/C223</f>
        <v>11.807228915662641</v>
      </c>
      <c r="P223" s="90">
        <f>100*(D223-D222)/D222</f>
        <v>20.084193190770435</v>
      </c>
      <c r="Q223" s="87">
        <f>(((B223+C223+D223)/3)-((B222+C222+D222)/3))/((B222+C222+D222)/3)*100</f>
        <v>17.735292807217288</v>
      </c>
    </row>
    <row r="224" spans="1:17" s="88" customFormat="1" ht="11.25" customHeight="1">
      <c r="A224" s="93">
        <v>2004</v>
      </c>
      <c r="B224" s="79">
        <f>IF('[1]AE_W_V'!AB6&lt;&gt;0,'[1]AE_W_V'!AB6," ")</f>
        <v>141.93914625675404</v>
      </c>
      <c r="C224" s="79">
        <f>IF('[1]AE_W_V'!AC6&lt;&gt;0,'[1]AE_W_V'!AC6," ")</f>
        <v>134.8029006556708</v>
      </c>
      <c r="D224" s="79">
        <f>IF('[1]AE_W_V'!AD6&lt;&gt;0,'[1]AE_W_V'!AD6," ")</f>
        <v>166.44887259152256</v>
      </c>
      <c r="E224" s="79" t="str">
        <f>IF('[1]AE_W_V'!AE6&lt;&gt;0,'[1]AE_W_V'!AE6," ")</f>
        <v> </v>
      </c>
      <c r="F224" s="79" t="str">
        <f>IF('[1]AE_W_V'!AF6&lt;&gt;0,'[1]AE_W_V'!AF6," ")</f>
        <v> </v>
      </c>
      <c r="G224" s="79" t="str">
        <f>IF('[1]AE_W_V'!AG6&lt;&gt;0,'[1]AE_W_V'!AG6," ")</f>
        <v> </v>
      </c>
      <c r="H224" s="79" t="str">
        <f>IF('[1]AE_W_V'!AH6&lt;&gt;0,'[1]AE_W_V'!AH6," ")</f>
        <v> </v>
      </c>
      <c r="I224" s="79" t="str">
        <f>IF('[1]AE_W_V'!AI6&lt;&gt;0,'[1]AE_W_V'!AI6," ")</f>
        <v> </v>
      </c>
      <c r="J224" s="79" t="str">
        <f>IF('[1]AE_W_V'!AJ6&lt;&gt;0,'[1]AE_W_V'!AJ6," ")</f>
        <v> </v>
      </c>
      <c r="K224" s="79" t="str">
        <f>IF('[1]AE_W_V'!AK6&lt;&gt;0,'[1]AE_W_V'!AK6," ")</f>
        <v> </v>
      </c>
      <c r="L224" s="79" t="str">
        <f>IF('[1]AE_W_V'!AL6&lt;&gt;0,'[1]AE_W_V'!AL6," ")</f>
        <v> </v>
      </c>
      <c r="M224" s="79" t="str">
        <f>IF('[1]AE_W_V'!AM6&lt;&gt;0,'[1]AE_W_V'!AM6," ")</f>
        <v> </v>
      </c>
      <c r="N224" s="79">
        <f>(B224+C224+D224)/3</f>
        <v>147.7303065013158</v>
      </c>
      <c r="O224" s="90">
        <f>100*(D224-C224)/C224</f>
        <v>23.47573515252877</v>
      </c>
      <c r="P224" s="90">
        <f>100*(D224-D223)/D223</f>
        <v>19.575339505404145</v>
      </c>
      <c r="Q224" s="87">
        <f>(((B224+C224+D224)/3)-((B223+C223+D223)/3))/((B223+C223+D223)/3)*100</f>
        <v>11.103263851578687</v>
      </c>
    </row>
    <row r="225" spans="1:16" s="88" customFormat="1" ht="11.25" customHeight="1">
      <c r="A225" s="95"/>
      <c r="B225" s="79"/>
      <c r="C225" s="79"/>
      <c r="D225" s="79"/>
      <c r="E225" s="79"/>
      <c r="F225" s="79"/>
      <c r="G225" s="79"/>
      <c r="H225" s="79"/>
      <c r="I225" s="79"/>
      <c r="J225" s="79"/>
      <c r="K225" s="79"/>
      <c r="L225" s="79"/>
      <c r="M225" s="79"/>
      <c r="N225" s="79"/>
      <c r="O225" s="90"/>
      <c r="P225" s="90"/>
    </row>
    <row r="226" spans="1:16" s="88" customFormat="1" ht="11.25" customHeight="1">
      <c r="A226" s="97" t="s">
        <v>127</v>
      </c>
      <c r="B226" s="79">
        <v>85.26116684723875</v>
      </c>
      <c r="C226" s="79">
        <v>90.37205215418194</v>
      </c>
      <c r="D226" s="79">
        <v>103.14785565705165</v>
      </c>
      <c r="E226" s="79">
        <v>91.01139270897517</v>
      </c>
      <c r="F226" s="79">
        <v>110.01039763089653</v>
      </c>
      <c r="G226" s="79">
        <v>95.5848367966039</v>
      </c>
      <c r="H226" s="79">
        <v>101.83319434137061</v>
      </c>
      <c r="I226" s="79">
        <v>102.81782627700522</v>
      </c>
      <c r="J226" s="79">
        <v>108.11067884519836</v>
      </c>
      <c r="K226" s="79">
        <v>107.17961558710563</v>
      </c>
      <c r="L226" s="79">
        <v>112.44772440563618</v>
      </c>
      <c r="M226" s="79">
        <v>92.22325874683281</v>
      </c>
      <c r="N226" s="79">
        <v>99.9999999998414</v>
      </c>
      <c r="O226" s="90"/>
      <c r="P226" s="90"/>
    </row>
    <row r="227" spans="1:17" s="88" customFormat="1" ht="11.25" customHeight="1">
      <c r="A227" s="91">
        <v>2001</v>
      </c>
      <c r="B227" s="79">
        <v>108.17980179901738</v>
      </c>
      <c r="C227" s="79">
        <v>109.64932943836341</v>
      </c>
      <c r="D227" s="79">
        <v>112.1472235503337</v>
      </c>
      <c r="E227" s="79">
        <v>103.36793461289324</v>
      </c>
      <c r="F227" s="79">
        <v>112.51893639747637</v>
      </c>
      <c r="G227" s="79">
        <v>109.25627098897925</v>
      </c>
      <c r="H227" s="79">
        <v>109.85671530637748</v>
      </c>
      <c r="I227" s="79">
        <v>114.53695846361947</v>
      </c>
      <c r="J227" s="79">
        <v>111.34370617508328</v>
      </c>
      <c r="K227" s="79">
        <v>114.53480904572871</v>
      </c>
      <c r="L227" s="79">
        <v>111.84253618162727</v>
      </c>
      <c r="M227" s="79">
        <v>85.02871212746945</v>
      </c>
      <c r="N227" s="79">
        <f>(B227+C227+D227+E227+F227+G227+H227+I227+J227+K227+L227+M227)/12</f>
        <v>108.52191117391409</v>
      </c>
      <c r="O227" s="90">
        <f>100*(D227-C227)/C227</f>
        <v>2.2780751371347185</v>
      </c>
      <c r="P227" s="90">
        <f>100*(D227-D226)/D226</f>
        <v>8.72472610890076</v>
      </c>
      <c r="Q227" s="87">
        <f>(((B227+C227+D227)/3)-((B226+C226+D226)/3))/((B226+C226+D226)/3)*100</f>
        <v>18.363972587436308</v>
      </c>
    </row>
    <row r="228" spans="1:17" s="94" customFormat="1" ht="11.25" customHeight="1">
      <c r="A228" s="93">
        <v>2002</v>
      </c>
      <c r="B228" s="79">
        <v>109.59486437164887</v>
      </c>
      <c r="C228" s="79">
        <v>104.82111898289065</v>
      </c>
      <c r="D228" s="79">
        <v>110.51316914688203</v>
      </c>
      <c r="E228" s="79">
        <v>114.58326604267495</v>
      </c>
      <c r="F228" s="79">
        <v>113.45144439982033</v>
      </c>
      <c r="G228" s="79">
        <v>113.13197795644321</v>
      </c>
      <c r="H228" s="79">
        <v>118.47184637261519</v>
      </c>
      <c r="I228" s="79">
        <v>113.72117367921804</v>
      </c>
      <c r="J228" s="79">
        <v>119.43779461485364</v>
      </c>
      <c r="K228" s="79">
        <v>122.08648037709722</v>
      </c>
      <c r="L228" s="79">
        <v>116.73023986941465</v>
      </c>
      <c r="M228" s="79">
        <v>92.44015563605598</v>
      </c>
      <c r="N228" s="79">
        <f>(B228+C228+D228+E228+F228+G228+H228+I228+J228+K228+L228+M228)/12</f>
        <v>112.41529428746789</v>
      </c>
      <c r="O228" s="90">
        <f>100*(D228-C228)/C228</f>
        <v>5.430251288311912</v>
      </c>
      <c r="P228" s="90">
        <f>100*(D228-D227)/D227</f>
        <v>-1.4570618439949856</v>
      </c>
      <c r="Q228" s="87">
        <f>(((B228+C228+D228)/3)-((B227+C227+D227)/3))/((B227+C227+D227)/3)*100</f>
        <v>-1.5295648348925057</v>
      </c>
    </row>
    <row r="229" spans="1:17" s="88" customFormat="1" ht="11.25" customHeight="1">
      <c r="A229" s="93">
        <v>2003</v>
      </c>
      <c r="B229" s="79">
        <v>129.9</v>
      </c>
      <c r="C229" s="79">
        <v>116.5</v>
      </c>
      <c r="D229" s="79">
        <v>137.7</v>
      </c>
      <c r="E229" s="79">
        <v>129.3486124667541</v>
      </c>
      <c r="F229" s="79">
        <v>131.3</v>
      </c>
      <c r="G229" s="79">
        <v>132.3</v>
      </c>
      <c r="H229" s="79">
        <v>140</v>
      </c>
      <c r="I229" s="79">
        <v>126.5</v>
      </c>
      <c r="J229" s="79">
        <v>145</v>
      </c>
      <c r="K229" s="79">
        <v>145.1</v>
      </c>
      <c r="L229" s="79">
        <v>139.6</v>
      </c>
      <c r="M229" s="79">
        <v>110.5</v>
      </c>
      <c r="N229" s="79">
        <f>(B229+C229+D229+E229+F229+G229+H229+I229+J229+K229+L229+M229)/12</f>
        <v>131.97905103889616</v>
      </c>
      <c r="O229" s="90">
        <f>100*(D229-C229)/C229</f>
        <v>18.197424892703854</v>
      </c>
      <c r="P229" s="90">
        <f>100*(D229-D228)/D228</f>
        <v>24.600534997765006</v>
      </c>
      <c r="Q229" s="87">
        <f>(((B229+C229+D229)/3)-((B228+C228+D228)/3))/((B228+C228+D228)/3)*100</f>
        <v>18.210384338573505</v>
      </c>
    </row>
    <row r="230" spans="1:17" s="88" customFormat="1" ht="11.25" customHeight="1">
      <c r="A230" s="93">
        <v>2004</v>
      </c>
      <c r="B230" s="79">
        <f>IF('[1]AE_W_V'!B6&lt;&gt;0,'[1]AE_W_V'!B6," ")</f>
        <v>138.64516644228198</v>
      </c>
      <c r="C230" s="79">
        <f>IF('[1]AE_W_V'!C6&lt;&gt;0,'[1]AE_W_V'!C6," ")</f>
        <v>129.07624518073797</v>
      </c>
      <c r="D230" s="79">
        <f>IF('[1]AE_W_V'!D6&lt;&gt;0,'[1]AE_W_V'!D6," ")</f>
        <v>161.96639369010606</v>
      </c>
      <c r="E230" s="79" t="str">
        <f>IF('[1]AE_W_V'!E6&lt;&gt;0,'[1]AE_W_V'!E6," ")</f>
        <v> </v>
      </c>
      <c r="F230" s="79" t="str">
        <f>IF('[1]AE_W_V'!F6&lt;&gt;0,'[1]AE_W_V'!F6," ")</f>
        <v> </v>
      </c>
      <c r="G230" s="79" t="str">
        <f>IF('[1]AE_W_V'!G6&lt;&gt;0,'[1]AE_W_V'!G6," ")</f>
        <v> </v>
      </c>
      <c r="H230" s="79" t="str">
        <f>IF('[1]AE_W_V'!H6&lt;&gt;0,'[1]AE_W_V'!H6," ")</f>
        <v> </v>
      </c>
      <c r="I230" s="79" t="str">
        <f>IF('[1]AE_W_V'!I6&lt;&gt;0,'[1]AE_W_V'!I6," ")</f>
        <v> </v>
      </c>
      <c r="J230" s="79" t="str">
        <f>IF('[1]AE_W_V'!J6&lt;&gt;0,'[1]AE_W_V'!J6," ")</f>
        <v> </v>
      </c>
      <c r="K230" s="79" t="str">
        <f>IF('[1]AE_W_V'!K6&lt;&gt;0,'[1]AE_W_V'!K6," ")</f>
        <v> </v>
      </c>
      <c r="L230" s="79" t="str">
        <f>IF('[1]AE_W_V'!L6&lt;&gt;0,'[1]AE_W_V'!L6," ")</f>
        <v> </v>
      </c>
      <c r="M230" s="79" t="str">
        <f>IF('[1]AE_W_V'!M6&lt;&gt;0,'[1]AE_W_V'!M6," ")</f>
        <v> </v>
      </c>
      <c r="N230" s="79">
        <f>(B230+C230+D230)/3</f>
        <v>143.22926843770867</v>
      </c>
      <c r="O230" s="90">
        <f>100*(D230-C230)/C230</f>
        <v>25.481178557149633</v>
      </c>
      <c r="P230" s="90">
        <f>100*(D230-D229)/D229</f>
        <v>17.622653369721185</v>
      </c>
      <c r="Q230" s="87">
        <f>(((B230+C230+D230)/3)-((B229+C229+D229)/3))/((B229+C229+D229)/3)*100</f>
        <v>11.8687334842817</v>
      </c>
    </row>
    <row r="231" spans="1:16" s="88" customFormat="1" ht="11.25" customHeight="1">
      <c r="A231" s="95"/>
      <c r="B231" s="79"/>
      <c r="C231" s="79"/>
      <c r="D231" s="79"/>
      <c r="E231" s="79"/>
      <c r="F231" s="79"/>
      <c r="G231" s="79"/>
      <c r="H231" s="79"/>
      <c r="I231" s="79"/>
      <c r="J231" s="79"/>
      <c r="K231" s="79"/>
      <c r="L231" s="79"/>
      <c r="M231" s="79"/>
      <c r="N231" s="79"/>
      <c r="O231" s="96"/>
      <c r="P231" s="96"/>
    </row>
    <row r="232" spans="1:16" s="88" customFormat="1" ht="11.25" customHeight="1">
      <c r="A232" s="97" t="s">
        <v>128</v>
      </c>
      <c r="B232" s="79">
        <v>89.47971266789087</v>
      </c>
      <c r="C232" s="79">
        <v>96.16307187978096</v>
      </c>
      <c r="D232" s="79">
        <v>105.11324526718124</v>
      </c>
      <c r="E232" s="79">
        <v>88.80058456481396</v>
      </c>
      <c r="F232" s="79">
        <v>107.85110105600131</v>
      </c>
      <c r="G232" s="79">
        <v>100.18288253152117</v>
      </c>
      <c r="H232" s="79">
        <v>99.2474886913354</v>
      </c>
      <c r="I232" s="79">
        <v>100.1607249974066</v>
      </c>
      <c r="J232" s="79">
        <v>111.48105426638293</v>
      </c>
      <c r="K232" s="79">
        <v>102.02829542160663</v>
      </c>
      <c r="L232" s="79">
        <v>109.02927347543306</v>
      </c>
      <c r="M232" s="79">
        <v>90.4625651645507</v>
      </c>
      <c r="N232" s="79">
        <v>99.99999999865872</v>
      </c>
      <c r="O232" s="87"/>
      <c r="P232" s="87"/>
    </row>
    <row r="233" spans="1:17" s="88" customFormat="1" ht="11.25" customHeight="1">
      <c r="A233" s="91">
        <v>2001</v>
      </c>
      <c r="B233" s="79">
        <v>112.6619858460292</v>
      </c>
      <c r="C233" s="79">
        <v>116.65338396396044</v>
      </c>
      <c r="D233" s="79">
        <v>117.35806171280419</v>
      </c>
      <c r="E233" s="79">
        <v>106.4140133943781</v>
      </c>
      <c r="F233" s="79">
        <v>110.60353123966904</v>
      </c>
      <c r="G233" s="79">
        <v>107.01387396173064</v>
      </c>
      <c r="H233" s="79">
        <v>110.37847953447239</v>
      </c>
      <c r="I233" s="79">
        <v>103.86645075079038</v>
      </c>
      <c r="J233" s="79">
        <v>111.43534543485383</v>
      </c>
      <c r="K233" s="79">
        <v>123.87485816614634</v>
      </c>
      <c r="L233" s="79">
        <v>103.14464139861398</v>
      </c>
      <c r="M233" s="79">
        <v>96.18669176457537</v>
      </c>
      <c r="N233" s="79">
        <f>(B233+C233+D233+E233+F233+G233+H233+I233+J233+K233+L233+M233)/12</f>
        <v>109.96594309733531</v>
      </c>
      <c r="O233" s="90">
        <f>100*(D233-C233)/C233</f>
        <v>0.6040782743700406</v>
      </c>
      <c r="P233" s="90">
        <f>100*(D233-D232)/D232</f>
        <v>11.64916601566107</v>
      </c>
      <c r="Q233" s="87">
        <f>(((B233+C233+D233)/3)-((B232+C232+D232)/3))/((B232+C232+D232)/3)*100</f>
        <v>19.23172556164966</v>
      </c>
    </row>
    <row r="234" spans="1:17" s="94" customFormat="1" ht="11.25" customHeight="1">
      <c r="A234" s="93">
        <v>2002</v>
      </c>
      <c r="B234" s="79">
        <v>125.40487371336494</v>
      </c>
      <c r="C234" s="79">
        <v>124.70846276122374</v>
      </c>
      <c r="D234" s="79">
        <v>133.2782206026526</v>
      </c>
      <c r="E234" s="79">
        <v>129.8303654295113</v>
      </c>
      <c r="F234" s="79">
        <v>134.09721713245676</v>
      </c>
      <c r="G234" s="79">
        <v>113.84095071666036</v>
      </c>
      <c r="H234" s="79">
        <v>125.74885775418201</v>
      </c>
      <c r="I234" s="79">
        <v>114.77334718637408</v>
      </c>
      <c r="J234" s="79">
        <v>136.0423962020408</v>
      </c>
      <c r="K234" s="79">
        <v>138.73760706327943</v>
      </c>
      <c r="L234" s="79">
        <v>130.90411373564632</v>
      </c>
      <c r="M234" s="79">
        <v>114.79726975688669</v>
      </c>
      <c r="N234" s="79">
        <f>(B234+C234+D234+E234+F234+G234+H234+I234+J234+K234+L234+M234)/12</f>
        <v>126.84697350452325</v>
      </c>
      <c r="O234" s="90">
        <f>100*(D234-C234)/C234</f>
        <v>6.871833435904954</v>
      </c>
      <c r="P234" s="90">
        <f>100*(D234-D233)/D233</f>
        <v>13.565458271463136</v>
      </c>
      <c r="Q234" s="87">
        <f>(((B234+C234+D234)/3)-((B233+C233+D233)/3))/((B233+C233+D233)/3)*100</f>
        <v>10.591560303066712</v>
      </c>
    </row>
    <row r="235" spans="1:17" s="88" customFormat="1" ht="11.25" customHeight="1">
      <c r="A235" s="93">
        <v>2003</v>
      </c>
      <c r="B235" s="79">
        <v>152.2</v>
      </c>
      <c r="C235" s="79">
        <v>150.1</v>
      </c>
      <c r="D235" s="79">
        <v>144.1</v>
      </c>
      <c r="E235" s="79">
        <v>148.9369639491804</v>
      </c>
      <c r="F235" s="79">
        <v>131.7</v>
      </c>
      <c r="G235" s="79">
        <v>131.2</v>
      </c>
      <c r="H235" s="79">
        <v>143.9</v>
      </c>
      <c r="I235" s="79">
        <v>138</v>
      </c>
      <c r="J235" s="79">
        <v>146.4</v>
      </c>
      <c r="K235" s="79">
        <v>149.3</v>
      </c>
      <c r="L235" s="79">
        <v>143.6</v>
      </c>
      <c r="M235" s="79">
        <v>125.6</v>
      </c>
      <c r="N235" s="79">
        <f>(B235+C235+D235+E235+F235+G235+H235+I235+J235+K235+L235+M235)/12</f>
        <v>142.08641366243168</v>
      </c>
      <c r="O235" s="90">
        <f>100*(D235-C235)/C235</f>
        <v>-3.997335109926716</v>
      </c>
      <c r="P235" s="90">
        <f>100*(D235-D234)/D234</f>
        <v>8.119690785496589</v>
      </c>
      <c r="Q235" s="87">
        <f>(((B235+C235+D235)/3)-((B234+C234+D234)/3))/((B234+C234+D234)/3)*100</f>
        <v>16.434488908180235</v>
      </c>
    </row>
    <row r="236" spans="1:17" s="88" customFormat="1" ht="11.25" customHeight="1">
      <c r="A236" s="93">
        <v>2004</v>
      </c>
      <c r="B236" s="79">
        <f>IF('[1]AE_W_V'!O6&lt;&gt;0,'[1]AE_W_V'!O6," ")</f>
        <v>152.51763037749458</v>
      </c>
      <c r="C236" s="79">
        <f>IF('[1]AE_W_V'!P6&lt;&gt;0,'[1]AE_W_V'!P6," ")</f>
        <v>153.19382514284123</v>
      </c>
      <c r="D236" s="79">
        <f>IF('[1]AE_W_V'!Q6&lt;&gt;0,'[1]AE_W_V'!Q6," ")</f>
        <v>180.84417388557094</v>
      </c>
      <c r="E236" s="79" t="str">
        <f>IF('[1]AE_W_V'!R6&lt;&gt;0,'[1]AE_W_V'!R6," ")</f>
        <v> </v>
      </c>
      <c r="F236" s="79" t="str">
        <f>IF('[1]AE_W_V'!S6&lt;&gt;0,'[1]AE_W_V'!S6," ")</f>
        <v> </v>
      </c>
      <c r="G236" s="79" t="str">
        <f>IF('[1]AE_W_V'!T6&lt;&gt;0,'[1]AE_W_V'!T6," ")</f>
        <v> </v>
      </c>
      <c r="H236" s="79" t="str">
        <f>IF('[1]AE_W_V'!U6&lt;&gt;0,'[1]AE_W_V'!U6," ")</f>
        <v> </v>
      </c>
      <c r="I236" s="79" t="str">
        <f>IF('[1]AE_W_V'!V6&lt;&gt;0,'[1]AE_W_V'!V6," ")</f>
        <v> </v>
      </c>
      <c r="J236" s="79" t="str">
        <f>IF('[1]AE_W_V'!W6&lt;&gt;0,'[1]AE_W_V'!W6," ")</f>
        <v> </v>
      </c>
      <c r="K236" s="79" t="str">
        <f>IF('[1]AE_W_V'!X6&lt;&gt;0,'[1]AE_W_V'!X6," ")</f>
        <v> </v>
      </c>
      <c r="L236" s="79" t="str">
        <f>IF('[1]AE_W_V'!Y6&lt;&gt;0,'[1]AE_W_V'!Y6," ")</f>
        <v> </v>
      </c>
      <c r="M236" s="79" t="str">
        <f>IF('[1]AE_W_V'!Z6&lt;&gt;0,'[1]AE_W_V'!Z6," ")</f>
        <v> </v>
      </c>
      <c r="N236" s="79">
        <f>(B236+C236+D236)/3</f>
        <v>162.1852098019689</v>
      </c>
      <c r="O236" s="90">
        <f>100*(D236-C236)/C236</f>
        <v>18.0492580017164</v>
      </c>
      <c r="P236" s="90">
        <f>100*(D236-D235)/D235</f>
        <v>25.499079726281018</v>
      </c>
      <c r="Q236" s="87">
        <f>(((B236+C236+D236)/3)-((B235+C235+D235)/3))/((B235+C235+D235)/3)*100</f>
        <v>8.995436694871591</v>
      </c>
    </row>
    <row r="237" spans="1:16" ht="11.25" customHeight="1">
      <c r="A237" s="98"/>
      <c r="B237" s="101"/>
      <c r="C237" s="101"/>
      <c r="D237" s="101"/>
      <c r="E237" s="101"/>
      <c r="F237" s="101"/>
      <c r="G237" s="101"/>
      <c r="H237" s="101"/>
      <c r="I237" s="101"/>
      <c r="J237" s="101"/>
      <c r="K237" s="101"/>
      <c r="L237" s="101"/>
      <c r="M237" s="101"/>
      <c r="N237" s="102"/>
      <c r="O237" s="102"/>
      <c r="P237" s="102"/>
    </row>
    <row r="238" spans="1:16" ht="11.25" customHeight="1">
      <c r="A238" s="98"/>
      <c r="B238" s="101"/>
      <c r="C238" s="101"/>
      <c r="D238" s="101"/>
      <c r="E238" s="101"/>
      <c r="F238" s="101"/>
      <c r="G238" s="101"/>
      <c r="H238" s="101"/>
      <c r="I238" s="101"/>
      <c r="J238" s="101"/>
      <c r="K238" s="101"/>
      <c r="L238" s="101"/>
      <c r="M238" s="101"/>
      <c r="N238" s="102"/>
      <c r="O238" s="102"/>
      <c r="P238" s="102"/>
    </row>
    <row r="239" spans="1:16" ht="11.25" customHeight="1">
      <c r="A239" s="86"/>
      <c r="B239" s="101"/>
      <c r="C239" s="101"/>
      <c r="D239" s="101"/>
      <c r="E239" s="101"/>
      <c r="F239" s="101"/>
      <c r="G239" s="101"/>
      <c r="H239" s="101"/>
      <c r="I239" s="101"/>
      <c r="J239" s="101"/>
      <c r="K239" s="101"/>
      <c r="L239" s="101"/>
      <c r="M239" s="101"/>
      <c r="N239" s="102"/>
      <c r="O239" s="102"/>
      <c r="P239" s="102"/>
    </row>
    <row r="240" spans="1:17" ht="12.75">
      <c r="A240" s="486" t="s">
        <v>133</v>
      </c>
      <c r="B240" s="486"/>
      <c r="C240" s="486"/>
      <c r="D240" s="486"/>
      <c r="E240" s="486"/>
      <c r="F240" s="486"/>
      <c r="G240" s="486"/>
      <c r="H240" s="486"/>
      <c r="I240" s="486"/>
      <c r="J240" s="486"/>
      <c r="K240" s="486"/>
      <c r="L240" s="486"/>
      <c r="M240" s="486"/>
      <c r="N240" s="486"/>
      <c r="O240" s="486"/>
      <c r="P240" s="486"/>
      <c r="Q240" s="486"/>
    </row>
    <row r="241" spans="1:16" ht="12.75">
      <c r="A241" s="83"/>
      <c r="B241" s="83"/>
      <c r="C241" s="83"/>
      <c r="D241" s="83"/>
      <c r="E241" s="83"/>
      <c r="F241" s="83"/>
      <c r="G241" s="83"/>
      <c r="H241" s="83"/>
      <c r="I241" s="83"/>
      <c r="J241" s="83"/>
      <c r="K241" s="83"/>
      <c r="L241" s="83"/>
      <c r="M241" s="83"/>
      <c r="N241" s="83"/>
      <c r="O241" s="83"/>
      <c r="P241" s="83"/>
    </row>
    <row r="242" spans="1:16" ht="11.25" customHeight="1">
      <c r="A242" s="84"/>
      <c r="B242" s="101"/>
      <c r="C242" s="101"/>
      <c r="D242" s="101"/>
      <c r="E242" s="101"/>
      <c r="F242" s="101"/>
      <c r="G242" s="101"/>
      <c r="H242" s="101"/>
      <c r="I242" s="101"/>
      <c r="J242" s="101"/>
      <c r="K242" s="101"/>
      <c r="L242" s="101"/>
      <c r="M242" s="101"/>
      <c r="N242" s="102"/>
      <c r="O242" s="102"/>
      <c r="P242" s="102"/>
    </row>
    <row r="243" spans="1:16" s="88" customFormat="1" ht="11.25" customHeight="1">
      <c r="A243" s="85"/>
      <c r="B243" s="79"/>
      <c r="C243" s="79"/>
      <c r="D243" s="79"/>
      <c r="E243" s="79"/>
      <c r="F243" s="79"/>
      <c r="G243" s="79"/>
      <c r="H243" s="79"/>
      <c r="I243" s="79"/>
      <c r="J243" s="79"/>
      <c r="K243" s="79"/>
      <c r="L243" s="79"/>
      <c r="M243" s="79"/>
      <c r="N243" s="79"/>
      <c r="O243" s="99"/>
      <c r="P243" s="99"/>
    </row>
    <row r="244" spans="1:16" s="88" customFormat="1" ht="11.25" customHeight="1">
      <c r="A244" s="89" t="s">
        <v>126</v>
      </c>
      <c r="B244" s="79">
        <v>84.14612455876338</v>
      </c>
      <c r="C244" s="79">
        <v>101.26683229360911</v>
      </c>
      <c r="D244" s="79">
        <v>104.85378875027003</v>
      </c>
      <c r="E244" s="79">
        <v>98.11271857355476</v>
      </c>
      <c r="F244" s="79">
        <v>104.7226056906236</v>
      </c>
      <c r="G244" s="79">
        <v>90.95309789003639</v>
      </c>
      <c r="H244" s="79">
        <v>87.47678620214944</v>
      </c>
      <c r="I244" s="79">
        <v>87.81325519603853</v>
      </c>
      <c r="J244" s="79">
        <v>103.41079720233157</v>
      </c>
      <c r="K244" s="79">
        <v>115.79695326389809</v>
      </c>
      <c r="L244" s="79">
        <v>123.56420740964154</v>
      </c>
      <c r="M244" s="79">
        <v>97.88283297673811</v>
      </c>
      <c r="N244" s="79">
        <v>100.00000000063788</v>
      </c>
      <c r="O244" s="87"/>
      <c r="P244" s="87"/>
    </row>
    <row r="245" spans="1:17" s="94" customFormat="1" ht="11.25" customHeight="1">
      <c r="A245" s="91">
        <v>2001</v>
      </c>
      <c r="B245" s="79">
        <v>100.1627462611056</v>
      </c>
      <c r="C245" s="79">
        <v>95.5383988010259</v>
      </c>
      <c r="D245" s="79">
        <v>108.35144025075876</v>
      </c>
      <c r="E245" s="79">
        <v>84.71877987801822</v>
      </c>
      <c r="F245" s="79">
        <v>101.4859075972322</v>
      </c>
      <c r="G245" s="79">
        <v>83.1230881904882</v>
      </c>
      <c r="H245" s="79">
        <v>88.61918057177931</v>
      </c>
      <c r="I245" s="79">
        <v>83.17082485907015</v>
      </c>
      <c r="J245" s="79">
        <v>89.42129078046216</v>
      </c>
      <c r="K245" s="79">
        <v>90.52846984673043</v>
      </c>
      <c r="L245" s="79">
        <v>107.91664576452497</v>
      </c>
      <c r="M245" s="79">
        <v>93.73514966506441</v>
      </c>
      <c r="N245" s="79">
        <f>(B245+C245+D245+E245+F245+G245+H245+I245+J245+K245+L245+M245)/12</f>
        <v>93.89766020552172</v>
      </c>
      <c r="O245" s="90">
        <f>100*(D245-C245)/C245</f>
        <v>13.411404849287951</v>
      </c>
      <c r="P245" s="90">
        <f>100*(D245-D244)/D244</f>
        <v>3.3357416476566963</v>
      </c>
      <c r="Q245" s="87">
        <f>(((B245+C245+D245)/3)-((B244+C244+D244)/3))/((B244+C244+D244)/3)*100</f>
        <v>4.749369302234751</v>
      </c>
    </row>
    <row r="246" spans="1:17" s="94" customFormat="1" ht="11.25" customHeight="1">
      <c r="A246" s="93">
        <v>2002</v>
      </c>
      <c r="B246" s="79">
        <v>85.66098507681107</v>
      </c>
      <c r="C246" s="79">
        <v>97.1977303798685</v>
      </c>
      <c r="D246" s="79">
        <v>113.52150259360772</v>
      </c>
      <c r="E246" s="79">
        <v>102.25300557607062</v>
      </c>
      <c r="F246" s="79">
        <v>89.96532207343422</v>
      </c>
      <c r="G246" s="79">
        <v>97.14344572626244</v>
      </c>
      <c r="H246" s="79">
        <v>84.3345884711729</v>
      </c>
      <c r="I246" s="79">
        <v>93.81864665266234</v>
      </c>
      <c r="J246" s="79">
        <v>109.6634652664147</v>
      </c>
      <c r="K246" s="79">
        <v>120.5395746194439</v>
      </c>
      <c r="L246" s="79">
        <v>124.95873752958357</v>
      </c>
      <c r="M246" s="79">
        <v>108.25376497363865</v>
      </c>
      <c r="N246" s="79">
        <f>(B246+C246+D246+E246+F246+G246+H246+I246+J246+K246+L246+M246)/12</f>
        <v>102.2758974115809</v>
      </c>
      <c r="O246" s="90">
        <f>100*(D246-C246)/C246</f>
        <v>16.79439648430328</v>
      </c>
      <c r="P246" s="90">
        <f>100*(D246-D245)/D245</f>
        <v>4.771567716020978</v>
      </c>
      <c r="Q246" s="87">
        <f>(((B246+C246+D246)/3)-((B245+C245+D245)/3))/((B245+C245+D245)/3)*100</f>
        <v>-2.523368533343515</v>
      </c>
    </row>
    <row r="247" spans="1:17" s="88" customFormat="1" ht="11.25" customHeight="1">
      <c r="A247" s="93">
        <v>2003</v>
      </c>
      <c r="B247" s="79">
        <v>102.9</v>
      </c>
      <c r="C247" s="79">
        <v>108.7</v>
      </c>
      <c r="D247" s="79">
        <v>121.2</v>
      </c>
      <c r="E247" s="79">
        <v>106.35937512138756</v>
      </c>
      <c r="F247" s="79">
        <v>98.1</v>
      </c>
      <c r="G247" s="79">
        <v>105.2</v>
      </c>
      <c r="H247" s="79">
        <v>103.3</v>
      </c>
      <c r="I247" s="79">
        <v>95</v>
      </c>
      <c r="J247" s="79">
        <v>125</v>
      </c>
      <c r="K247" s="79">
        <v>130.4</v>
      </c>
      <c r="L247" s="79">
        <v>132</v>
      </c>
      <c r="M247" s="79">
        <v>103.1</v>
      </c>
      <c r="N247" s="79">
        <f>(B247+C247+D247+E247+F247+G247+H247+I247+J247+K247+L247+M247)/12</f>
        <v>110.93828126011563</v>
      </c>
      <c r="O247" s="90">
        <f>100*(D247-C247)/C247</f>
        <v>11.499540018399264</v>
      </c>
      <c r="P247" s="90">
        <f>100*(D247-D246)/D246</f>
        <v>6.763914528052283</v>
      </c>
      <c r="Q247" s="87">
        <f>(((B247+C247+D247)/3)-((B246+C246+D246)/3))/((B246+C246+D246)/3)*100</f>
        <v>12.28819594954656</v>
      </c>
    </row>
    <row r="248" spans="1:17" s="88" customFormat="1" ht="11.25" customHeight="1">
      <c r="A248" s="93">
        <v>2004</v>
      </c>
      <c r="B248" s="79">
        <f>IF('[1]AE_W_V'!AB7&lt;&gt;0,'[1]AE_W_V'!AB7," ")</f>
        <v>99.44823027209179</v>
      </c>
      <c r="C248" s="79">
        <f>IF('[1]AE_W_V'!AC7&lt;&gt;0,'[1]AE_W_V'!AC7," ")</f>
        <v>105.23749621108874</v>
      </c>
      <c r="D248" s="79">
        <f>IF('[1]AE_W_V'!AD7&lt;&gt;0,'[1]AE_W_V'!AD7," ")</f>
        <v>131.91241503736217</v>
      </c>
      <c r="E248" s="79" t="str">
        <f>IF('[1]AE_W_V'!AE7&lt;&gt;0,'[1]AE_W_V'!AE7," ")</f>
        <v> </v>
      </c>
      <c r="F248" s="79" t="str">
        <f>IF('[1]AE_W_V'!AF7&lt;&gt;0,'[1]AE_W_V'!AF7," ")</f>
        <v> </v>
      </c>
      <c r="G248" s="79" t="str">
        <f>IF('[1]AE_W_V'!AG7&lt;&gt;0,'[1]AE_W_V'!AG7," ")</f>
        <v> </v>
      </c>
      <c r="H248" s="79" t="str">
        <f>IF('[1]AE_W_V'!AH7&lt;&gt;0,'[1]AE_W_V'!AH7," ")</f>
        <v> </v>
      </c>
      <c r="I248" s="79" t="str">
        <f>IF('[1]AE_W_V'!AI7&lt;&gt;0,'[1]AE_W_V'!AI7," ")</f>
        <v> </v>
      </c>
      <c r="J248" s="79" t="str">
        <f>IF('[1]AE_W_V'!AJ7&lt;&gt;0,'[1]AE_W_V'!AJ7," ")</f>
        <v> </v>
      </c>
      <c r="K248" s="79" t="str">
        <f>IF('[1]AE_W_V'!AK7&lt;&gt;0,'[1]AE_W_V'!AK7," ")</f>
        <v> </v>
      </c>
      <c r="L248" s="79" t="str">
        <f>IF('[1]AE_W_V'!AL7&lt;&gt;0,'[1]AE_W_V'!AL7," ")</f>
        <v> </v>
      </c>
      <c r="M248" s="79" t="str">
        <f>IF('[1]AE_W_V'!AM7&lt;&gt;0,'[1]AE_W_V'!AM7," ")</f>
        <v> </v>
      </c>
      <c r="N248" s="79">
        <f>(B248+C248+D248)/3</f>
        <v>112.19938050684756</v>
      </c>
      <c r="O248" s="90">
        <f>100*(D248-C248)/C248</f>
        <v>25.347352214431268</v>
      </c>
      <c r="P248" s="90">
        <f>100*(D248-D247)/D247</f>
        <v>8.83862626845063</v>
      </c>
      <c r="Q248" s="87">
        <f>(((B248+C248+D248)/3)-((B247+C247+D247)/3))/((B247+C247+D247)/3)*100</f>
        <v>1.1412684857399853</v>
      </c>
    </row>
    <row r="249" spans="1:16" s="88" customFormat="1" ht="11.25" customHeight="1">
      <c r="A249" s="95"/>
      <c r="B249" s="79"/>
      <c r="C249" s="79"/>
      <c r="D249" s="79"/>
      <c r="E249" s="79"/>
      <c r="F249" s="79"/>
      <c r="G249" s="79"/>
      <c r="H249" s="79"/>
      <c r="I249" s="79"/>
      <c r="J249" s="79"/>
      <c r="K249" s="79"/>
      <c r="L249" s="79"/>
      <c r="M249" s="79"/>
      <c r="N249" s="79"/>
      <c r="O249" s="90"/>
      <c r="P249" s="96"/>
    </row>
    <row r="250" spans="1:16" s="88" customFormat="1" ht="11.25" customHeight="1">
      <c r="A250" s="97" t="s">
        <v>127</v>
      </c>
      <c r="B250" s="79">
        <v>81.6928998553175</v>
      </c>
      <c r="C250" s="79">
        <v>103.78159174883264</v>
      </c>
      <c r="D250" s="79">
        <v>111.09526293526173</v>
      </c>
      <c r="E250" s="79">
        <v>100.8917349762521</v>
      </c>
      <c r="F250" s="79">
        <v>99.25727351573076</v>
      </c>
      <c r="G250" s="79">
        <v>88.42506458983678</v>
      </c>
      <c r="H250" s="79">
        <v>84.51845323220088</v>
      </c>
      <c r="I250" s="79">
        <v>94.31048341940341</v>
      </c>
      <c r="J250" s="79">
        <v>108.08424678837531</v>
      </c>
      <c r="K250" s="79">
        <v>119.34236659838626</v>
      </c>
      <c r="L250" s="79">
        <v>115.86773474890731</v>
      </c>
      <c r="M250" s="79">
        <v>92.73288761062062</v>
      </c>
      <c r="N250" s="79">
        <v>100.00000000159376</v>
      </c>
      <c r="O250" s="90"/>
      <c r="P250" s="87"/>
    </row>
    <row r="251" spans="1:17" s="88" customFormat="1" ht="11.25" customHeight="1">
      <c r="A251" s="91">
        <v>2001</v>
      </c>
      <c r="B251" s="79">
        <v>96.1517187455501</v>
      </c>
      <c r="C251" s="79">
        <v>92.03292311753165</v>
      </c>
      <c r="D251" s="79">
        <v>105.4893182390063</v>
      </c>
      <c r="E251" s="79">
        <v>79.51224660538205</v>
      </c>
      <c r="F251" s="79">
        <v>97.37730295955228</v>
      </c>
      <c r="G251" s="79">
        <v>76.50485773337604</v>
      </c>
      <c r="H251" s="79">
        <v>87.06063063282198</v>
      </c>
      <c r="I251" s="79">
        <v>86.61513240482387</v>
      </c>
      <c r="J251" s="79">
        <v>90.43566808607198</v>
      </c>
      <c r="K251" s="79">
        <v>96.42983774777649</v>
      </c>
      <c r="L251" s="79">
        <v>100.1356472813457</v>
      </c>
      <c r="M251" s="79">
        <v>90.14011259759337</v>
      </c>
      <c r="N251" s="79">
        <f>(B251+C251+D251+E251+F251+G251+H251+I251+J251+K251+L251+M251)/12</f>
        <v>91.49044967923597</v>
      </c>
      <c r="O251" s="90">
        <f>100*(D251-C251)/C251</f>
        <v>14.621284064062603</v>
      </c>
      <c r="P251" s="90">
        <f>100*(D251-D250)/D250</f>
        <v>-5.046069965667369</v>
      </c>
      <c r="Q251" s="87">
        <f>(((B251+C251+D251)/3)-((B250+C250+D250)/3))/((B250+C250+D250)/3)*100</f>
        <v>-0.9764294547908652</v>
      </c>
    </row>
    <row r="252" spans="1:17" s="94" customFormat="1" ht="11.25" customHeight="1">
      <c r="A252" s="93">
        <v>2002</v>
      </c>
      <c r="B252" s="79">
        <v>83.55360883351116</v>
      </c>
      <c r="C252" s="79">
        <v>90.47876382060745</v>
      </c>
      <c r="D252" s="79">
        <v>110.99951474993735</v>
      </c>
      <c r="E252" s="79">
        <v>92.73245360623324</v>
      </c>
      <c r="F252" s="79">
        <v>79.55794332320775</v>
      </c>
      <c r="G252" s="79">
        <v>88.4449948661532</v>
      </c>
      <c r="H252" s="79">
        <v>80.3498334762366</v>
      </c>
      <c r="I252" s="79">
        <v>93.76664547350401</v>
      </c>
      <c r="J252" s="79">
        <v>99.53460978673769</v>
      </c>
      <c r="K252" s="79">
        <v>113.52123666863083</v>
      </c>
      <c r="L252" s="79">
        <v>111.49384516272853</v>
      </c>
      <c r="M252" s="79">
        <v>101.12381751660757</v>
      </c>
      <c r="N252" s="79">
        <f>(B252+C252+D252+E252+F252+G252+H252+I252+J252+K252+L252+M252)/12</f>
        <v>95.46310560700795</v>
      </c>
      <c r="O252" s="90">
        <f>100*(D252-C252)/C252</f>
        <v>22.68018489953781</v>
      </c>
      <c r="P252" s="90">
        <f>100*(D252-D251)/D251</f>
        <v>5.223463951531704</v>
      </c>
      <c r="Q252" s="87">
        <f>(((B252+C252+D252)/3)-((B251+C251+D251)/3))/((B251+C251+D251)/3)*100</f>
        <v>-2.9427439514991205</v>
      </c>
    </row>
    <row r="253" spans="1:17" s="88" customFormat="1" ht="11.25" customHeight="1">
      <c r="A253" s="93">
        <v>2003</v>
      </c>
      <c r="B253" s="79">
        <v>92.1</v>
      </c>
      <c r="C253" s="79">
        <v>100.3</v>
      </c>
      <c r="D253" s="79">
        <v>112.2</v>
      </c>
      <c r="E253" s="79">
        <v>99.5704100603192</v>
      </c>
      <c r="F253" s="79">
        <v>93</v>
      </c>
      <c r="G253" s="79">
        <v>97.3</v>
      </c>
      <c r="H253" s="79">
        <v>86</v>
      </c>
      <c r="I253" s="79">
        <v>90.7</v>
      </c>
      <c r="J253" s="79">
        <v>110.6</v>
      </c>
      <c r="K253" s="79">
        <v>105.3</v>
      </c>
      <c r="L253" s="79">
        <v>104.2</v>
      </c>
      <c r="M253" s="79">
        <v>92.3</v>
      </c>
      <c r="N253" s="79">
        <f>(B253+C253+D253+E253+F253+G253+H253+I253+J253+K253+L253+M253)/12</f>
        <v>98.63086750502659</v>
      </c>
      <c r="O253" s="90">
        <f>100*(D253-C253)/C253</f>
        <v>11.864406779661023</v>
      </c>
      <c r="P253" s="90">
        <f>100*(D253-D252)/D252</f>
        <v>1.0815229713095058</v>
      </c>
      <c r="Q253" s="87">
        <f>(((B253+C253+D253)/3)-((B252+C252+D252)/3))/((B252+C252+D252)/3)*100</f>
        <v>6.865236298353035</v>
      </c>
    </row>
    <row r="254" spans="1:17" s="88" customFormat="1" ht="11.25" customHeight="1">
      <c r="A254" s="93">
        <v>2004</v>
      </c>
      <c r="B254" s="79">
        <f>IF('[1]AE_W_V'!B7&lt;&gt;0,'[1]AE_W_V'!B7," ")</f>
        <v>85.18986374442899</v>
      </c>
      <c r="C254" s="79">
        <f>IF('[1]AE_W_V'!C7&lt;&gt;0,'[1]AE_W_V'!C7," ")</f>
        <v>87.69472767203662</v>
      </c>
      <c r="D254" s="79">
        <f>IF('[1]AE_W_V'!D7&lt;&gt;0,'[1]AE_W_V'!D7," ")</f>
        <v>112.58167151494156</v>
      </c>
      <c r="E254" s="79" t="str">
        <f>IF('[1]AE_W_V'!E7&lt;&gt;0,'[1]AE_W_V'!E7," ")</f>
        <v> </v>
      </c>
      <c r="F254" s="79" t="str">
        <f>IF('[1]AE_W_V'!F7&lt;&gt;0,'[1]AE_W_V'!F7," ")</f>
        <v> </v>
      </c>
      <c r="G254" s="79" t="str">
        <f>IF('[1]AE_W_V'!G7&lt;&gt;0,'[1]AE_W_V'!G7," ")</f>
        <v> </v>
      </c>
      <c r="H254" s="79" t="str">
        <f>IF('[1]AE_W_V'!H7&lt;&gt;0,'[1]AE_W_V'!H7," ")</f>
        <v> </v>
      </c>
      <c r="I254" s="79" t="str">
        <f>IF('[1]AE_W_V'!I7&lt;&gt;0,'[1]AE_W_V'!I7," ")</f>
        <v> </v>
      </c>
      <c r="J254" s="79" t="str">
        <f>IF('[1]AE_W_V'!J7&lt;&gt;0,'[1]AE_W_V'!J7," ")</f>
        <v> </v>
      </c>
      <c r="K254" s="79" t="str">
        <f>IF('[1]AE_W_V'!K7&lt;&gt;0,'[1]AE_W_V'!K7," ")</f>
        <v> </v>
      </c>
      <c r="L254" s="79" t="str">
        <f>IF('[1]AE_W_V'!L7&lt;&gt;0,'[1]AE_W_V'!L7," ")</f>
        <v> </v>
      </c>
      <c r="M254" s="79" t="str">
        <f>IF('[1]AE_W_V'!M7&lt;&gt;0,'[1]AE_W_V'!M7," ")</f>
        <v> </v>
      </c>
      <c r="N254" s="79">
        <f>(B254+C254+D254)/3</f>
        <v>95.15542097713573</v>
      </c>
      <c r="O254" s="90">
        <f>100*(D254-C254)/C254</f>
        <v>28.37906508584858</v>
      </c>
      <c r="P254" s="90">
        <f>100*(D254-D253)/D253</f>
        <v>0.340170690678751</v>
      </c>
      <c r="Q254" s="87">
        <f>(((B254+C254+D254)/3)-((B253+C253+D253)/3))/((B253+C253+D253)/3)*100</f>
        <v>-6.28159457274877</v>
      </c>
    </row>
    <row r="255" spans="1:16" s="88" customFormat="1" ht="11.25" customHeight="1">
      <c r="A255" s="95"/>
      <c r="B255" s="79"/>
      <c r="C255" s="79"/>
      <c r="D255" s="79"/>
      <c r="E255" s="79"/>
      <c r="F255" s="79"/>
      <c r="G255" s="79"/>
      <c r="H255" s="79"/>
      <c r="I255" s="79"/>
      <c r="J255" s="79"/>
      <c r="K255" s="79"/>
      <c r="L255" s="79"/>
      <c r="M255" s="79"/>
      <c r="N255" s="79"/>
      <c r="O255" s="90"/>
      <c r="P255" s="90"/>
    </row>
    <row r="256" spans="1:16" s="88" customFormat="1" ht="11.25" customHeight="1">
      <c r="A256" s="97" t="s">
        <v>128</v>
      </c>
      <c r="B256" s="79">
        <v>89.24752493286672</v>
      </c>
      <c r="C256" s="79">
        <v>96.0374724148774</v>
      </c>
      <c r="D256" s="79">
        <v>91.87484771887789</v>
      </c>
      <c r="E256" s="79">
        <v>92.33384503258539</v>
      </c>
      <c r="F256" s="79">
        <v>116.08758484143453</v>
      </c>
      <c r="G256" s="79">
        <v>96.21006028936175</v>
      </c>
      <c r="H256" s="79">
        <v>93.62854266347948</v>
      </c>
      <c r="I256" s="79">
        <v>74.30248202359913</v>
      </c>
      <c r="J256" s="79">
        <v>93.69251193883188</v>
      </c>
      <c r="K256" s="79">
        <v>108.42438241836251</v>
      </c>
      <c r="L256" s="79">
        <v>139.56877008366985</v>
      </c>
      <c r="M256" s="79">
        <v>108.59197559440565</v>
      </c>
      <c r="N256" s="79">
        <v>99.99999999602933</v>
      </c>
      <c r="O256" s="90"/>
      <c r="P256" s="90"/>
    </row>
    <row r="257" spans="1:17" s="88" customFormat="1" ht="11.25" customHeight="1">
      <c r="A257" s="91">
        <v>2001</v>
      </c>
      <c r="B257" s="79">
        <v>108.50354653189112</v>
      </c>
      <c r="C257" s="79">
        <v>102.82792060457571</v>
      </c>
      <c r="D257" s="79">
        <v>114.30312917689747</v>
      </c>
      <c r="E257" s="79">
        <v>95.5455951931969</v>
      </c>
      <c r="F257" s="79">
        <v>110.0296162957457</v>
      </c>
      <c r="G257" s="79">
        <v>96.88548153816691</v>
      </c>
      <c r="H257" s="79">
        <v>91.86013409235451</v>
      </c>
      <c r="I257" s="79">
        <v>76.00850018873024</v>
      </c>
      <c r="J257" s="79">
        <v>87.3119264132122</v>
      </c>
      <c r="K257" s="79">
        <v>78.2567686875723</v>
      </c>
      <c r="L257" s="79">
        <v>124.09697711674623</v>
      </c>
      <c r="M257" s="79">
        <v>101.21091143162941</v>
      </c>
      <c r="N257" s="79">
        <f>(B257+C257+D257+E257+F257+G257+H257+I257+J257+K257+L257+M257)/12</f>
        <v>98.90337560589323</v>
      </c>
      <c r="O257" s="90">
        <f>100*(D257-C257)/C257</f>
        <v>11.159623286023281</v>
      </c>
      <c r="P257" s="90">
        <f>100*(D257-D256)/D256</f>
        <v>24.411775382361974</v>
      </c>
      <c r="Q257" s="87">
        <f>(((B257+C257+D257)/3)-((B256+C256+D256)/3))/((B256+C256+D256)/3)*100</f>
        <v>17.489817558200084</v>
      </c>
    </row>
    <row r="258" spans="1:17" s="94" customFormat="1" ht="11.25" customHeight="1">
      <c r="A258" s="93">
        <v>2002</v>
      </c>
      <c r="B258" s="79">
        <v>90.04320491178419</v>
      </c>
      <c r="C258" s="79">
        <v>111.16960115037911</v>
      </c>
      <c r="D258" s="79">
        <v>118.76589366360453</v>
      </c>
      <c r="E258" s="79">
        <v>122.05068139712334</v>
      </c>
      <c r="F258" s="79">
        <v>111.60712512247093</v>
      </c>
      <c r="G258" s="79">
        <v>115.23158923080476</v>
      </c>
      <c r="H258" s="79">
        <v>92.62075589672114</v>
      </c>
      <c r="I258" s="79">
        <v>93.92678139813526</v>
      </c>
      <c r="J258" s="79">
        <v>130.72608830130005</v>
      </c>
      <c r="K258" s="79">
        <v>135.13397838738987</v>
      </c>
      <c r="L258" s="79">
        <v>152.95853994585264</v>
      </c>
      <c r="M258" s="79">
        <v>123.08025705253729</v>
      </c>
      <c r="N258" s="79">
        <f>(B258+C258+D258+E258+F258+G258+H258+I258+J258+K258+L258+M258)/12</f>
        <v>116.44287470484191</v>
      </c>
      <c r="O258" s="90">
        <f>100*(D258-C258)/C258</f>
        <v>6.833066265075393</v>
      </c>
      <c r="P258" s="90">
        <f>100*(D258-D257)/D257</f>
        <v>3.904323983817108</v>
      </c>
      <c r="Q258" s="87">
        <f>(((B258+C258+D258)/3)-((B257+C257+D257)/3))/((B257+C257+D257)/3)*100</f>
        <v>-1.7368844255582976</v>
      </c>
    </row>
    <row r="259" spans="1:17" s="88" customFormat="1" ht="11.25" customHeight="1">
      <c r="A259" s="93">
        <v>2003</v>
      </c>
      <c r="B259" s="79">
        <v>125.1</v>
      </c>
      <c r="C259" s="79">
        <v>126.2</v>
      </c>
      <c r="D259" s="79">
        <v>139.8</v>
      </c>
      <c r="E259" s="79">
        <v>120.47680548224882</v>
      </c>
      <c r="F259" s="79">
        <v>108.8</v>
      </c>
      <c r="G259" s="79">
        <v>121.5</v>
      </c>
      <c r="H259" s="79">
        <v>139.3</v>
      </c>
      <c r="I259" s="79">
        <v>104</v>
      </c>
      <c r="J259" s="79">
        <v>155</v>
      </c>
      <c r="K259" s="79">
        <v>182.7</v>
      </c>
      <c r="L259" s="79">
        <v>189.9</v>
      </c>
      <c r="M259" s="79">
        <v>125.4</v>
      </c>
      <c r="N259" s="79">
        <f>(B259+C259+D259+E259+F259+G259+H259+I259+J259+K259+L259+M259)/12</f>
        <v>136.51473379018742</v>
      </c>
      <c r="O259" s="90">
        <f>100*(D259-C259)/C259</f>
        <v>10.776545166402542</v>
      </c>
      <c r="P259" s="90">
        <f>100*(D259-D258)/D258</f>
        <v>17.710561245784085</v>
      </c>
      <c r="Q259" s="87">
        <f>(((B259+C259+D259)/3)-((B258+C258+D258)/3))/((B258+C258+D258)/3)*100</f>
        <v>22.226885831833645</v>
      </c>
    </row>
    <row r="260" spans="1:17" s="88" customFormat="1" ht="11.25" customHeight="1">
      <c r="A260" s="93">
        <v>2004</v>
      </c>
      <c r="B260" s="79">
        <f>IF('[1]AE_W_V'!O7&lt;&gt;0,'[1]AE_W_V'!O7," ")</f>
        <v>129.09803620352616</v>
      </c>
      <c r="C260" s="79">
        <f>IF('[1]AE_W_V'!P7&lt;&gt;0,'[1]AE_W_V'!P7," ")</f>
        <v>141.71710849207727</v>
      </c>
      <c r="D260" s="79">
        <f>IF('[1]AE_W_V'!Q7&lt;&gt;0,'[1]AE_W_V'!Q7," ")</f>
        <v>172.11006270192533</v>
      </c>
      <c r="E260" s="79" t="str">
        <f>IF('[1]AE_W_V'!R7&lt;&gt;0,'[1]AE_W_V'!R7," ")</f>
        <v> </v>
      </c>
      <c r="F260" s="79" t="str">
        <f>IF('[1]AE_W_V'!S7&lt;&gt;0,'[1]AE_W_V'!S7," ")</f>
        <v> </v>
      </c>
      <c r="G260" s="79" t="str">
        <f>IF('[1]AE_W_V'!T7&lt;&gt;0,'[1]AE_W_V'!T7," ")</f>
        <v> </v>
      </c>
      <c r="H260" s="79" t="str">
        <f>IF('[1]AE_W_V'!U7&lt;&gt;0,'[1]AE_W_V'!U7," ")</f>
        <v> </v>
      </c>
      <c r="I260" s="79" t="str">
        <f>IF('[1]AE_W_V'!V7&lt;&gt;0,'[1]AE_W_V'!V7," ")</f>
        <v> </v>
      </c>
      <c r="J260" s="79" t="str">
        <f>IF('[1]AE_W_V'!W7&lt;&gt;0,'[1]AE_W_V'!W7," ")</f>
        <v> </v>
      </c>
      <c r="K260" s="79" t="str">
        <f>IF('[1]AE_W_V'!X7&lt;&gt;0,'[1]AE_W_V'!X7," ")</f>
        <v> </v>
      </c>
      <c r="L260" s="79" t="str">
        <f>IF('[1]AE_W_V'!Y7&lt;&gt;0,'[1]AE_W_V'!Y7," ")</f>
        <v> </v>
      </c>
      <c r="M260" s="79" t="str">
        <f>IF('[1]AE_W_V'!Z7&lt;&gt;0,'[1]AE_W_V'!Z7," ")</f>
        <v> </v>
      </c>
      <c r="N260" s="79">
        <f>(B260+C260+D260)/3</f>
        <v>147.64173579917625</v>
      </c>
      <c r="O260" s="90">
        <f>100*(D260-C260)/C260</f>
        <v>21.44621389276171</v>
      </c>
      <c r="P260" s="90">
        <f>100*(D260-D259)/D259</f>
        <v>23.111632833995216</v>
      </c>
      <c r="Q260" s="87">
        <f>(((B260+C260+D260)/3)-((B259+C259+D259)/3))/((B259+C259+D259)/3)*100</f>
        <v>13.251139707882565</v>
      </c>
    </row>
    <row r="261" spans="1:16" s="88" customFormat="1" ht="11.25" customHeight="1">
      <c r="A261" s="86"/>
      <c r="B261" s="86"/>
      <c r="C261" s="86"/>
      <c r="D261" s="86"/>
      <c r="E261" s="86"/>
      <c r="F261" s="86"/>
      <c r="G261" s="86"/>
      <c r="H261" s="86"/>
      <c r="I261" s="86"/>
      <c r="J261" s="86"/>
      <c r="K261" s="86"/>
      <c r="L261" s="86"/>
      <c r="M261" s="86"/>
      <c r="N261" s="76"/>
      <c r="O261" s="77"/>
      <c r="P261" s="77"/>
    </row>
    <row r="262" spans="14:16" s="88" customFormat="1" ht="11.25" customHeight="1">
      <c r="N262" s="104"/>
      <c r="O262" s="99"/>
      <c r="P262" s="99"/>
    </row>
    <row r="263" spans="14:16" s="88" customFormat="1" ht="11.25" customHeight="1">
      <c r="N263" s="104"/>
      <c r="O263" s="99"/>
      <c r="P263" s="99"/>
    </row>
    <row r="264" spans="14:16" s="88" customFormat="1" ht="11.25" customHeight="1">
      <c r="N264" s="104"/>
      <c r="O264" s="99"/>
      <c r="P264" s="99"/>
    </row>
    <row r="265" spans="14:16" s="88" customFormat="1" ht="11.25" customHeight="1">
      <c r="N265" s="104"/>
      <c r="O265" s="99"/>
      <c r="P265" s="99"/>
    </row>
    <row r="266" spans="14:16" s="88" customFormat="1" ht="11.25" customHeight="1">
      <c r="N266" s="104"/>
      <c r="O266" s="99"/>
      <c r="P266" s="99"/>
    </row>
    <row r="267" spans="14:16" s="88" customFormat="1" ht="11.25" customHeight="1">
      <c r="N267" s="104"/>
      <c r="O267" s="99"/>
      <c r="P267" s="99"/>
    </row>
    <row r="268" spans="1:16" s="88" customFormat="1" ht="11.25" customHeight="1">
      <c r="A268" s="98"/>
      <c r="B268" s="104"/>
      <c r="C268" s="103"/>
      <c r="D268" s="103"/>
      <c r="E268" s="103"/>
      <c r="F268" s="103"/>
      <c r="G268" s="103"/>
      <c r="H268" s="103"/>
      <c r="I268" s="103"/>
      <c r="J268" s="103"/>
      <c r="K268" s="103"/>
      <c r="L268" s="103"/>
      <c r="M268" s="103"/>
      <c r="N268" s="105"/>
      <c r="O268" s="96"/>
      <c r="P268" s="106"/>
    </row>
    <row r="269" spans="1:17" s="88" customFormat="1" ht="12.75" customHeight="1">
      <c r="A269" s="487" t="s">
        <v>134</v>
      </c>
      <c r="B269" s="487"/>
      <c r="C269" s="487"/>
      <c r="D269" s="487"/>
      <c r="E269" s="487"/>
      <c r="F269" s="487"/>
      <c r="G269" s="487"/>
      <c r="H269" s="487"/>
      <c r="I269" s="487"/>
      <c r="J269" s="487"/>
      <c r="K269" s="487"/>
      <c r="L269" s="487"/>
      <c r="M269" s="487"/>
      <c r="N269" s="487"/>
      <c r="O269" s="487"/>
      <c r="P269" s="487"/>
      <c r="Q269" s="487"/>
    </row>
    <row r="270" spans="1:16" s="88" customFormat="1" ht="12.75">
      <c r="A270" s="44"/>
      <c r="B270" s="85"/>
      <c r="C270" s="85"/>
      <c r="D270" s="85"/>
      <c r="E270" s="85"/>
      <c r="F270" s="85"/>
      <c r="G270" s="85"/>
      <c r="H270" s="85"/>
      <c r="I270" s="85"/>
      <c r="J270" s="85"/>
      <c r="K270" s="85"/>
      <c r="L270" s="85"/>
      <c r="M270" s="85"/>
      <c r="N270" s="107"/>
      <c r="O270" s="107"/>
      <c r="P270" s="107"/>
    </row>
    <row r="271" spans="1:17" ht="12.75">
      <c r="A271" s="489" t="s">
        <v>130</v>
      </c>
      <c r="B271" s="489"/>
      <c r="C271" s="489"/>
      <c r="D271" s="489"/>
      <c r="E271" s="489"/>
      <c r="F271" s="489"/>
      <c r="G271" s="489"/>
      <c r="H271" s="489"/>
      <c r="I271" s="489"/>
      <c r="J271" s="489"/>
      <c r="K271" s="489"/>
      <c r="L271" s="489"/>
      <c r="M271" s="489"/>
      <c r="N271" s="489"/>
      <c r="O271" s="489"/>
      <c r="P271" s="489"/>
      <c r="Q271" s="489"/>
    </row>
    <row r="272" spans="1:17" ht="12.75" customHeight="1">
      <c r="A272" s="489" t="s">
        <v>135</v>
      </c>
      <c r="B272" s="489"/>
      <c r="C272" s="489"/>
      <c r="D272" s="489"/>
      <c r="E272" s="489"/>
      <c r="F272" s="489"/>
      <c r="G272" s="489"/>
      <c r="H272" s="489"/>
      <c r="I272" s="489"/>
      <c r="J272" s="489"/>
      <c r="K272" s="489"/>
      <c r="L272" s="489"/>
      <c r="M272" s="489"/>
      <c r="N272" s="489"/>
      <c r="O272" s="489"/>
      <c r="P272" s="489"/>
      <c r="Q272" s="489"/>
    </row>
    <row r="273" spans="1:17" ht="12.75">
      <c r="A273" s="489" t="s">
        <v>103</v>
      </c>
      <c r="B273" s="489"/>
      <c r="C273" s="489"/>
      <c r="D273" s="489"/>
      <c r="E273" s="489"/>
      <c r="F273" s="489"/>
      <c r="G273" s="489"/>
      <c r="H273" s="489"/>
      <c r="I273" s="489"/>
      <c r="J273" s="489"/>
      <c r="K273" s="489"/>
      <c r="L273" s="489"/>
      <c r="M273" s="489"/>
      <c r="N273" s="489"/>
      <c r="O273" s="489"/>
      <c r="P273" s="489"/>
      <c r="Q273" s="489"/>
    </row>
    <row r="274" spans="1:16" ht="12.75">
      <c r="A274" s="100"/>
      <c r="B274" s="108"/>
      <c r="C274" s="108"/>
      <c r="D274" s="108"/>
      <c r="E274" s="108"/>
      <c r="F274" s="108"/>
      <c r="G274" s="108"/>
      <c r="H274" s="108"/>
      <c r="I274" s="108"/>
      <c r="J274" s="108"/>
      <c r="K274" s="108"/>
      <c r="L274" s="108"/>
      <c r="M274" s="108"/>
      <c r="N274" s="108"/>
      <c r="O274" s="108"/>
      <c r="P274" s="108"/>
    </row>
    <row r="275" ht="12.75" customHeight="1"/>
    <row r="276" spans="1:17" ht="12.75">
      <c r="A276" s="52"/>
      <c r="B276" s="53"/>
      <c r="C276" s="54"/>
      <c r="D276" s="54"/>
      <c r="E276" s="54"/>
      <c r="F276" s="54"/>
      <c r="G276" s="54"/>
      <c r="H276" s="54"/>
      <c r="I276" s="54"/>
      <c r="J276" s="54"/>
      <c r="K276" s="54"/>
      <c r="L276" s="54"/>
      <c r="M276" s="54"/>
      <c r="N276" s="55"/>
      <c r="O276" s="482" t="s">
        <v>104</v>
      </c>
      <c r="P276" s="483"/>
      <c r="Q276" s="483"/>
    </row>
    <row r="277" spans="1:17" ht="12.75">
      <c r="A277" s="56"/>
      <c r="B277" s="57"/>
      <c r="C277" s="58"/>
      <c r="D277" s="58"/>
      <c r="E277" s="58"/>
      <c r="F277" s="58"/>
      <c r="G277" s="58"/>
      <c r="H277" s="58"/>
      <c r="I277" s="58"/>
      <c r="J277" s="58"/>
      <c r="K277" s="58"/>
      <c r="L277" s="58"/>
      <c r="M277" s="58"/>
      <c r="N277" s="59"/>
      <c r="O277" s="60" t="s">
        <v>105</v>
      </c>
      <c r="P277" s="61"/>
      <c r="Q277" s="62" t="s">
        <v>106</v>
      </c>
    </row>
    <row r="278" spans="1:17" ht="12.75">
      <c r="A278" s="63" t="s">
        <v>107</v>
      </c>
      <c r="B278" s="57" t="s">
        <v>108</v>
      </c>
      <c r="C278" s="58" t="s">
        <v>109</v>
      </c>
      <c r="D278" s="58" t="s">
        <v>105</v>
      </c>
      <c r="E278" s="58" t="s">
        <v>110</v>
      </c>
      <c r="F278" s="58" t="s">
        <v>111</v>
      </c>
      <c r="G278" s="58" t="s">
        <v>112</v>
      </c>
      <c r="H278" s="58" t="s">
        <v>113</v>
      </c>
      <c r="I278" s="58" t="s">
        <v>114</v>
      </c>
      <c r="J278" s="58" t="s">
        <v>115</v>
      </c>
      <c r="K278" s="58" t="s">
        <v>116</v>
      </c>
      <c r="L278" s="58" t="s">
        <v>117</v>
      </c>
      <c r="M278" s="58" t="s">
        <v>118</v>
      </c>
      <c r="N278" s="64" t="s">
        <v>119</v>
      </c>
      <c r="O278" s="484" t="s">
        <v>120</v>
      </c>
      <c r="P278" s="485"/>
      <c r="Q278" s="485"/>
    </row>
    <row r="279" spans="1:17" ht="12.75">
      <c r="A279" s="56"/>
      <c r="B279" s="57"/>
      <c r="C279" s="58"/>
      <c r="D279" s="58"/>
      <c r="E279" s="58"/>
      <c r="F279" s="58"/>
      <c r="G279" s="58"/>
      <c r="H279" s="58"/>
      <c r="I279" s="58"/>
      <c r="J279" s="58"/>
      <c r="K279" s="58"/>
      <c r="L279" s="58"/>
      <c r="M279" s="58"/>
      <c r="N279" s="59"/>
      <c r="O279" s="64" t="s">
        <v>121</v>
      </c>
      <c r="P279" s="65" t="s">
        <v>122</v>
      </c>
      <c r="Q279" s="66" t="s">
        <v>122</v>
      </c>
    </row>
    <row r="280" spans="1:17" ht="12.75">
      <c r="A280" s="67"/>
      <c r="B280" s="68"/>
      <c r="C280" s="69"/>
      <c r="D280" s="69"/>
      <c r="E280" s="69"/>
      <c r="F280" s="69"/>
      <c r="G280" s="69"/>
      <c r="H280" s="69"/>
      <c r="I280" s="69"/>
      <c r="J280" s="69"/>
      <c r="K280" s="69"/>
      <c r="L280" s="69"/>
      <c r="M280" s="69"/>
      <c r="N280" s="70"/>
      <c r="O280" s="71" t="s">
        <v>123</v>
      </c>
      <c r="P280" s="72" t="s">
        <v>124</v>
      </c>
      <c r="Q280" s="73" t="s">
        <v>125</v>
      </c>
    </row>
    <row r="284" spans="1:17" ht="12.75">
      <c r="A284" s="486" t="s">
        <v>136</v>
      </c>
      <c r="B284" s="486"/>
      <c r="C284" s="486"/>
      <c r="D284" s="486"/>
      <c r="E284" s="486"/>
      <c r="F284" s="486"/>
      <c r="G284" s="486"/>
      <c r="H284" s="486"/>
      <c r="I284" s="486"/>
      <c r="J284" s="486"/>
      <c r="K284" s="486"/>
      <c r="L284" s="486"/>
      <c r="M284" s="486"/>
      <c r="N284" s="486"/>
      <c r="O284" s="486"/>
      <c r="P284" s="486"/>
      <c r="Q284" s="486"/>
    </row>
    <row r="285" spans="1:16" ht="12.75">
      <c r="A285" s="109"/>
      <c r="B285" s="102"/>
      <c r="C285" s="102"/>
      <c r="D285" s="102"/>
      <c r="E285" s="102"/>
      <c r="F285" s="102"/>
      <c r="G285" s="102"/>
      <c r="H285" s="102"/>
      <c r="I285" s="102"/>
      <c r="J285" s="102"/>
      <c r="K285" s="102"/>
      <c r="L285" s="102"/>
      <c r="M285" s="102"/>
      <c r="N285" s="102"/>
      <c r="O285" s="102"/>
      <c r="P285" s="102"/>
    </row>
    <row r="286" spans="1:16" s="88" customFormat="1" ht="11.25" customHeight="1">
      <c r="A286" s="104"/>
      <c r="B286" s="79"/>
      <c r="C286" s="79"/>
      <c r="D286" s="79"/>
      <c r="E286" s="79"/>
      <c r="F286" s="79"/>
      <c r="G286" s="79"/>
      <c r="H286" s="79"/>
      <c r="I286" s="79"/>
      <c r="J286" s="79"/>
      <c r="K286" s="79"/>
      <c r="L286" s="79"/>
      <c r="M286" s="79"/>
      <c r="N286" s="79"/>
      <c r="O286" s="104"/>
      <c r="P286" s="104"/>
    </row>
    <row r="287" spans="1:16" s="88" customFormat="1" ht="11.25" customHeight="1">
      <c r="A287" s="89" t="s">
        <v>126</v>
      </c>
      <c r="B287" s="79">
        <v>93.70443763755752</v>
      </c>
      <c r="C287" s="79">
        <v>95.38790179347033</v>
      </c>
      <c r="D287" s="79">
        <v>140.68230507933032</v>
      </c>
      <c r="E287" s="79">
        <v>92.80907518720032</v>
      </c>
      <c r="F287" s="79">
        <v>100.02812917748443</v>
      </c>
      <c r="G287" s="79">
        <v>92.24905165822359</v>
      </c>
      <c r="H287" s="79">
        <v>84.44503080232018</v>
      </c>
      <c r="I287" s="79">
        <v>87.43897048518478</v>
      </c>
      <c r="J287" s="79">
        <v>95.45185138583868</v>
      </c>
      <c r="K287" s="79">
        <v>111.81484347083168</v>
      </c>
      <c r="L287" s="79">
        <v>117.73275617265814</v>
      </c>
      <c r="M287" s="79">
        <v>88.25564709691123</v>
      </c>
      <c r="N287" s="79">
        <v>99.99999999558428</v>
      </c>
      <c r="O287" s="87"/>
      <c r="P287" s="87"/>
    </row>
    <row r="288" spans="1:17" s="88" customFormat="1" ht="11.25" customHeight="1">
      <c r="A288" s="91">
        <v>2001</v>
      </c>
      <c r="B288" s="79">
        <v>102.4039891381992</v>
      </c>
      <c r="C288" s="79">
        <v>101.4102879404044</v>
      </c>
      <c r="D288" s="79">
        <v>93.24696486105786</v>
      </c>
      <c r="E288" s="79">
        <v>89.43767928083463</v>
      </c>
      <c r="F288" s="79">
        <v>90.81307948784107</v>
      </c>
      <c r="G288" s="79">
        <v>75.68299783738802</v>
      </c>
      <c r="H288" s="79">
        <v>86.1121344819182</v>
      </c>
      <c r="I288" s="79">
        <v>82.47714005424359</v>
      </c>
      <c r="J288" s="79">
        <v>87.91342374865884</v>
      </c>
      <c r="K288" s="79">
        <v>103.4574713460552</v>
      </c>
      <c r="L288" s="79">
        <v>105.80486633156707</v>
      </c>
      <c r="M288" s="79">
        <v>81.2208830303715</v>
      </c>
      <c r="N288" s="79">
        <f>(B288+C288+D288+E288+F288+G288+H288+I288+J288+K288+L288+M288)/12</f>
        <v>91.66507646154496</v>
      </c>
      <c r="O288" s="90">
        <f>100*(D288-C288)/C288</f>
        <v>-8.049797752417254</v>
      </c>
      <c r="P288" s="90">
        <f>100*(D288-D287)/D287</f>
        <v>-33.71805728625488</v>
      </c>
      <c r="Q288" s="87">
        <f>(((B288+C288+D288)/3)-((B287+C287+D287)/3))/((B287+C287+D287)/3)*100</f>
        <v>-9.919926566600894</v>
      </c>
    </row>
    <row r="289" spans="1:17" s="94" customFormat="1" ht="11.25" customHeight="1">
      <c r="A289" s="93">
        <v>2002</v>
      </c>
      <c r="B289" s="79">
        <v>82.3294918222484</v>
      </c>
      <c r="C289" s="79">
        <v>79.50920815329307</v>
      </c>
      <c r="D289" s="79">
        <v>83.79935326497979</v>
      </c>
      <c r="E289" s="79">
        <v>86.41932310326014</v>
      </c>
      <c r="F289" s="79">
        <v>83.71569646948213</v>
      </c>
      <c r="G289" s="79">
        <v>93.88054753853777</v>
      </c>
      <c r="H289" s="79">
        <v>72.61689034858114</v>
      </c>
      <c r="I289" s="79">
        <v>73.41622136502876</v>
      </c>
      <c r="J289" s="79">
        <v>85.85955531484568</v>
      </c>
      <c r="K289" s="79">
        <v>84.99322941496983</v>
      </c>
      <c r="L289" s="79">
        <v>82.69836198024699</v>
      </c>
      <c r="M289" s="79">
        <v>69.48771574997029</v>
      </c>
      <c r="N289" s="79">
        <f>(B289+C289+D289+E289+F289+G289+H289+I289+J289+K289+L289+M289)/12</f>
        <v>81.56046621045367</v>
      </c>
      <c r="O289" s="90">
        <f>100*(D289-C289)/C289</f>
        <v>5.395783974373571</v>
      </c>
      <c r="P289" s="90">
        <f>100*(D289-D288)/D288</f>
        <v>-10.131816740797342</v>
      </c>
      <c r="Q289" s="87">
        <f>(((B289+C289+D289)/3)-((B288+C288+D288)/3))/((B288+C288+D288)/3)*100</f>
        <v>-17.31063546471847</v>
      </c>
    </row>
    <row r="290" spans="1:17" s="88" customFormat="1" ht="11.25" customHeight="1">
      <c r="A290" s="93">
        <v>2003</v>
      </c>
      <c r="B290" s="79">
        <v>83.3</v>
      </c>
      <c r="C290" s="79">
        <v>82.1</v>
      </c>
      <c r="D290" s="79">
        <v>84.7</v>
      </c>
      <c r="E290" s="79">
        <v>73.90203559159538</v>
      </c>
      <c r="F290" s="79">
        <v>64.3</v>
      </c>
      <c r="G290" s="79">
        <v>73.4</v>
      </c>
      <c r="H290" s="79">
        <v>69.7</v>
      </c>
      <c r="I290" s="79">
        <v>55.8</v>
      </c>
      <c r="J290" s="79">
        <v>87</v>
      </c>
      <c r="K290" s="79">
        <v>80.4</v>
      </c>
      <c r="L290" s="79">
        <v>76.6</v>
      </c>
      <c r="M290" s="79">
        <v>65.4</v>
      </c>
      <c r="N290" s="79">
        <f>(B290+C290+D290+E290+F290+G290+H290+I290+J290+K290+L290+M290)/12</f>
        <v>74.71683629929962</v>
      </c>
      <c r="O290" s="90">
        <f>100*(D290-C290)/C290</f>
        <v>3.1668696711327757</v>
      </c>
      <c r="P290" s="90">
        <f>100*(D290-D289)/D289</f>
        <v>1.074765734972089</v>
      </c>
      <c r="Q290" s="87">
        <f>(((B290+C290+D290)/3)-((B289+C289+D289)/3))/((B289+C289+D289)/3)*100</f>
        <v>1.8164721225459683</v>
      </c>
    </row>
    <row r="291" spans="1:17" s="88" customFormat="1" ht="11.25" customHeight="1">
      <c r="A291" s="93">
        <v>2004</v>
      </c>
      <c r="B291" s="79">
        <f>IF('[1]AE_W_V'!AB9&lt;&gt;0,'[1]AE_W_V'!AB9," ")</f>
        <v>70.8624003604445</v>
      </c>
      <c r="C291" s="79">
        <f>IF('[1]AE_W_V'!AC9&lt;&gt;0,'[1]AE_W_V'!AC9," ")</f>
        <v>79.1110240383741</v>
      </c>
      <c r="D291" s="79">
        <f>IF('[1]AE_W_V'!AD9&lt;&gt;0,'[1]AE_W_V'!AD9," ")</f>
        <v>93.61169185421274</v>
      </c>
      <c r="E291" s="79" t="str">
        <f>IF('[1]AE_W_V'!AE9&lt;&gt;0,'[1]AE_W_V'!AE9," ")</f>
        <v> </v>
      </c>
      <c r="F291" s="79" t="str">
        <f>IF('[1]AE_W_V'!AF9&lt;&gt;0,'[1]AE_W_V'!AF9," ")</f>
        <v> </v>
      </c>
      <c r="G291" s="79" t="str">
        <f>IF('[1]AE_W_V'!AG9&lt;&gt;0,'[1]AE_W_V'!AG9," ")</f>
        <v> </v>
      </c>
      <c r="H291" s="79" t="str">
        <f>IF('[1]AE_W_V'!AH9&lt;&gt;0,'[1]AE_W_V'!AH9," ")</f>
        <v> </v>
      </c>
      <c r="I291" s="79" t="str">
        <f>IF('[1]AE_W_V'!AI9&lt;&gt;0,'[1]AE_W_V'!AI9," ")</f>
        <v> </v>
      </c>
      <c r="J291" s="79" t="str">
        <f>IF('[1]AE_W_V'!AJ9&lt;&gt;0,'[1]AE_W_V'!AJ9," ")</f>
        <v> </v>
      </c>
      <c r="K291" s="79" t="str">
        <f>IF('[1]AE_W_V'!AK9&lt;&gt;0,'[1]AE_W_V'!AK9," ")</f>
        <v> </v>
      </c>
      <c r="L291" s="79" t="str">
        <f>IF('[1]AE_W_V'!AL9&lt;&gt;0,'[1]AE_W_V'!AL9," ")</f>
        <v> </v>
      </c>
      <c r="M291" s="79" t="str">
        <f>IF('[1]AE_W_V'!AM9&lt;&gt;0,'[1]AE_W_V'!AM9," ")</f>
        <v> </v>
      </c>
      <c r="N291" s="79">
        <f>(B291+C291+D291)/3</f>
        <v>81.19503875101044</v>
      </c>
      <c r="O291" s="90">
        <f>100*(D291-C291)/C291</f>
        <v>18.329516008799043</v>
      </c>
      <c r="P291" s="90">
        <f>100*(D291-D290)/D290</f>
        <v>10.52147798608351</v>
      </c>
      <c r="Q291" s="87">
        <f>(((B291+C291+D291)/3)-((B290+C290+D290)/3))/((B290+C290+D290)/3)*100</f>
        <v>-2.6049115341737905</v>
      </c>
    </row>
    <row r="292" spans="1:16" s="88" customFormat="1" ht="11.25" customHeight="1">
      <c r="A292" s="95"/>
      <c r="B292" s="79"/>
      <c r="C292" s="79"/>
      <c r="D292" s="79"/>
      <c r="E292" s="79"/>
      <c r="F292" s="79"/>
      <c r="G292" s="79"/>
      <c r="H292" s="79"/>
      <c r="I292" s="79"/>
      <c r="J292" s="79"/>
      <c r="K292" s="79"/>
      <c r="L292" s="79"/>
      <c r="M292" s="79"/>
      <c r="N292" s="79"/>
      <c r="O292" s="90"/>
      <c r="P292" s="90"/>
    </row>
    <row r="293" spans="1:16" s="88" customFormat="1" ht="11.25" customHeight="1">
      <c r="A293" s="97" t="s">
        <v>127</v>
      </c>
      <c r="B293" s="79">
        <v>94.93111903553589</v>
      </c>
      <c r="C293" s="79">
        <v>104.42129711289809</v>
      </c>
      <c r="D293" s="79">
        <v>129.79947088939306</v>
      </c>
      <c r="E293" s="79">
        <v>99.14108351527928</v>
      </c>
      <c r="F293" s="79">
        <v>99.778107411717</v>
      </c>
      <c r="G293" s="79">
        <v>93.05677109405536</v>
      </c>
      <c r="H293" s="79">
        <v>89.69738532146924</v>
      </c>
      <c r="I293" s="79">
        <v>91.29834013352449</v>
      </c>
      <c r="J293" s="79">
        <v>93.30962913136122</v>
      </c>
      <c r="K293" s="79">
        <v>103.88493686010474</v>
      </c>
      <c r="L293" s="79">
        <v>115.1102989707462</v>
      </c>
      <c r="M293" s="79">
        <v>85.57156052683159</v>
      </c>
      <c r="N293" s="79">
        <v>100.000000000243</v>
      </c>
      <c r="O293" s="90"/>
      <c r="P293" s="90"/>
    </row>
    <row r="294" spans="1:17" s="88" customFormat="1" ht="11.25" customHeight="1">
      <c r="A294" s="91">
        <v>2001</v>
      </c>
      <c r="B294" s="79">
        <v>106.18558704911582</v>
      </c>
      <c r="C294" s="79">
        <v>97.0344883658733</v>
      </c>
      <c r="D294" s="79">
        <v>97.62385734824336</v>
      </c>
      <c r="E294" s="79">
        <v>94.15730408663757</v>
      </c>
      <c r="F294" s="79">
        <v>95.44411838752951</v>
      </c>
      <c r="G294" s="79">
        <v>81.2966700962568</v>
      </c>
      <c r="H294" s="79">
        <v>89.14301504213239</v>
      </c>
      <c r="I294" s="79">
        <v>86.2905762584778</v>
      </c>
      <c r="J294" s="79">
        <v>94.38743138656788</v>
      </c>
      <c r="K294" s="79">
        <v>106.1621893826554</v>
      </c>
      <c r="L294" s="79">
        <v>106.67825057887093</v>
      </c>
      <c r="M294" s="79">
        <v>88.30601095221347</v>
      </c>
      <c r="N294" s="79">
        <f>(B294+C294+D294+E294+F294+G294+H294+I294+J294+K294+L294+M294)/12</f>
        <v>95.22579157788118</v>
      </c>
      <c r="O294" s="90">
        <f>100*(D294-C294)/C294</f>
        <v>0.607380934650592</v>
      </c>
      <c r="P294" s="90">
        <f>100*(D294-D293)/D293</f>
        <v>-24.788709322681086</v>
      </c>
      <c r="Q294" s="87">
        <f>(((B294+C294+D294)/3)-((B293+C293+D293)/3))/((B293+C293+D293)/3)*100</f>
        <v>-8.600270996271487</v>
      </c>
    </row>
    <row r="295" spans="1:17" s="94" customFormat="1" ht="11.25" customHeight="1">
      <c r="A295" s="93">
        <v>2002</v>
      </c>
      <c r="B295" s="79">
        <v>87.68738955647508</v>
      </c>
      <c r="C295" s="79">
        <v>80.37510629454462</v>
      </c>
      <c r="D295" s="79">
        <v>85.90690237251223</v>
      </c>
      <c r="E295" s="79">
        <v>86.43511962022896</v>
      </c>
      <c r="F295" s="79">
        <v>84.56560534458744</v>
      </c>
      <c r="G295" s="79">
        <v>84.01418358465445</v>
      </c>
      <c r="H295" s="79">
        <v>72.0642768560979</v>
      </c>
      <c r="I295" s="79">
        <v>75.4604927156238</v>
      </c>
      <c r="J295" s="79">
        <v>88.4152116299762</v>
      </c>
      <c r="K295" s="79">
        <v>85.57684029775596</v>
      </c>
      <c r="L295" s="79">
        <v>87.16068524007855</v>
      </c>
      <c r="M295" s="79">
        <v>62.88245630816366</v>
      </c>
      <c r="N295" s="79">
        <f>(B295+C295+D295+E295+F295+G295+H295+I295+J295+K295+L295+M295)/12</f>
        <v>81.71202248505824</v>
      </c>
      <c r="O295" s="90">
        <f>100*(D295-C295)/C295</f>
        <v>6.882474354305243</v>
      </c>
      <c r="P295" s="90">
        <f>100*(D295-D294)/D294</f>
        <v>-12.002143015036234</v>
      </c>
      <c r="Q295" s="87">
        <f>(((B295+C295+D295)/3)-((B294+C294+D294)/3))/((B294+C294+D294)/3)*100</f>
        <v>-15.581013753264324</v>
      </c>
    </row>
    <row r="296" spans="1:17" s="88" customFormat="1" ht="11.25" customHeight="1">
      <c r="A296" s="93">
        <v>2003</v>
      </c>
      <c r="B296" s="79">
        <v>87.5</v>
      </c>
      <c r="C296" s="79">
        <v>90.8</v>
      </c>
      <c r="D296" s="79">
        <v>84.7</v>
      </c>
      <c r="E296" s="79">
        <v>78.02524495362397</v>
      </c>
      <c r="F296" s="79">
        <v>69.3</v>
      </c>
      <c r="G296" s="79">
        <v>64.6</v>
      </c>
      <c r="H296" s="79">
        <v>74</v>
      </c>
      <c r="I296" s="79">
        <v>55.2</v>
      </c>
      <c r="J296" s="79">
        <v>76.4</v>
      </c>
      <c r="K296" s="79">
        <v>81.5</v>
      </c>
      <c r="L296" s="79">
        <v>79.7</v>
      </c>
      <c r="M296" s="79">
        <v>61.1</v>
      </c>
      <c r="N296" s="79">
        <f>(B296+C296+D296+E296+F296+G296+H296+I296+J296+K296+L296+M296)/12</f>
        <v>75.23543707946867</v>
      </c>
      <c r="O296" s="90">
        <f>100*(D296-C296)/C296</f>
        <v>-6.718061674008805</v>
      </c>
      <c r="P296" s="90">
        <f>100*(D296-D295)/D295</f>
        <v>-1.4048956942700876</v>
      </c>
      <c r="Q296" s="87">
        <f>(((B296+C296+D296)/3)-((B295+C295+D295)/3))/((B295+C295+D295)/3)*100</f>
        <v>3.5557834288837284</v>
      </c>
    </row>
    <row r="297" spans="1:17" s="88" customFormat="1" ht="11.25" customHeight="1">
      <c r="A297" s="93">
        <v>2004</v>
      </c>
      <c r="B297" s="79">
        <f>IF('[1]AE_W_V'!B9&lt;&gt;0,'[1]AE_W_V'!B9," ")</f>
        <v>69.48395379356937</v>
      </c>
      <c r="C297" s="79">
        <f>IF('[1]AE_W_V'!C9&lt;&gt;0,'[1]AE_W_V'!C9," ")</f>
        <v>79.68330838134752</v>
      </c>
      <c r="D297" s="79">
        <f>IF('[1]AE_W_V'!D9&lt;&gt;0,'[1]AE_W_V'!D9," ")</f>
        <v>89.47495817943098</v>
      </c>
      <c r="E297" s="79" t="str">
        <f>IF('[1]AE_W_V'!E9&lt;&gt;0,'[1]AE_W_V'!E9," ")</f>
        <v> </v>
      </c>
      <c r="F297" s="79" t="str">
        <f>IF('[1]AE_W_V'!F9&lt;&gt;0,'[1]AE_W_V'!F9," ")</f>
        <v> </v>
      </c>
      <c r="G297" s="79" t="str">
        <f>IF('[1]AE_W_V'!G9&lt;&gt;0,'[1]AE_W_V'!G9," ")</f>
        <v> </v>
      </c>
      <c r="H297" s="79" t="str">
        <f>IF('[1]AE_W_V'!H9&lt;&gt;0,'[1]AE_W_V'!H9," ")</f>
        <v> </v>
      </c>
      <c r="I297" s="79" t="str">
        <f>IF('[1]AE_W_V'!I9&lt;&gt;0,'[1]AE_W_V'!I9," ")</f>
        <v> </v>
      </c>
      <c r="J297" s="79" t="str">
        <f>IF('[1]AE_W_V'!J9&lt;&gt;0,'[1]AE_W_V'!J9," ")</f>
        <v> </v>
      </c>
      <c r="K297" s="79" t="str">
        <f>IF('[1]AE_W_V'!K9&lt;&gt;0,'[1]AE_W_V'!K9," ")</f>
        <v> </v>
      </c>
      <c r="L297" s="79" t="str">
        <f>IF('[1]AE_W_V'!L9&lt;&gt;0,'[1]AE_W_V'!L9," ")</f>
        <v> </v>
      </c>
      <c r="M297" s="79" t="str">
        <f>IF('[1]AE_W_V'!M9&lt;&gt;0,'[1]AE_W_V'!M9," ")</f>
        <v> </v>
      </c>
      <c r="N297" s="79">
        <f>(B297+C297+D297)/3</f>
        <v>79.54740678478262</v>
      </c>
      <c r="O297" s="90">
        <f>100*(D297-C297)/C297</f>
        <v>12.288206899270168</v>
      </c>
      <c r="P297" s="90">
        <f>100*(D297-D296)/D296</f>
        <v>5.637494898974005</v>
      </c>
      <c r="Q297" s="87">
        <f>(((B297+C297+D297)/3)-((B296+C296+D296)/3))/((B296+C296+D296)/3)*100</f>
        <v>-9.261513173251764</v>
      </c>
    </row>
    <row r="298" spans="1:16" s="88" customFormat="1" ht="11.25" customHeight="1">
      <c r="A298" s="95"/>
      <c r="B298" s="79"/>
      <c r="C298" s="79"/>
      <c r="D298" s="79"/>
      <c r="E298" s="79"/>
      <c r="F298" s="79"/>
      <c r="G298" s="79"/>
      <c r="H298" s="79"/>
      <c r="I298" s="79"/>
      <c r="J298" s="79"/>
      <c r="K298" s="79"/>
      <c r="L298" s="79"/>
      <c r="M298" s="79"/>
      <c r="N298" s="79"/>
      <c r="O298" s="90"/>
      <c r="P298" s="90"/>
    </row>
    <row r="299" spans="1:16" s="88" customFormat="1" ht="11.25" customHeight="1">
      <c r="A299" s="97" t="s">
        <v>128</v>
      </c>
      <c r="B299" s="79">
        <v>90.07275999116125</v>
      </c>
      <c r="C299" s="79">
        <v>68.64389148812567</v>
      </c>
      <c r="D299" s="79">
        <v>172.90171093283521</v>
      </c>
      <c r="E299" s="79">
        <v>74.06271349698002</v>
      </c>
      <c r="F299" s="79">
        <v>100.76833643801221</v>
      </c>
      <c r="G299" s="79">
        <v>89.8577407444376</v>
      </c>
      <c r="H299" s="79">
        <v>68.89506111918372</v>
      </c>
      <c r="I299" s="79">
        <v>76.01303173879927</v>
      </c>
      <c r="J299" s="79">
        <v>101.79405297947959</v>
      </c>
      <c r="K299" s="79">
        <v>135.29189687673687</v>
      </c>
      <c r="L299" s="79">
        <v>125.49672753963843</v>
      </c>
      <c r="M299" s="79">
        <v>96.20207659449869</v>
      </c>
      <c r="N299" s="79">
        <v>99.99999999499073</v>
      </c>
      <c r="O299" s="90"/>
      <c r="P299" s="90"/>
    </row>
    <row r="300" spans="1:17" s="88" customFormat="1" ht="11.25" customHeight="1">
      <c r="A300" s="91">
        <v>2001</v>
      </c>
      <c r="B300" s="79">
        <v>91.20829916233487</v>
      </c>
      <c r="C300" s="79">
        <v>114.3651542949969</v>
      </c>
      <c r="D300" s="79">
        <v>80.2888628863935</v>
      </c>
      <c r="E300" s="79">
        <v>75.46489386259026</v>
      </c>
      <c r="F300" s="79">
        <v>77.10255895505948</v>
      </c>
      <c r="G300" s="79">
        <v>59.063321246951375</v>
      </c>
      <c r="H300" s="79">
        <v>77.13899669641737</v>
      </c>
      <c r="I300" s="79">
        <v>71.18719054044904</v>
      </c>
      <c r="J300" s="79">
        <v>68.74666298602057</v>
      </c>
      <c r="K300" s="79">
        <v>95.44996094749906</v>
      </c>
      <c r="L300" s="79">
        <v>103.21915006771347</v>
      </c>
      <c r="M300" s="79">
        <v>60.244857134408335</v>
      </c>
      <c r="N300" s="79">
        <f>(B300+C300+D300+E300+F300+G300+H300+I300+J300+K300+L300+M300)/12</f>
        <v>81.12332573173619</v>
      </c>
      <c r="O300" s="90">
        <f>100*(D300-C300)/C300</f>
        <v>-29.79604375009716</v>
      </c>
      <c r="P300" s="90">
        <f>100*(D300-D299)/D299</f>
        <v>-53.56387021665608</v>
      </c>
      <c r="Q300" s="87">
        <f>(((B300+C300+D300)/3)-((B299+C299+D299)/3))/((B299+C299+D299)/3)*100</f>
        <v>-13.797802309732484</v>
      </c>
    </row>
    <row r="301" spans="1:17" s="94" customFormat="1" ht="11.25" customHeight="1">
      <c r="A301" s="93">
        <v>2002</v>
      </c>
      <c r="B301" s="79">
        <v>66.46705393244814</v>
      </c>
      <c r="C301" s="79">
        <v>76.94565503619347</v>
      </c>
      <c r="D301" s="79">
        <v>77.55980401639702</v>
      </c>
      <c r="E301" s="79">
        <v>86.37255640094902</v>
      </c>
      <c r="F301" s="79">
        <v>81.19948071432519</v>
      </c>
      <c r="G301" s="79">
        <v>123.09062084592475</v>
      </c>
      <c r="H301" s="79">
        <v>74.25294196691331</v>
      </c>
      <c r="I301" s="79">
        <v>67.36401042194561</v>
      </c>
      <c r="J301" s="79">
        <v>78.2933527584736</v>
      </c>
      <c r="K301" s="79">
        <v>83.2654078354155</v>
      </c>
      <c r="L301" s="79">
        <v>69.48733611629164</v>
      </c>
      <c r="M301" s="79">
        <v>89.04305684826677</v>
      </c>
      <c r="N301" s="79">
        <f>(B301+C301+D301+E301+F301+G301+H301+I301+J301+K301+L301+M301)/12</f>
        <v>81.11177307446202</v>
      </c>
      <c r="O301" s="90">
        <f>100*(D301-C301)/C301</f>
        <v>0.798159402132155</v>
      </c>
      <c r="P301" s="90">
        <f>100*(D301-D300)/D300</f>
        <v>-3.3990503438291566</v>
      </c>
      <c r="Q301" s="87">
        <f>(((B301+C301+D301)/3)-((B300+C300+D300)/3))/((B300+C300+D300)/3)*100</f>
        <v>-22.699670312844646</v>
      </c>
    </row>
    <row r="302" spans="1:17" s="88" customFormat="1" ht="11.25" customHeight="1">
      <c r="A302" s="93">
        <v>2003</v>
      </c>
      <c r="B302" s="79">
        <v>71</v>
      </c>
      <c r="C302" s="79">
        <v>56.2</v>
      </c>
      <c r="D302" s="79">
        <v>84.9</v>
      </c>
      <c r="E302" s="79">
        <v>61.69498057698445</v>
      </c>
      <c r="F302" s="79">
        <v>49.7</v>
      </c>
      <c r="G302" s="79">
        <v>99.6</v>
      </c>
      <c r="H302" s="79">
        <v>57.1</v>
      </c>
      <c r="I302" s="79">
        <v>57.3</v>
      </c>
      <c r="J302" s="79">
        <v>118.4</v>
      </c>
      <c r="K302" s="79">
        <v>77</v>
      </c>
      <c r="L302" s="79">
        <v>67.2</v>
      </c>
      <c r="M302" s="79">
        <v>77.9</v>
      </c>
      <c r="N302" s="79">
        <f>(B302+C302+D302+E302+F302+G302+H302+I302+J302+K302+L302+M302)/12</f>
        <v>73.16624838141537</v>
      </c>
      <c r="O302" s="90">
        <f>100*(D302-C302)/C302</f>
        <v>51.067615658362996</v>
      </c>
      <c r="P302" s="90">
        <f>100*(D302-D301)/D301</f>
        <v>9.463917652565472</v>
      </c>
      <c r="Q302" s="87">
        <f>(((B302+C302+D302)/3)-((B301+C301+D301)/3))/((B301+C301+D301)/3)*100</f>
        <v>-4.0152111523659695</v>
      </c>
    </row>
    <row r="303" spans="1:17" s="88" customFormat="1" ht="11.25" customHeight="1">
      <c r="A303" s="93">
        <v>2004</v>
      </c>
      <c r="B303" s="79">
        <f>IF('[1]AE_W_V'!O9&lt;&gt;0,'[1]AE_W_V'!O9," ")</f>
        <v>74.943389621751</v>
      </c>
      <c r="C303" s="79">
        <f>IF('[1]AE_W_V'!P9&lt;&gt;0,'[1]AE_W_V'!P9," ")</f>
        <v>77.416735485981</v>
      </c>
      <c r="D303" s="79">
        <f>IF('[1]AE_W_V'!Q9&lt;&gt;0,'[1]AE_W_V'!Q9," ")</f>
        <v>105.85878658221529</v>
      </c>
      <c r="E303" s="79" t="str">
        <f>IF('[1]AE_W_V'!R9&lt;&gt;0,'[1]AE_W_V'!R9," ")</f>
        <v> </v>
      </c>
      <c r="F303" s="79" t="str">
        <f>IF('[1]AE_W_V'!S9&lt;&gt;0,'[1]AE_W_V'!S9," ")</f>
        <v> </v>
      </c>
      <c r="G303" s="79" t="str">
        <f>IF('[1]AE_W_V'!T9&lt;&gt;0,'[1]AE_W_V'!T9," ")</f>
        <v> </v>
      </c>
      <c r="H303" s="79" t="str">
        <f>IF('[1]AE_W_V'!U9&lt;&gt;0,'[1]AE_W_V'!U9," ")</f>
        <v> </v>
      </c>
      <c r="I303" s="79" t="str">
        <f>IF('[1]AE_W_V'!V9&lt;&gt;0,'[1]AE_W_V'!V9," ")</f>
        <v> </v>
      </c>
      <c r="J303" s="79" t="str">
        <f>IF('[1]AE_W_V'!W9&lt;&gt;0,'[1]AE_W_V'!W9," ")</f>
        <v> </v>
      </c>
      <c r="K303" s="79" t="str">
        <f>IF('[1]AE_W_V'!X9&lt;&gt;0,'[1]AE_W_V'!X9," ")</f>
        <v> </v>
      </c>
      <c r="L303" s="79" t="str">
        <f>IF('[1]AE_W_V'!Y9&lt;&gt;0,'[1]AE_W_V'!Y9," ")</f>
        <v> </v>
      </c>
      <c r="M303" s="79" t="str">
        <f>IF('[1]AE_W_V'!Z9&lt;&gt;0,'[1]AE_W_V'!Z9," ")</f>
        <v> </v>
      </c>
      <c r="N303" s="79">
        <f>(B303+C303+D303)/3</f>
        <v>86.07297056331576</v>
      </c>
      <c r="O303" s="90">
        <f>100*(D303-C303)/C303</f>
        <v>36.73889233082519</v>
      </c>
      <c r="P303" s="90">
        <f>100*(D303-D302)/D302</f>
        <v>24.686438848310104</v>
      </c>
      <c r="Q303" s="87">
        <f>(((B303+C303+D303)/3)-((B302+C302+D302)/3))/((B302+C302+D302)/3)*100</f>
        <v>21.743947048537144</v>
      </c>
    </row>
    <row r="304" spans="1:16" s="88" customFormat="1" ht="11.25" customHeight="1">
      <c r="A304" s="85"/>
      <c r="B304" s="85"/>
      <c r="C304" s="85"/>
      <c r="D304" s="85"/>
      <c r="E304" s="85"/>
      <c r="F304" s="85"/>
      <c r="G304" s="85"/>
      <c r="H304" s="85"/>
      <c r="I304" s="85"/>
      <c r="J304" s="85"/>
      <c r="K304" s="85"/>
      <c r="L304" s="85"/>
      <c r="M304" s="85"/>
      <c r="N304" s="104"/>
      <c r="O304" s="110"/>
      <c r="P304" s="110"/>
    </row>
    <row r="305" spans="1:16" s="88" customFormat="1" ht="11.25" customHeight="1">
      <c r="A305" s="74"/>
      <c r="B305" s="74"/>
      <c r="C305" s="74"/>
      <c r="D305" s="74"/>
      <c r="E305" s="74"/>
      <c r="F305" s="74"/>
      <c r="G305" s="74"/>
      <c r="H305" s="74"/>
      <c r="I305" s="74"/>
      <c r="J305" s="74"/>
      <c r="K305" s="74"/>
      <c r="L305" s="74"/>
      <c r="M305" s="74"/>
      <c r="N305" s="76"/>
      <c r="O305" s="77"/>
      <c r="P305" s="65"/>
    </row>
    <row r="306" spans="1:16" s="88" customFormat="1" ht="11.25" customHeight="1">
      <c r="A306" s="74"/>
      <c r="B306" s="74"/>
      <c r="C306" s="74"/>
      <c r="D306" s="74"/>
      <c r="E306" s="74"/>
      <c r="F306" s="74"/>
      <c r="G306" s="74"/>
      <c r="H306" s="74"/>
      <c r="I306" s="74"/>
      <c r="J306" s="74"/>
      <c r="K306" s="74"/>
      <c r="L306" s="74"/>
      <c r="M306" s="74"/>
      <c r="N306" s="76"/>
      <c r="O306" s="111"/>
      <c r="P306" s="65"/>
    </row>
    <row r="307" spans="1:17" ht="12.75">
      <c r="A307" s="486" t="s">
        <v>137</v>
      </c>
      <c r="B307" s="486"/>
      <c r="C307" s="486"/>
      <c r="D307" s="486"/>
      <c r="E307" s="486"/>
      <c r="F307" s="486"/>
      <c r="G307" s="486"/>
      <c r="H307" s="486"/>
      <c r="I307" s="486"/>
      <c r="J307" s="486"/>
      <c r="K307" s="486"/>
      <c r="L307" s="486"/>
      <c r="M307" s="486"/>
      <c r="N307" s="486"/>
      <c r="O307" s="486"/>
      <c r="P307" s="486"/>
      <c r="Q307" s="486"/>
    </row>
    <row r="308" spans="1:17" ht="12.75">
      <c r="A308" s="86"/>
      <c r="B308" s="86"/>
      <c r="C308" s="86"/>
      <c r="D308" s="86"/>
      <c r="E308" s="86"/>
      <c r="F308" s="86"/>
      <c r="G308" s="86"/>
      <c r="H308" s="86"/>
      <c r="I308" s="86"/>
      <c r="J308" s="86"/>
      <c r="K308" s="86"/>
      <c r="L308" s="86"/>
      <c r="M308" s="86"/>
      <c r="N308" s="76"/>
      <c r="O308" s="77"/>
      <c r="P308" s="77"/>
      <c r="Q308" s="88"/>
    </row>
    <row r="309" spans="1:16" s="88" customFormat="1" ht="11.25" customHeight="1">
      <c r="A309" s="86"/>
      <c r="B309" s="86"/>
      <c r="C309" s="86"/>
      <c r="D309" s="86"/>
      <c r="E309" s="86"/>
      <c r="F309" s="86"/>
      <c r="G309" s="86"/>
      <c r="H309" s="86"/>
      <c r="I309" s="86"/>
      <c r="J309" s="86"/>
      <c r="K309" s="86"/>
      <c r="L309" s="86"/>
      <c r="M309" s="86"/>
      <c r="N309" s="76"/>
      <c r="O309" s="77"/>
      <c r="P309" s="77"/>
    </row>
    <row r="310" spans="1:16" s="88" customFormat="1" ht="11.25" customHeight="1">
      <c r="A310" s="86"/>
      <c r="B310" s="79"/>
      <c r="C310" s="79"/>
      <c r="D310" s="79"/>
      <c r="E310" s="79"/>
      <c r="F310" s="79"/>
      <c r="G310" s="79"/>
      <c r="H310" s="79"/>
      <c r="I310" s="79"/>
      <c r="J310" s="79"/>
      <c r="K310" s="79"/>
      <c r="L310" s="79"/>
      <c r="M310" s="79"/>
      <c r="N310" s="79"/>
      <c r="O310" s="99"/>
      <c r="P310" s="99"/>
    </row>
    <row r="311" spans="1:16" s="88" customFormat="1" ht="11.25" customHeight="1">
      <c r="A311" s="89" t="s">
        <v>126</v>
      </c>
      <c r="B311" s="79">
        <v>86.04178945549343</v>
      </c>
      <c r="C311" s="79">
        <v>99.44097714974993</v>
      </c>
      <c r="D311" s="79">
        <v>106.70971672378253</v>
      </c>
      <c r="E311" s="79">
        <v>93.11351155433111</v>
      </c>
      <c r="F311" s="79">
        <v>102.36635315803433</v>
      </c>
      <c r="G311" s="79">
        <v>94.98269946265276</v>
      </c>
      <c r="H311" s="79">
        <v>97.71180122640634</v>
      </c>
      <c r="I311" s="79">
        <v>102.47631307877268</v>
      </c>
      <c r="J311" s="79">
        <v>106.91547193647337</v>
      </c>
      <c r="K311" s="79">
        <v>98.72634326605981</v>
      </c>
      <c r="L311" s="79">
        <v>113.92465202979555</v>
      </c>
      <c r="M311" s="79">
        <v>97.59037101375493</v>
      </c>
      <c r="N311" s="79">
        <v>100.00000000460892</v>
      </c>
      <c r="O311" s="87"/>
      <c r="P311" s="87"/>
    </row>
    <row r="312" spans="1:17" s="88" customFormat="1" ht="11.25" customHeight="1">
      <c r="A312" s="91">
        <v>2001</v>
      </c>
      <c r="B312" s="79">
        <v>109.41499387156696</v>
      </c>
      <c r="C312" s="79">
        <v>115.80499744960191</v>
      </c>
      <c r="D312" s="79">
        <v>126.49422534117289</v>
      </c>
      <c r="E312" s="79">
        <v>110.08443852630161</v>
      </c>
      <c r="F312" s="79">
        <v>116.63546468715376</v>
      </c>
      <c r="G312" s="79">
        <v>110.50007544074234</v>
      </c>
      <c r="H312" s="79">
        <v>111.85402547983882</v>
      </c>
      <c r="I312" s="79">
        <v>120.98062347175905</v>
      </c>
      <c r="J312" s="79">
        <v>119.75285066660548</v>
      </c>
      <c r="K312" s="79">
        <v>124.07380869414774</v>
      </c>
      <c r="L312" s="79">
        <v>120.83908781363341</v>
      </c>
      <c r="M312" s="79">
        <v>102.31231656757433</v>
      </c>
      <c r="N312" s="79">
        <f>(B312+C312+D312+E312+F312+G312+H312+I312+J312+K312+L312+M312)/12</f>
        <v>115.72890900084151</v>
      </c>
      <c r="O312" s="90">
        <f>100*(D312-C312)/C312</f>
        <v>9.230368401176216</v>
      </c>
      <c r="P312" s="90">
        <f>100*(D312-D311)/D311</f>
        <v>18.540493991378913</v>
      </c>
      <c r="Q312" s="87">
        <f>(((B312+C312+D312)/3)-((B311+C311+D311)/3))/((B311+C311+D311)/3)*100</f>
        <v>20.370727082082706</v>
      </c>
    </row>
    <row r="313" spans="1:17" s="94" customFormat="1" ht="11.25" customHeight="1">
      <c r="A313" s="93">
        <v>2002</v>
      </c>
      <c r="B313" s="79">
        <v>117.99563933486672</v>
      </c>
      <c r="C313" s="79">
        <v>119.59631725549222</v>
      </c>
      <c r="D313" s="79">
        <v>129.17565335087184</v>
      </c>
      <c r="E313" s="79">
        <v>127.64159272800528</v>
      </c>
      <c r="F313" s="79">
        <v>117.73351333907863</v>
      </c>
      <c r="G313" s="79">
        <v>112.11837166220182</v>
      </c>
      <c r="H313" s="79">
        <v>118.83376979821175</v>
      </c>
      <c r="I313" s="79">
        <v>123.1465803823571</v>
      </c>
      <c r="J313" s="79">
        <v>124.11058876086396</v>
      </c>
      <c r="K313" s="79">
        <v>133.4553057636905</v>
      </c>
      <c r="L313" s="79">
        <v>128.12878986809827</v>
      </c>
      <c r="M313" s="79">
        <v>113.12951983876556</v>
      </c>
      <c r="N313" s="79">
        <f>(B313+C313+D313+E313+F313+G313+H313+I313+J313+K313+L313+M313)/12</f>
        <v>122.08880350687531</v>
      </c>
      <c r="O313" s="90">
        <f>100*(D313-C313)/C313</f>
        <v>8.009724977496917</v>
      </c>
      <c r="P313" s="90">
        <f>100*(D313-D312)/D312</f>
        <v>2.1198027044054824</v>
      </c>
      <c r="Q313" s="87">
        <f>(((B313+C313+D313)/3)-((B312+C312+D312)/3))/((B312+C312+D312)/3)*100</f>
        <v>4.280007052811545</v>
      </c>
    </row>
    <row r="314" spans="1:17" s="88" customFormat="1" ht="11.25" customHeight="1">
      <c r="A314" s="93">
        <v>2003</v>
      </c>
      <c r="B314" s="79">
        <v>130.8</v>
      </c>
      <c r="C314" s="79">
        <v>142.5</v>
      </c>
      <c r="D314" s="79">
        <v>136.1</v>
      </c>
      <c r="E314" s="79">
        <v>142.58245386255385</v>
      </c>
      <c r="F314" s="79">
        <v>130</v>
      </c>
      <c r="G314" s="79">
        <v>135.6</v>
      </c>
      <c r="H314" s="79">
        <v>147.9</v>
      </c>
      <c r="I314" s="79">
        <v>126.7</v>
      </c>
      <c r="J314" s="79">
        <v>148.6</v>
      </c>
      <c r="K314" s="79">
        <v>155.2</v>
      </c>
      <c r="L314" s="79">
        <v>153.2</v>
      </c>
      <c r="M314" s="79">
        <v>138.9</v>
      </c>
      <c r="N314" s="79">
        <f>(B314+C314+D314+E314+F314+G314+H314+I314+J314+K314+L314+M314)/12</f>
        <v>140.67353782187948</v>
      </c>
      <c r="O314" s="90">
        <f>100*(D314-C314)/C314</f>
        <v>-4.491228070175443</v>
      </c>
      <c r="P314" s="90">
        <f>100*(D314-D313)/D313</f>
        <v>5.360411555511919</v>
      </c>
      <c r="Q314" s="87">
        <f>(((B314+C314+D314)/3)-((B313+C313+D313)/3))/((B313+C313+D313)/3)*100</f>
        <v>11.623815436046923</v>
      </c>
    </row>
    <row r="315" spans="1:17" s="88" customFormat="1" ht="11.25" customHeight="1">
      <c r="A315" s="93">
        <v>2004</v>
      </c>
      <c r="B315" s="79">
        <f>IF('[1]AE_W_V'!AB10&lt;&gt;0,'[1]AE_W_V'!AB10," ")</f>
        <v>127.47671850587588</v>
      </c>
      <c r="C315" s="79">
        <f>IF('[1]AE_W_V'!AC10&lt;&gt;0,'[1]AE_W_V'!AC10," ")</f>
        <v>128.4772447375405</v>
      </c>
      <c r="D315" s="79">
        <f>IF('[1]AE_W_V'!AD10&lt;&gt;0,'[1]AE_W_V'!AD10," ")</f>
        <v>151.54015636892754</v>
      </c>
      <c r="E315" s="79" t="str">
        <f>IF('[1]AE_W_V'!AE10&lt;&gt;0,'[1]AE_W_V'!AE10," ")</f>
        <v> </v>
      </c>
      <c r="F315" s="79" t="str">
        <f>IF('[1]AE_W_V'!AF10&lt;&gt;0,'[1]AE_W_V'!AF10," ")</f>
        <v> </v>
      </c>
      <c r="G315" s="79" t="str">
        <f>IF('[1]AE_W_V'!AG10&lt;&gt;0,'[1]AE_W_V'!AG10," ")</f>
        <v> </v>
      </c>
      <c r="H315" s="79" t="str">
        <f>IF('[1]AE_W_V'!AH10&lt;&gt;0,'[1]AE_W_V'!AH10," ")</f>
        <v> </v>
      </c>
      <c r="I315" s="79" t="str">
        <f>IF('[1]AE_W_V'!AI10&lt;&gt;0,'[1]AE_W_V'!AI10," ")</f>
        <v> </v>
      </c>
      <c r="J315" s="79" t="str">
        <f>IF('[1]AE_W_V'!AJ10&lt;&gt;0,'[1]AE_W_V'!AJ10," ")</f>
        <v> </v>
      </c>
      <c r="K315" s="79" t="str">
        <f>IF('[1]AE_W_V'!AK10&lt;&gt;0,'[1]AE_W_V'!AK10," ")</f>
        <v> </v>
      </c>
      <c r="L315" s="79" t="str">
        <f>IF('[1]AE_W_V'!AL10&lt;&gt;0,'[1]AE_W_V'!AL10," ")</f>
        <v> </v>
      </c>
      <c r="M315" s="79" t="str">
        <f>IF('[1]AE_W_V'!AM10&lt;&gt;0,'[1]AE_W_V'!AM10," ")</f>
        <v> </v>
      </c>
      <c r="N315" s="79">
        <f>(B315+C315+D315)/3</f>
        <v>135.83137320411464</v>
      </c>
      <c r="O315" s="90">
        <f>100*(D315-C315)/C315</f>
        <v>17.95096997799187</v>
      </c>
      <c r="P315" s="90">
        <f>100*(D315-D314)/D314</f>
        <v>11.344714451820387</v>
      </c>
      <c r="Q315" s="87">
        <f>(((B315+C315+D315)/3)-((B314+C314+D314)/3))/((B314+C314+D314)/3)*100</f>
        <v>-0.4655301386556138</v>
      </c>
    </row>
    <row r="316" spans="1:16" s="88" customFormat="1" ht="11.25" customHeight="1">
      <c r="A316" s="95"/>
      <c r="B316" s="79"/>
      <c r="C316" s="79"/>
      <c r="D316" s="79"/>
      <c r="E316" s="79"/>
      <c r="F316" s="79"/>
      <c r="G316" s="79"/>
      <c r="H316" s="79"/>
      <c r="I316" s="79"/>
      <c r="J316" s="79"/>
      <c r="K316" s="79"/>
      <c r="L316" s="79"/>
      <c r="M316" s="79"/>
      <c r="N316" s="79"/>
      <c r="O316" s="90"/>
      <c r="P316" s="90"/>
    </row>
    <row r="317" spans="1:16" s="88" customFormat="1" ht="11.25" customHeight="1">
      <c r="A317" s="97" t="s">
        <v>127</v>
      </c>
      <c r="B317" s="79">
        <v>86.24027099237914</v>
      </c>
      <c r="C317" s="79">
        <v>98.9432261390231</v>
      </c>
      <c r="D317" s="79">
        <v>108.46832405109488</v>
      </c>
      <c r="E317" s="79">
        <v>94.12712964674894</v>
      </c>
      <c r="F317" s="79">
        <v>103.1320506851552</v>
      </c>
      <c r="G317" s="79">
        <v>92.42726918417864</v>
      </c>
      <c r="H317" s="79">
        <v>97.94626313298289</v>
      </c>
      <c r="I317" s="79">
        <v>103.64282579826283</v>
      </c>
      <c r="J317" s="79">
        <v>107.08761933770579</v>
      </c>
      <c r="K317" s="79">
        <v>99.23151251063801</v>
      </c>
      <c r="L317" s="79">
        <v>111.83761754245111</v>
      </c>
      <c r="M317" s="79">
        <v>96.91589098549397</v>
      </c>
      <c r="N317" s="79">
        <v>100.00000000050954</v>
      </c>
      <c r="O317" s="90"/>
      <c r="P317" s="90"/>
    </row>
    <row r="318" spans="1:17" s="88" customFormat="1" ht="11.25" customHeight="1">
      <c r="A318" s="91">
        <v>2001</v>
      </c>
      <c r="B318" s="79">
        <v>106.56105405929475</v>
      </c>
      <c r="C318" s="79">
        <v>113.72949636167166</v>
      </c>
      <c r="D318" s="79">
        <v>123.2500821520619</v>
      </c>
      <c r="E318" s="79">
        <v>106.60177844411092</v>
      </c>
      <c r="F318" s="79">
        <v>114.6057341160375</v>
      </c>
      <c r="G318" s="79">
        <v>107.84923089064608</v>
      </c>
      <c r="H318" s="79">
        <v>105.25453599584765</v>
      </c>
      <c r="I318" s="79">
        <v>119.95847695217303</v>
      </c>
      <c r="J318" s="79">
        <v>119.0189508137103</v>
      </c>
      <c r="K318" s="79">
        <v>121.78948734033277</v>
      </c>
      <c r="L318" s="79">
        <v>117.65098787079116</v>
      </c>
      <c r="M318" s="79">
        <v>101.09611627767987</v>
      </c>
      <c r="N318" s="79">
        <f>(B318+C318+D318+E318+F318+G318+H318+I318+J318+K318+L318+M318)/12</f>
        <v>113.11382760619644</v>
      </c>
      <c r="O318" s="90">
        <f>100*(D318-C318)/C318</f>
        <v>8.371254683229921</v>
      </c>
      <c r="P318" s="90">
        <f>100*(D318-D317)/D317</f>
        <v>13.627718719064893</v>
      </c>
      <c r="Q318" s="87">
        <f>(((B318+C318+D318)/3)-((B317+C317+D317)/3))/((B317+C317+D317)/3)*100</f>
        <v>16.98910335023141</v>
      </c>
    </row>
    <row r="319" spans="1:17" s="94" customFormat="1" ht="11.25" customHeight="1">
      <c r="A319" s="93">
        <v>2002</v>
      </c>
      <c r="B319" s="79">
        <v>116.27567976271776</v>
      </c>
      <c r="C319" s="79">
        <v>114.480250425439</v>
      </c>
      <c r="D319" s="79">
        <v>119.5482303497861</v>
      </c>
      <c r="E319" s="79">
        <v>122.01543415178564</v>
      </c>
      <c r="F319" s="79">
        <v>114.6020753142169</v>
      </c>
      <c r="G319" s="79">
        <v>104.91161149579602</v>
      </c>
      <c r="H319" s="79">
        <v>114.62257031573864</v>
      </c>
      <c r="I319" s="79">
        <v>120.5895625644142</v>
      </c>
      <c r="J319" s="79">
        <v>119.57236188215707</v>
      </c>
      <c r="K319" s="79">
        <v>129.07433402710683</v>
      </c>
      <c r="L319" s="79">
        <v>121.66645982968211</v>
      </c>
      <c r="M319" s="79">
        <v>110.36982765610743</v>
      </c>
      <c r="N319" s="79">
        <f>(B319+C319+D319+E319+F319+G319+H319+I319+J319+K319+L319+M319)/12</f>
        <v>117.31069981457894</v>
      </c>
      <c r="O319" s="90">
        <f>100*(D319-C319)/C319</f>
        <v>4.4269469236074706</v>
      </c>
      <c r="P319" s="90">
        <f>100*(D319-D318)/D318</f>
        <v>-3.0035288720607816</v>
      </c>
      <c r="Q319" s="87">
        <f>(((B319+C319+D319)/3)-((B318+C318+D318)/3))/((B318+C318+D318)/3)*100</f>
        <v>1.9687708886886157</v>
      </c>
    </row>
    <row r="320" spans="1:17" s="88" customFormat="1" ht="11.25" customHeight="1">
      <c r="A320" s="93">
        <v>2003</v>
      </c>
      <c r="B320" s="79">
        <v>127.2</v>
      </c>
      <c r="C320" s="79">
        <v>135.9</v>
      </c>
      <c r="D320" s="79">
        <v>133.3</v>
      </c>
      <c r="E320" s="79">
        <v>140.02123141255237</v>
      </c>
      <c r="F320" s="79">
        <v>127.7</v>
      </c>
      <c r="G320" s="79">
        <v>130.5</v>
      </c>
      <c r="H320" s="79">
        <v>147.2</v>
      </c>
      <c r="I320" s="79">
        <v>124.1</v>
      </c>
      <c r="J320" s="79">
        <v>146.4</v>
      </c>
      <c r="K320" s="79">
        <v>154.7</v>
      </c>
      <c r="L320" s="79">
        <v>149.8</v>
      </c>
      <c r="M320" s="79">
        <v>135.4</v>
      </c>
      <c r="N320" s="79">
        <f>(B320+C320+D320+E320+F320+G320+H320+I320+J320+K320+L320+M320)/12</f>
        <v>137.68510261771272</v>
      </c>
      <c r="O320" s="90">
        <f>100*(D320-C320)/C320</f>
        <v>-1.9131714495952863</v>
      </c>
      <c r="P320" s="90">
        <f>100*(D320-D319)/D319</f>
        <v>11.50311435809432</v>
      </c>
      <c r="Q320" s="87">
        <f>(((B320+C320+D320)/3)-((B319+C319+D319)/3))/((B319+C319+D319)/3)*100</f>
        <v>13.158804449045192</v>
      </c>
    </row>
    <row r="321" spans="1:17" s="88" customFormat="1" ht="11.25" customHeight="1">
      <c r="A321" s="93">
        <v>2004</v>
      </c>
      <c r="B321" s="79">
        <f>IF('[1]AE_W_V'!B10&lt;&gt;0,'[1]AE_W_V'!B10," ")</f>
        <v>125.56526524212983</v>
      </c>
      <c r="C321" s="79">
        <f>IF('[1]AE_W_V'!C10&lt;&gt;0,'[1]AE_W_V'!C10," ")</f>
        <v>124.44198618127056</v>
      </c>
      <c r="D321" s="79">
        <f>IF('[1]AE_W_V'!D10&lt;&gt;0,'[1]AE_W_V'!D10," ")</f>
        <v>149.09944270735622</v>
      </c>
      <c r="E321" s="79" t="str">
        <f>IF('[1]AE_W_V'!E10&lt;&gt;0,'[1]AE_W_V'!E10," ")</f>
        <v> </v>
      </c>
      <c r="F321" s="79" t="str">
        <f>IF('[1]AE_W_V'!F10&lt;&gt;0,'[1]AE_W_V'!F10," ")</f>
        <v> </v>
      </c>
      <c r="G321" s="79" t="str">
        <f>IF('[1]AE_W_V'!G10&lt;&gt;0,'[1]AE_W_V'!G10," ")</f>
        <v> </v>
      </c>
      <c r="H321" s="79" t="str">
        <f>IF('[1]AE_W_V'!H10&lt;&gt;0,'[1]AE_W_V'!H10," ")</f>
        <v> </v>
      </c>
      <c r="I321" s="79" t="str">
        <f>IF('[1]AE_W_V'!I10&lt;&gt;0,'[1]AE_W_V'!I10," ")</f>
        <v> </v>
      </c>
      <c r="J321" s="79" t="str">
        <f>IF('[1]AE_W_V'!J10&lt;&gt;0,'[1]AE_W_V'!J10," ")</f>
        <v> </v>
      </c>
      <c r="K321" s="79" t="str">
        <f>IF('[1]AE_W_V'!K10&lt;&gt;0,'[1]AE_W_V'!K10," ")</f>
        <v> </v>
      </c>
      <c r="L321" s="79" t="str">
        <f>IF('[1]AE_W_V'!L10&lt;&gt;0,'[1]AE_W_V'!L10," ")</f>
        <v> </v>
      </c>
      <c r="M321" s="79" t="str">
        <f>IF('[1]AE_W_V'!M10&lt;&gt;0,'[1]AE_W_V'!M10," ")</f>
        <v> </v>
      </c>
      <c r="N321" s="79">
        <f>(B321+C321+D321)/3</f>
        <v>133.0355647102522</v>
      </c>
      <c r="O321" s="90">
        <f>100*(D321-C321)/C321</f>
        <v>19.81441897766558</v>
      </c>
      <c r="P321" s="90">
        <f>100*(D321-D320)/D320</f>
        <v>11.852545166808856</v>
      </c>
      <c r="Q321" s="87">
        <f>(((B321+C321+D321)/3)-((B320+C320+D320)/3))/((B320+C320+D320)/3)*100</f>
        <v>0.6828189028144666</v>
      </c>
    </row>
    <row r="322" spans="1:16" s="88" customFormat="1" ht="11.25" customHeight="1">
      <c r="A322" s="95"/>
      <c r="B322" s="79"/>
      <c r="C322" s="79"/>
      <c r="D322" s="79"/>
      <c r="E322" s="79"/>
      <c r="F322" s="79"/>
      <c r="G322" s="79"/>
      <c r="H322" s="79"/>
      <c r="I322" s="79"/>
      <c r="J322" s="79"/>
      <c r="K322" s="79"/>
      <c r="L322" s="79"/>
      <c r="M322" s="79"/>
      <c r="N322" s="79"/>
      <c r="O322" s="90"/>
      <c r="P322" s="96"/>
    </row>
    <row r="323" spans="1:16" s="88" customFormat="1" ht="11.25" customHeight="1">
      <c r="A323" s="97" t="s">
        <v>128</v>
      </c>
      <c r="B323" s="79">
        <v>84.43928497952416</v>
      </c>
      <c r="C323" s="79">
        <v>103.45972981080607</v>
      </c>
      <c r="D323" s="79">
        <v>92.51103547560679</v>
      </c>
      <c r="E323" s="79">
        <v>84.9297402290507</v>
      </c>
      <c r="F323" s="79">
        <v>96.18424815957009</v>
      </c>
      <c r="G323" s="79">
        <v>115.61478673160859</v>
      </c>
      <c r="H323" s="79">
        <v>95.81879767351508</v>
      </c>
      <c r="I323" s="79">
        <v>93.05809786105198</v>
      </c>
      <c r="J323" s="79">
        <v>105.52558455862567</v>
      </c>
      <c r="K323" s="79">
        <v>94.6476970536042</v>
      </c>
      <c r="L323" s="79">
        <v>130.7749953993984</v>
      </c>
      <c r="M323" s="79">
        <v>103.03600217337647</v>
      </c>
      <c r="N323" s="79">
        <v>100.00000000881153</v>
      </c>
      <c r="O323" s="90"/>
      <c r="P323" s="87"/>
    </row>
    <row r="324" spans="1:17" s="88" customFormat="1" ht="11.25" customHeight="1">
      <c r="A324" s="91">
        <v>2001</v>
      </c>
      <c r="B324" s="79">
        <v>132.45719375496316</v>
      </c>
      <c r="C324" s="79">
        <v>132.56222221333618</v>
      </c>
      <c r="D324" s="79">
        <v>152.6868575370816</v>
      </c>
      <c r="E324" s="79">
        <v>138.20281348782447</v>
      </c>
      <c r="F324" s="79">
        <v>133.0231464791721</v>
      </c>
      <c r="G324" s="79">
        <v>131.90252047940731</v>
      </c>
      <c r="H324" s="79">
        <v>165.1371239113475</v>
      </c>
      <c r="I324" s="79">
        <v>129.23325173171435</v>
      </c>
      <c r="J324" s="79">
        <v>125.67822686288612</v>
      </c>
      <c r="K324" s="79">
        <v>142.51701095653573</v>
      </c>
      <c r="L324" s="79">
        <v>146.57923685828737</v>
      </c>
      <c r="M324" s="79">
        <v>112.13170028813046</v>
      </c>
      <c r="N324" s="79">
        <f>(B324+C324+D324+E324+F324+G324+H324+I324+J324+K324+L324+M324)/12</f>
        <v>136.84260871339052</v>
      </c>
      <c r="O324" s="90">
        <f>100*(D324-C324)/C324</f>
        <v>15.181274866800491</v>
      </c>
      <c r="P324" s="90">
        <f>100*(D324-D323)/D323</f>
        <v>65.04718248164232</v>
      </c>
      <c r="Q324" s="87">
        <f>(((B324+C324+D324)/3)-((B323+C323+D323)/3))/((B323+C323+D323)/3)*100</f>
        <v>48.96266132730766</v>
      </c>
    </row>
    <row r="325" spans="1:17" s="94" customFormat="1" ht="11.25" customHeight="1">
      <c r="A325" s="93">
        <v>2002</v>
      </c>
      <c r="B325" s="79">
        <v>131.88228545104278</v>
      </c>
      <c r="C325" s="79">
        <v>160.90252633218802</v>
      </c>
      <c r="D325" s="79">
        <v>206.90574576450786</v>
      </c>
      <c r="E325" s="79">
        <v>173.06619138425242</v>
      </c>
      <c r="F325" s="79">
        <v>143.01618418692553</v>
      </c>
      <c r="G325" s="79">
        <v>170.30446503646803</v>
      </c>
      <c r="H325" s="79">
        <v>152.83424165185133</v>
      </c>
      <c r="I325" s="79">
        <v>143.7914851530803</v>
      </c>
      <c r="J325" s="79">
        <v>160.75142135545184</v>
      </c>
      <c r="K325" s="79">
        <v>168.82648844674526</v>
      </c>
      <c r="L325" s="79">
        <v>180.30448744798318</v>
      </c>
      <c r="M325" s="79">
        <v>135.41078120593636</v>
      </c>
      <c r="N325" s="79">
        <f>(B325+C325+D325+E325+F325+G325+H325+I325+J325+K325+L325+M325)/12</f>
        <v>160.66635861803607</v>
      </c>
      <c r="O325" s="90">
        <f>100*(D325-C325)/C325</f>
        <v>28.590737809389537</v>
      </c>
      <c r="P325" s="90">
        <f>100*(D325-D324)/D324</f>
        <v>35.50985926490669</v>
      </c>
      <c r="Q325" s="87">
        <f>(((B325+C325+D325)/3)-((B324+C324+D324)/3))/((B324+C324+D324)/3)*100</f>
        <v>19.627257056578923</v>
      </c>
    </row>
    <row r="326" spans="1:17" ht="11.25" customHeight="1">
      <c r="A326" s="93">
        <v>2003</v>
      </c>
      <c r="B326" s="79">
        <v>159.6</v>
      </c>
      <c r="C326" s="79">
        <v>195.7</v>
      </c>
      <c r="D326" s="79">
        <v>158.2</v>
      </c>
      <c r="E326" s="79">
        <v>163.26130607534262</v>
      </c>
      <c r="F326" s="79">
        <v>149</v>
      </c>
      <c r="G326" s="79">
        <v>177.1</v>
      </c>
      <c r="H326" s="79">
        <v>153.3</v>
      </c>
      <c r="I326" s="79">
        <v>147.9</v>
      </c>
      <c r="J326" s="79">
        <v>166.7</v>
      </c>
      <c r="K326" s="79">
        <v>158.9</v>
      </c>
      <c r="L326" s="79">
        <v>180.6</v>
      </c>
      <c r="M326" s="79">
        <v>167.5</v>
      </c>
      <c r="N326" s="79">
        <f>(B326+C326+D326+E326+F326+G326+H326+I326+J326+K326+L326+M326)/12</f>
        <v>164.81344217294523</v>
      </c>
      <c r="O326" s="90">
        <f>100*(D326-C326)/C326</f>
        <v>-19.161982626469086</v>
      </c>
      <c r="P326" s="90">
        <f>100*(D326-D325)/D325</f>
        <v>-23.540064382717947</v>
      </c>
      <c r="Q326" s="87">
        <f>(((B326+C326+D326)/3)-((B325+C325+D325)/3))/((B325+C325+D325)/3)*100</f>
        <v>2.7635988400565377</v>
      </c>
    </row>
    <row r="327" spans="1:17" ht="11.25" customHeight="1">
      <c r="A327" s="93">
        <v>2004</v>
      </c>
      <c r="B327" s="79">
        <f>IF('[1]AE_W_V'!O10&lt;&gt;0,'[1]AE_W_V'!O10," ")</f>
        <v>142.90945045660632</v>
      </c>
      <c r="C327" s="79">
        <f>IF('[1]AE_W_V'!P10&lt;&gt;0,'[1]AE_W_V'!P10," ")</f>
        <v>161.0572009989014</v>
      </c>
      <c r="D327" s="79">
        <f>IF('[1]AE_W_V'!Q10&lt;&gt;0,'[1]AE_W_V'!Q10," ")</f>
        <v>171.2460421617622</v>
      </c>
      <c r="E327" s="79" t="str">
        <f>IF('[1]AE_W_V'!R10&lt;&gt;0,'[1]AE_W_V'!R10," ")</f>
        <v> </v>
      </c>
      <c r="F327" s="79" t="str">
        <f>IF('[1]AE_W_V'!S10&lt;&gt;0,'[1]AE_W_V'!S10," ")</f>
        <v> </v>
      </c>
      <c r="G327" s="79" t="str">
        <f>IF('[1]AE_W_V'!T10&lt;&gt;0,'[1]AE_W_V'!T10," ")</f>
        <v> </v>
      </c>
      <c r="H327" s="79" t="str">
        <f>IF('[1]AE_W_V'!U10&lt;&gt;0,'[1]AE_W_V'!U10," ")</f>
        <v> </v>
      </c>
      <c r="I327" s="79" t="str">
        <f>IF('[1]AE_W_V'!V10&lt;&gt;0,'[1]AE_W_V'!V10," ")</f>
        <v> </v>
      </c>
      <c r="J327" s="79" t="str">
        <f>IF('[1]AE_W_V'!W10&lt;&gt;0,'[1]AE_W_V'!W10," ")</f>
        <v> </v>
      </c>
      <c r="K327" s="79" t="str">
        <f>IF('[1]AE_W_V'!X10&lt;&gt;0,'[1]AE_W_V'!X10," ")</f>
        <v> </v>
      </c>
      <c r="L327" s="79" t="str">
        <f>IF('[1]AE_W_V'!Y10&lt;&gt;0,'[1]AE_W_V'!Y10," ")</f>
        <v> </v>
      </c>
      <c r="M327" s="79" t="str">
        <f>IF('[1]AE_W_V'!Z10&lt;&gt;0,'[1]AE_W_V'!Z10," ")</f>
        <v> </v>
      </c>
      <c r="N327" s="79">
        <f>(B327+C327+D327)/3</f>
        <v>158.40423120575664</v>
      </c>
      <c r="O327" s="90">
        <f>100*(D327-C327)/C327</f>
        <v>6.326225154583617</v>
      </c>
      <c r="P327" s="90">
        <f>100*(D327-D326)/D326</f>
        <v>8.246550039040592</v>
      </c>
      <c r="Q327" s="87">
        <f>(((B327+C327+D327)/3)-((B326+C326+D326)/3))/((B326+C326+D326)/3)*100</f>
        <v>-7.456145352040903</v>
      </c>
    </row>
    <row r="328" ht="11.25" customHeight="1"/>
    <row r="329" ht="11.25" customHeight="1"/>
    <row r="330" ht="11.25" customHeight="1"/>
  </sheetData>
  <mergeCells count="39">
    <mergeCell ref="A106:Q106"/>
    <mergeCell ref="O75:Q75"/>
    <mergeCell ref="O77:Q77"/>
    <mergeCell ref="A284:Q284"/>
    <mergeCell ref="A150:Q150"/>
    <mergeCell ref="A173:Q173"/>
    <mergeCell ref="A272:Q272"/>
    <mergeCell ref="A271:Q271"/>
    <mergeCell ref="O209:Q209"/>
    <mergeCell ref="O211:Q211"/>
    <mergeCell ref="A307:Q307"/>
    <mergeCell ref="A68:Q68"/>
    <mergeCell ref="A70:Q70"/>
    <mergeCell ref="O142:Q142"/>
    <mergeCell ref="O144:Q144"/>
    <mergeCell ref="A135:Q135"/>
    <mergeCell ref="A137:Q137"/>
    <mergeCell ref="A138:Q138"/>
    <mergeCell ref="A139:Q139"/>
    <mergeCell ref="A206:Q206"/>
    <mergeCell ref="A71:Q71"/>
    <mergeCell ref="A72:Q72"/>
    <mergeCell ref="A83:Q83"/>
    <mergeCell ref="A1:Q1"/>
    <mergeCell ref="A3:Q3"/>
    <mergeCell ref="A4:Q4"/>
    <mergeCell ref="A16:Q16"/>
    <mergeCell ref="A39:Q39"/>
    <mergeCell ref="O8:Q8"/>
    <mergeCell ref="O10:Q10"/>
    <mergeCell ref="A202:Q202"/>
    <mergeCell ref="A204:Q204"/>
    <mergeCell ref="A205:Q205"/>
    <mergeCell ref="A273:Q273"/>
    <mergeCell ref="O276:Q276"/>
    <mergeCell ref="O278:Q278"/>
    <mergeCell ref="A217:Q217"/>
    <mergeCell ref="A240:Q240"/>
    <mergeCell ref="A269:Q269"/>
  </mergeCells>
  <printOptions/>
  <pageMargins left="0.5905511811023623" right="0.5118110236220472" top="0.5905511811023623" bottom="0.3937007874015748" header="0.5118110236220472" footer="0.5118110236220472"/>
  <pageSetup horizontalDpi="600" verticalDpi="600" orientation="portrait" paperSize="9" scale="97" r:id="rId2"/>
  <rowBreaks count="5" manualBreakCount="5">
    <brk id="67" max="255" man="1"/>
    <brk id="134" max="255" man="1"/>
    <brk id="201" max="255" man="1"/>
    <brk id="268" max="255" man="1"/>
    <brk id="3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2004-07-20T12:28:07Z</cp:lastPrinted>
  <dcterms:created xsi:type="dcterms:W3CDTF">2004-07-13T09:26:37Z</dcterms:created>
  <dcterms:modified xsi:type="dcterms:W3CDTF">2008-02-26T13:34:40Z</dcterms:modified>
  <cp:category/>
  <cp:version/>
  <cp:contentType/>
  <cp:contentStatus/>
</cp:coreProperties>
</file>