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 sheetId="1" r:id="rId1"/>
    <sheet name="Inhaltsverz." sheetId="2" r:id="rId2"/>
    <sheet name="Vorbemerkungen" sheetId="3" r:id="rId3"/>
    <sheet name="aktuelle Erg. " sheetId="4" r:id="rId4"/>
    <sheet name="Graf1" sheetId="5" r:id="rId5"/>
    <sheet name="Graf2" sheetId="6" r:id="rId6"/>
    <sheet name="Graf3" sheetId="7" r:id="rId7"/>
    <sheet name="Graf4" sheetId="8" r:id="rId8"/>
    <sheet name="TAB01+02_AE " sheetId="9" r:id="rId9"/>
    <sheet name="TAB03_AE_VOL" sheetId="10" r:id="rId10"/>
    <sheet name="TAB03_AE_Wert" sheetId="11" r:id="rId11"/>
    <sheet name="TAB04_Seite 18 " sheetId="12" r:id="rId12"/>
    <sheet name="TAB05+06_UMS " sheetId="13" r:id="rId13"/>
    <sheet name="TAB07_UM_VOL" sheetId="14" r:id="rId14"/>
    <sheet name="TAB07_UM_Wert" sheetId="15" r:id="rId15"/>
    <sheet name="TAB08_Bau_V" sheetId="16" r:id="rId16"/>
    <sheet name="TAB08_Bau_W" sheetId="17" r:id="rId17"/>
  </sheets>
  <definedNames>
    <definedName name="Überschrift" localSheetId="15">'TAB08_Bau_V'!$A$3</definedName>
    <definedName name="Überschrift" localSheetId="16">'TAB08_Bau_W'!$A$3</definedName>
    <definedName name="Überschrift">#REF!</definedName>
    <definedName name="wz17" localSheetId="9">'TAB03_AE_VOL'!$C$15</definedName>
    <definedName name="wz17" localSheetId="10">'TAB03_AE_Wert'!$C$15</definedName>
    <definedName name="wz17" localSheetId="13">'TAB07_UM_VOL'!$C$19</definedName>
    <definedName name="wz17" localSheetId="14">'TAB07_UM_Wert'!$C$19</definedName>
    <definedName name="wz17">#REF!</definedName>
    <definedName name="WZ18" localSheetId="9">'TAB03_AE_VOL'!$C$21</definedName>
    <definedName name="WZ18" localSheetId="10">'TAB03_AE_Wert'!$C$21</definedName>
    <definedName name="WZ18" localSheetId="13">'TAB07_UM_VOL'!$C$30</definedName>
    <definedName name="WZ18" localSheetId="14">'TAB07_UM_Wert'!$C$30</definedName>
    <definedName name="WZ18">#REF!</definedName>
    <definedName name="WZ19" localSheetId="9">'TAB03_AE_VOL'!$C$24</definedName>
    <definedName name="WZ19" localSheetId="10">'TAB03_AE_Wert'!$C$24</definedName>
    <definedName name="WZ19" localSheetId="13">'TAB07_UM_VOL'!$C$33</definedName>
    <definedName name="WZ19" localSheetId="14">'TAB07_UM_Wert'!$C$33</definedName>
    <definedName name="WZ19">#REF!</definedName>
    <definedName name="wz20" localSheetId="9">'TAB03_AE_VOL'!$C$27</definedName>
    <definedName name="wz20" localSheetId="10">'TAB03_AE_Wert'!$C$27</definedName>
    <definedName name="wz20" localSheetId="13">'TAB07_UM_VOL'!$C$36</definedName>
    <definedName name="wz20" localSheetId="14">'TAB07_UM_Wert'!$C$36</definedName>
    <definedName name="wz20">#REF!</definedName>
    <definedName name="wz21" localSheetId="9">'TAB03_AE_VOL'!$C$33</definedName>
    <definedName name="wz21" localSheetId="10">'TAB03_AE_Wert'!$C$33</definedName>
    <definedName name="wz21" localSheetId="13">'TAB07_UM_VOL'!$C$42</definedName>
    <definedName name="wz21" localSheetId="14">'TAB07_UM_Wert'!$C$42</definedName>
    <definedName name="wz21">#REF!</definedName>
    <definedName name="wz22" localSheetId="9">'TAB03_AE_VOL'!$C$40</definedName>
    <definedName name="wz22" localSheetId="10">'TAB03_AE_Wert'!$C$40</definedName>
    <definedName name="wz22" localSheetId="13">'TAB07_UM_VOL'!$C$49</definedName>
    <definedName name="wz22" localSheetId="14">'TAB07_UM_Wert'!$C$49</definedName>
    <definedName name="wz22">#REF!</definedName>
    <definedName name="wz24" localSheetId="9">'TAB03_AE_VOL'!$C$46</definedName>
    <definedName name="wz24" localSheetId="10">'TAB03_AE_Wert'!$C$46</definedName>
    <definedName name="wz24" localSheetId="13">'TAB07_UM_VOL'!$C$55</definedName>
    <definedName name="wz24" localSheetId="14">'TAB07_UM_Wert'!$C$55</definedName>
    <definedName name="wz24">#REF!</definedName>
    <definedName name="wz25" localSheetId="9">'TAB03_AE_VOL'!$C$52</definedName>
    <definedName name="wz25" localSheetId="10">'TAB03_AE_Wert'!$C$52</definedName>
    <definedName name="wz25" localSheetId="13">'TAB07_UM_VOL'!$C$61</definedName>
    <definedName name="wz25" localSheetId="14">'TAB07_UM_Wert'!$C$61</definedName>
    <definedName name="wz25">#REF!</definedName>
    <definedName name="wz26" localSheetId="9">'TAB03_AE_VOL'!$C$58</definedName>
    <definedName name="wz26" localSheetId="10">'TAB03_AE_Wert'!$C$58</definedName>
    <definedName name="wz26" localSheetId="13">'TAB07_UM_VOL'!#REF!</definedName>
    <definedName name="wz26" localSheetId="14">'TAB07_UM_Wert'!#REF!</definedName>
    <definedName name="wz26">#REF!</definedName>
    <definedName name="wz27" localSheetId="9">'TAB03_AE_VOL'!$C$86</definedName>
    <definedName name="wz27" localSheetId="10">'TAB03_AE_Wert'!$C$86</definedName>
    <definedName name="wz27" localSheetId="13">'TAB07_UM_VOL'!#REF!</definedName>
    <definedName name="wz27" localSheetId="14">'TAB07_UM_Wert'!#REF!</definedName>
    <definedName name="wz27">#REF!</definedName>
    <definedName name="wz28" localSheetId="9">'TAB03_AE_VOL'!$C$92</definedName>
    <definedName name="wz28" localSheetId="10">'TAB03_AE_Wert'!$C$92</definedName>
    <definedName name="wz28" localSheetId="13">'TAB07_UM_VOL'!$C$94</definedName>
    <definedName name="wz28" localSheetId="14">'TAB07_UM_Wert'!$C$93</definedName>
    <definedName name="wz28">#REF!</definedName>
    <definedName name="wz29" localSheetId="9">'TAB03_AE_VOL'!$C$98</definedName>
    <definedName name="wz29" localSheetId="10">'TAB03_AE_Wert'!$C$98</definedName>
    <definedName name="wz29" localSheetId="13">'TAB07_UM_VOL'!$C$100</definedName>
    <definedName name="wz29" localSheetId="14">'TAB07_UM_Wert'!$C$99</definedName>
    <definedName name="wz29">#REF!</definedName>
    <definedName name="wz30" localSheetId="9">'TAB03_AE_VOL'!$C$104</definedName>
    <definedName name="wz30" localSheetId="10">'TAB03_AE_Wert'!$C$104</definedName>
    <definedName name="wz30" localSheetId="13">'TAB07_UM_VOL'!$C$106</definedName>
    <definedName name="wz30" localSheetId="14">'TAB07_UM_Wert'!$C$105</definedName>
    <definedName name="wz30">#REF!</definedName>
    <definedName name="wz31" localSheetId="9">'TAB03_AE_VOL'!$C$108</definedName>
    <definedName name="wz31" localSheetId="10">'TAB03_AE_Wert'!$C$108</definedName>
    <definedName name="wz31" localSheetId="13">'TAB07_UM_VOL'!$C$110</definedName>
    <definedName name="wz31" localSheetId="14">'TAB07_UM_Wert'!$C$109</definedName>
    <definedName name="wz31">#REF!</definedName>
    <definedName name="wz32" localSheetId="9">'TAB03_AE_VOL'!$C$115</definedName>
    <definedName name="wz32" localSheetId="10">'TAB03_AE_Wert'!$C$115</definedName>
    <definedName name="wz32" localSheetId="13">'TAB07_UM_VOL'!$C$117</definedName>
    <definedName name="wz32" localSheetId="14">'TAB07_UM_Wert'!$C$116</definedName>
    <definedName name="wz32">#REF!</definedName>
    <definedName name="wz33" localSheetId="9">'TAB03_AE_VOL'!$C$121</definedName>
    <definedName name="wz33" localSheetId="10">'TAB03_AE_Wert'!$C$121</definedName>
    <definedName name="wz33" localSheetId="13">'TAB07_UM_VOL'!$C$124</definedName>
    <definedName name="wz33" localSheetId="14">'TAB07_UM_Wert'!$C$123</definedName>
    <definedName name="wz33">#REF!</definedName>
    <definedName name="wz34" localSheetId="9">'TAB03_AE_VOL'!$C$128</definedName>
    <definedName name="wz34" localSheetId="10">'TAB03_AE_Wert'!$C$128</definedName>
    <definedName name="wz34" localSheetId="13">'TAB07_UM_VOL'!$C$130</definedName>
    <definedName name="wz34" localSheetId="14">'TAB07_UM_Wert'!$C$129</definedName>
    <definedName name="wz34">#REF!</definedName>
    <definedName name="wz35" localSheetId="9">'TAB03_AE_VOL'!$C$131</definedName>
    <definedName name="wz35" localSheetId="10">'TAB03_AE_Wert'!$C$131</definedName>
    <definedName name="wz35" localSheetId="13">'TAB07_UM_VOL'!$C$133</definedName>
    <definedName name="wz35" localSheetId="14">'TAB07_UM_Wert'!$C$132</definedName>
    <definedName name="wz35">#REF!</definedName>
    <definedName name="wz36" localSheetId="9">'TAB03_AE_VOL'!$C$138</definedName>
    <definedName name="wz36" localSheetId="10">'TAB03_AE_Wert'!$C$138</definedName>
    <definedName name="wz36" localSheetId="13">'TAB07_UM_VOL'!$C$140</definedName>
    <definedName name="wz36" localSheetId="14">'TAB07_UM_Wert'!$C$139</definedName>
    <definedName name="wz36">#REF!</definedName>
  </definedNames>
  <calcPr fullCalcOnLoad="1"/>
</workbook>
</file>

<file path=xl/sharedStrings.xml><?xml version="1.0" encoding="utf-8"?>
<sst xmlns="http://schemas.openxmlformats.org/spreadsheetml/2006/main" count="1440" uniqueCount="270">
  <si>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</si>
  <si>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</si>
  <si>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</si>
  <si>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</si>
  <si>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</si>
  <si>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</si>
  <si>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</si>
  <si>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</si>
  <si>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</si>
  <si>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</si>
  <si>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</si>
  <si>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</si>
  <si>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</si>
  <si>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</si>
  <si>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</si>
  <si>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</si>
  <si>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</si>
  <si>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</si>
  <si>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</si>
  <si>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</si>
  <si>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</si>
  <si>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</si>
  <si>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</si>
  <si>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</si>
  <si>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</si>
  <si>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</si>
  <si>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</si>
  <si>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</si>
  <si>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</si>
  <si>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</si>
  <si>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</si>
  <si>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</si>
  <si>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</si>
  <si>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</si>
  <si>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</si>
  <si>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</si>
  <si>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</si>
  <si>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</si>
  <si>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</si>
  <si>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</si>
  <si>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</si>
  <si>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</si>
  <si>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</si>
  <si>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</si>
  <si>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</si>
  <si>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</si>
  <si>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</si>
  <si>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</si>
  <si>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</si>
  <si>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</si>
  <si>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</si>
  <si>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</si>
  <si>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</si>
  <si>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</si>
  <si>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</si>
  <si>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</si>
  <si>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</si>
  <si>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</si>
  <si>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</si>
  <si>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</si>
  <si>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</si>
  <si>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</si>
  <si>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</si>
  <si>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</si>
  <si>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</si>
  <si>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</si>
  <si>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</si>
  <si>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</si>
  <si>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</si>
  <si>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</si>
  <si>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</si>
  <si>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</si>
  <si>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</si>
  <si>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</si>
  <si>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</si>
  <si>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</si>
  <si>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</si>
  <si>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</si>
  <si>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</si>
  <si>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</si>
  <si>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</si>
  <si>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</si>
  <si>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</si>
  <si>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</si>
  <si>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</si>
  <si>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</si>
  <si>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</si>
  <si>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</si>
  <si>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</si>
  <si>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</si>
  <si>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</si>
  <si>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</si>
  <si>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</si>
  <si>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</si>
  <si>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- 9 -</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</si>
  <si>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</si>
  <si>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</si>
  <si>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</si>
  <si>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</si>
  <si>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</si>
  <si>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</si>
  <si>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</si>
  <si>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</si>
  <si>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</si>
  <si>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</si>
  <si>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</si>
  <si>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</si>
  <si>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</si>
  <si>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</si>
  <si>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</si>
  <si>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</si>
  <si>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</si>
  <si>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</si>
  <si>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</si>
  <si>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</si>
  <si>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</si>
  <si>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</si>
  <si>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</si>
  <si>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</si>
  <si>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</si>
  <si>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</si>
  <si>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- 10 -</t>
  </si>
  <si>
    <t xml:space="preserve"> 2. Auftragseingang im Verarbeitenden Gewerbe nach Hauptgruppen</t>
  </si>
  <si>
    <t>2.1 Volumenindex</t>
  </si>
  <si>
    <t>Vorleistungsgüterproduzenten</t>
  </si>
  <si>
    <t>Investitionsgüterproduzenten</t>
  </si>
  <si>
    <t xml:space="preserve"> - 11 -</t>
  </si>
  <si>
    <t>Noch: 2. Auftragseingang im Verarbeitenden Gewerbe nach Hauptgruppen</t>
  </si>
  <si>
    <t>Noch: 2.1 Volumenindex</t>
  </si>
  <si>
    <t>Gebrauchsgüterproduzenten</t>
  </si>
  <si>
    <t>Verbrauchsgüterproduzenten</t>
  </si>
  <si>
    <t xml:space="preserve"> - 12 -</t>
  </si>
  <si>
    <t>2.2 Wertindex</t>
  </si>
  <si>
    <t xml:space="preserve"> - 13 -</t>
  </si>
  <si>
    <t>Noch: 2.2 Wertindex</t>
  </si>
  <si>
    <t>Jan.-Juni</t>
  </si>
  <si>
    <t xml:space="preserve"> - 14 -</t>
  </si>
  <si>
    <t xml:space="preserve">  3. Auftragseingang im Verarbeitenden Gewerbe nach Wirtschaftszweigen</t>
  </si>
  <si>
    <t>3.1 Volumenindex</t>
  </si>
  <si>
    <t>Juni        2004</t>
  </si>
  <si>
    <t>Dagegen</t>
  </si>
  <si>
    <t>MD      2004</t>
  </si>
  <si>
    <t>Wirtschaftszweig</t>
  </si>
  <si>
    <t>Mai          2004</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</si>
  <si>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</si>
  <si>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</si>
  <si>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</si>
  <si>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</si>
  <si>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</si>
  <si>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</si>
  <si>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</si>
  <si>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</si>
  <si>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</si>
  <si>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</si>
  <si>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</si>
  <si>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</si>
  <si>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</si>
  <si>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</si>
  <si>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</si>
  <si>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</si>
  <si>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</si>
  <si>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</si>
  <si>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</si>
  <si>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</si>
  <si>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</si>
  <si>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</si>
  <si>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</si>
  <si>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</si>
  <si>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</si>
  <si>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</si>
  <si>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</si>
  <si>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</si>
  <si>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</si>
  <si>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</si>
  <si>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</si>
  <si>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</si>
  <si>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</si>
  <si>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</si>
  <si>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</si>
  <si>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</si>
  <si>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MD        2004</t>
  </si>
  <si>
    <t>Hauptgruppe</t>
  </si>
  <si>
    <t>Vor-      monat</t>
  </si>
  <si>
    <t>Vorj.-   monat</t>
  </si>
  <si>
    <t>Vorj.-   zeitraum</t>
  </si>
  <si>
    <t>Deutschland</t>
  </si>
  <si>
    <t>Verarbeitendes Gewerbe</t>
  </si>
  <si>
    <t xml:space="preserve">Investitionsgüterproduzenten </t>
  </si>
  <si>
    <t xml:space="preserve">Gebrauchsgüterproduzenten </t>
  </si>
  <si>
    <t>Thüringen</t>
  </si>
  <si>
    <t>- 19 -</t>
  </si>
  <si>
    <t xml:space="preserve">5. Volumenindex und Wertindex des Umsatzes im Bergbau und Verarbeitenden Gewerbe </t>
  </si>
  <si>
    <t xml:space="preserve">Volumenindex  </t>
  </si>
  <si>
    <t xml:space="preserve"> - 20 -</t>
  </si>
  <si>
    <t>6. Umsatz im Bergbau und Verarbeitenden Gewerbe nach Hauptgruppen</t>
  </si>
  <si>
    <t>6.1 Volumenindex</t>
  </si>
  <si>
    <t xml:space="preserve"> - 21 -</t>
  </si>
  <si>
    <t>Noch: 6. Umsatz im Bergbau und Verarbeitenden Gewerbe nach Hauptgruppen</t>
  </si>
  <si>
    <t>Noch: 6.1 Volumenindex</t>
  </si>
  <si>
    <t xml:space="preserve"> - 22 -</t>
  </si>
  <si>
    <t>6.2 Wertindex</t>
  </si>
  <si>
    <t xml:space="preserve"> - 23 -</t>
  </si>
  <si>
    <t>Noch: 6.2 Wertindex</t>
  </si>
  <si>
    <t xml:space="preserve"> - 24 -</t>
  </si>
  <si>
    <t>7. Umsatz im Bergbau und Verarbeitenden Gewerbe nach Wirtschaftszweigen</t>
  </si>
  <si>
    <t>7.1 Volumenindex</t>
  </si>
  <si>
    <t>Gewinnung von Steinen und Erden, sonstiger Bergbau</t>
  </si>
  <si>
    <t>Ernährungsgewerbe</t>
  </si>
  <si>
    <t xml:space="preserve"> - 25 -</t>
  </si>
  <si>
    <t xml:space="preserve"> Noch: 7. Umsatz im Bergbau und Verarbeitenden Gewerbe nach Wirtschaftszweigen</t>
  </si>
  <si>
    <t>Noch: 7.1 Volumenindex</t>
  </si>
  <si>
    <t>Juni       2004</t>
  </si>
  <si>
    <t xml:space="preserve"> - 26 -</t>
  </si>
  <si>
    <t>7.2 Wertindex</t>
  </si>
  <si>
    <t xml:space="preserve"> - 27 -</t>
  </si>
  <si>
    <t>Noch: 7.2 Wertindex</t>
  </si>
  <si>
    <t xml:space="preserve"> - 28 -</t>
  </si>
  <si>
    <t xml:space="preserve"> 8. Auftragseingang im Bauhauptgewerbe</t>
  </si>
  <si>
    <t>8.1 Volumenindex</t>
  </si>
  <si>
    <t>Hochbau</t>
  </si>
  <si>
    <t>Wohnungsbau</t>
  </si>
  <si>
    <t>sonstiger Hochbau</t>
  </si>
  <si>
    <t xml:space="preserve"> - 29 -</t>
  </si>
  <si>
    <t>Noch: 8. Auftragseingang im Bauhauptgewerbe</t>
  </si>
  <si>
    <t>Noch: 8.1 Volumenindex</t>
  </si>
  <si>
    <t>Tiefbau</t>
  </si>
  <si>
    <t>Straßenbau</t>
  </si>
  <si>
    <t>sonstiger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</si>
  <si>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</si>
  <si>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</si>
  <si>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 xml:space="preserve"> - 30 -</t>
  </si>
  <si>
    <t xml:space="preserve"> 8.2 Wertindex</t>
  </si>
  <si>
    <t xml:space="preserve"> - 31 -</t>
  </si>
  <si>
    <t>Noch: 8.2 Wertindex</t>
  </si>
  <si>
    <t>gewerblicher Hochbau</t>
  </si>
  <si>
    <t>öffentlicher Hochbau</t>
  </si>
  <si>
    <t xml:space="preserve"> - 32 -</t>
  </si>
  <si>
    <t>gewerblicher Tiefbau</t>
  </si>
  <si>
    <t>sonstiger öffentlicher Tiefbau</t>
  </si>
  <si>
    <t>Jan.-Juli</t>
  </si>
  <si>
    <t>Juli        2004</t>
  </si>
  <si>
    <t>Juni          2004</t>
  </si>
  <si>
    <t>Juli       2003</t>
  </si>
  <si>
    <t>Juli        2003</t>
  </si>
  <si>
    <t>Juni            2004</t>
  </si>
  <si>
    <t>Juni          2003</t>
  </si>
  <si>
    <t>Juli       2004</t>
  </si>
  <si>
    <t>Juli         2003</t>
  </si>
  <si>
    <t>Juli           2003</t>
  </si>
  <si>
    <r>
      <t xml:space="preserve">Der Monat Juli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Juli 2003 gekennzeichnet. </t>
    </r>
  </si>
  <si>
    <r>
      <t xml:space="preserve">Gegenüber dem vergleichbaren Vorjahresmonat war im Juli 2004 bei den Betrieben des </t>
    </r>
    <r>
      <rPr>
        <b/>
        <sz val="9"/>
        <rFont val="Arial"/>
        <family val="2"/>
      </rPr>
      <t>Verarbeitenden Gewerbes</t>
    </r>
    <r>
      <rPr>
        <sz val="9"/>
        <rFont val="Arial"/>
        <family val="2"/>
      </rPr>
      <t xml:space="preserve"> ein Auftragsanstieg um 12,0 Prozent zu registrieren. Während sich die Auslandsbestellungen gegenüber dem Juli 2003 um 19,5 Prozent erhöhten, nahmen die Inlandsaufträge um 8,6 Prozent zu. Damit registrierten die Betriebe seit Jahresbeginn  durchschnittlich 11,7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</si>
  <si>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sieben Monaten dieses Jahres eine Zunahme der eingegangenene Aufträge um 14,0 Prozent gegenüber dem Vorjahr. Auch die </t>
    </r>
    <r>
      <rPr>
        <b/>
        <sz val="9"/>
        <rFont val="Arial"/>
        <family val="2"/>
      </rPr>
      <t>Gebrauchsgüter</t>
    </r>
    <r>
      <rPr>
        <sz val="9"/>
        <rFont val="Arial"/>
        <family val="2"/>
      </rPr>
      <t xml:space="preserve">- sowie die </t>
    </r>
    <r>
      <rPr>
        <b/>
        <sz val="9"/>
        <rFont val="Arial"/>
        <family val="2"/>
      </rPr>
      <t>Investitionsgüterproduzenten</t>
    </r>
    <r>
      <rPr>
        <sz val="9"/>
        <rFont val="Arial"/>
        <family val="2"/>
      </rPr>
      <t xml:space="preserve"> registrierten bis Ende Juli deutlich mehr Bestellungen als im gleichen Zeitraum des Vorjahres. Das Auftragsvolumen dieser Betriebe erhöhte sich um durchschnittlich 12,1 bzw. 10,5 Prozent.</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</si>
  <si>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1,6 Prozent verschmerzen.</t>
    </r>
  </si>
  <si>
    <r>
      <t xml:space="preserve">Die von den Betrieben des Bergbaus und Verarbeitenden Gewerbes getätigten </t>
    </r>
    <r>
      <rPr>
        <b/>
        <sz val="9"/>
        <rFont val="Arial"/>
        <family val="2"/>
      </rPr>
      <t>Umsätze</t>
    </r>
    <r>
      <rPr>
        <sz val="9"/>
        <rFont val="Arial"/>
        <family val="2"/>
      </rPr>
      <t xml:space="preserve"> lagen im Juli preisbereinigt um 10,5 Prozent unter dem Ergebnis des Vormonats und um 5,8 Prozent über dem Niveau vom Juli 2003. Damit realisierten die Betriebe in den ersten sieben Monaten des Jahres 2004 ein um durchschnittlich 9,1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</si>
  <si>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im Juli gegenüber dem Vormonat wieder spürbar verringert (-26,9 Prozent).</t>
    </r>
  </si>
  <si>
    <t xml:space="preserve">Gegenüber dem vergleichbaren Vorjahresmonat war ebenfalls ein Rückgang der Bestellungen  zu vermelden (- 0,9 Prozent). Dennoch gingen bis Ende Juli 2004 durchschnittlich 3,1 Prozent mehr Aufträge bei den Baubetrieben ein als im Jahr zuvor.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</si>
  <si>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</si>
  <si>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</si>
  <si>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</si>
  <si>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</si>
  <si>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</si>
  <si>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</si>
  <si>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</si>
  <si>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</si>
  <si>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</si>
  <si>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</si>
  <si>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</si>
  <si>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Auftragseinganges und des Umsatzes im Produzierenden Gewerbe in Thüringen Januar 2001- Juli 2004"</t>
  </si>
  <si>
    <t>Erscheinungsweise: monatlich</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</si>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</sst>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s>
  <fonts count="3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3.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b/>
      <vertAlign val="superscript"/>
      <sz val="9"/>
      <name val="Helvetica"/>
      <family val="2"/>
    </font>
    <font>
      <vertAlign val="superscript"/>
      <sz val="9"/>
      <name val="Helvetica"/>
      <family val="2"/>
    </font>
    <font>
      <b/>
      <sz val="10"/>
      <name val="MS Sans Serif"/>
      <family val="0"/>
    </font>
    <font>
      <sz val="17.5"/>
      <name val="Arial"/>
      <family val="0"/>
    </font>
    <font>
      <sz val="8.25"/>
      <name val="Arial"/>
      <family val="2"/>
    </font>
    <font>
      <b/>
      <sz val="12"/>
      <name val="Arial"/>
      <family val="2"/>
    </font>
    <font>
      <b/>
      <sz val="11"/>
      <name val="Arial"/>
      <family val="2"/>
    </font>
    <font>
      <sz val="11"/>
      <name val="Arial"/>
      <family val="2"/>
    </font>
    <font>
      <sz val="11"/>
      <color indexed="10"/>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color indexed="63"/>
      </left>
      <right style="hair"/>
      <top>
        <color indexed="63"/>
      </top>
      <bottom style="hair"/>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6" fillId="0" borderId="5" xfId="24" applyFont="1" applyBorder="1">
      <alignment/>
      <protection/>
    </xf>
    <xf numFmtId="0" fontId="27" fillId="0" borderId="5" xfId="24" applyFont="1" applyBorder="1" applyAlignment="1">
      <alignment horizontal="left"/>
      <protection/>
    </xf>
    <xf numFmtId="0" fontId="23" fillId="0" borderId="5" xfId="24" applyFont="1" applyBorder="1" applyAlignment="1">
      <alignment horizontal="left"/>
      <protection/>
    </xf>
    <xf numFmtId="0" fontId="23" fillId="0" borderId="5" xfId="24" applyFont="1" applyBorder="1" applyAlignment="1">
      <alignment horizontal="right"/>
      <protection/>
    </xf>
    <xf numFmtId="0" fontId="26" fillId="0" borderId="5" xfId="24" applyFont="1" applyBorder="1" applyAlignment="1">
      <alignment horizontal="left"/>
      <protection/>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20" fillId="0" borderId="0" xfId="0" applyFont="1" applyAlignment="1">
      <alignment vertical="center"/>
    </xf>
    <xf numFmtId="0" fontId="22" fillId="0" borderId="0" xfId="0" applyFont="1" applyAlignment="1">
      <alignment horizontal="centerContinuous"/>
    </xf>
    <xf numFmtId="0" fontId="20" fillId="0" borderId="0" xfId="0" applyFont="1" applyAlignment="1">
      <alignment horizontal="centerContinuous"/>
    </xf>
    <xf numFmtId="172" fontId="20" fillId="0" borderId="0" xfId="0" applyNumberFormat="1" applyFont="1" applyAlignment="1">
      <alignment horizontal="centerContinuous"/>
    </xf>
    <xf numFmtId="172" fontId="20" fillId="0" borderId="0" xfId="0" applyNumberFormat="1" applyFont="1" applyAlignment="1">
      <alignment horizontal="right"/>
    </xf>
    <xf numFmtId="172" fontId="23" fillId="0" borderId="10" xfId="0" applyNumberFormat="1" applyFont="1" applyBorder="1" applyAlignment="1">
      <alignment horizontal="centerContinuous" vertical="center"/>
    </xf>
    <xf numFmtId="172" fontId="23" fillId="0" borderId="11" xfId="0" applyNumberFormat="1" applyFont="1" applyBorder="1" applyAlignment="1">
      <alignment horizontal="centerContinuous" vertical="center"/>
    </xf>
    <xf numFmtId="172" fontId="23" fillId="0" borderId="12" xfId="0" applyNumberFormat="1" applyFont="1" applyBorder="1" applyAlignment="1">
      <alignment horizontal="center" vertical="center"/>
    </xf>
    <xf numFmtId="172" fontId="23" fillId="0" borderId="0" xfId="0" applyNumberFormat="1" applyFont="1" applyBorder="1" applyAlignment="1">
      <alignment horizontal="center"/>
    </xf>
    <xf numFmtId="0" fontId="23" fillId="0" borderId="0" xfId="0" applyFont="1" applyBorder="1" applyAlignment="1">
      <alignment/>
    </xf>
    <xf numFmtId="0" fontId="23" fillId="0" borderId="0" xfId="0" applyFont="1" applyBorder="1" applyAlignment="1">
      <alignment horizontal="center"/>
    </xf>
    <xf numFmtId="172" fontId="23" fillId="0" borderId="0" xfId="0" applyNumberFormat="1" applyFont="1" applyBorder="1" applyAlignment="1">
      <alignment horizontal="centerContinuous"/>
    </xf>
    <xf numFmtId="174" fontId="23" fillId="0" borderId="0" xfId="0" applyNumberFormat="1" applyFont="1" applyAlignment="1">
      <alignment horizontal="right"/>
    </xf>
    <xf numFmtId="172" fontId="0" fillId="0" borderId="0" xfId="0" applyNumberFormat="1" applyAlignment="1">
      <alignment horizontal="right"/>
    </xf>
    <xf numFmtId="172" fontId="24" fillId="0" borderId="0" xfId="0" applyNumberFormat="1" applyFont="1" applyBorder="1" applyAlignment="1">
      <alignment/>
    </xf>
    <xf numFmtId="0" fontId="7" fillId="0" borderId="0" xfId="22">
      <alignment/>
      <protection/>
    </xf>
    <xf numFmtId="0" fontId="23" fillId="0" borderId="0" xfId="22" applyFont="1">
      <alignment/>
      <protection/>
    </xf>
    <xf numFmtId="0" fontId="27" fillId="0" borderId="0" xfId="22" applyFont="1">
      <alignment/>
      <protection/>
    </xf>
    <xf numFmtId="0" fontId="7" fillId="0" borderId="0" xfId="20" applyAlignment="1">
      <alignment vertical="center"/>
      <protection/>
    </xf>
    <xf numFmtId="0" fontId="7" fillId="0" borderId="0" xfId="20">
      <alignment/>
      <protection/>
    </xf>
    <xf numFmtId="185" fontId="23" fillId="0" borderId="0" xfId="20" applyNumberFormat="1" applyFont="1">
      <alignment/>
      <protection/>
    </xf>
    <xf numFmtId="176" fontId="23" fillId="0" borderId="0" xfId="20" applyNumberFormat="1" applyFont="1">
      <alignment/>
      <protection/>
    </xf>
    <xf numFmtId="179" fontId="23" fillId="0" borderId="0" xfId="20" applyNumberFormat="1" applyFont="1">
      <alignment/>
      <protection/>
    </xf>
    <xf numFmtId="177" fontId="23" fillId="0" borderId="0" xfId="20" applyNumberFormat="1" applyFont="1">
      <alignment/>
      <protection/>
    </xf>
    <xf numFmtId="178" fontId="23" fillId="0" borderId="0" xfId="20" applyNumberFormat="1" applyFont="1">
      <alignment/>
      <protection/>
    </xf>
    <xf numFmtId="0" fontId="7" fillId="0" borderId="0" xfId="20" applyFont="1" applyAlignment="1">
      <alignment vertical="center"/>
      <protection/>
    </xf>
    <xf numFmtId="0" fontId="23" fillId="0" borderId="0" xfId="20" applyFont="1">
      <alignment/>
      <protection/>
    </xf>
    <xf numFmtId="0" fontId="23" fillId="0" borderId="0" xfId="20" applyFont="1" applyBorder="1">
      <alignment/>
      <protection/>
    </xf>
    <xf numFmtId="181" fontId="23" fillId="0" borderId="0" xfId="20" applyNumberFormat="1" applyFont="1" applyAlignment="1">
      <alignment/>
      <protection/>
    </xf>
    <xf numFmtId="182" fontId="23" fillId="0" borderId="0" xfId="20" applyNumberFormat="1" applyFont="1" applyAlignment="1">
      <alignment/>
      <protection/>
    </xf>
    <xf numFmtId="0" fontId="7" fillId="0" borderId="0" xfId="21" applyAlignment="1">
      <alignment vertical="center"/>
      <protection/>
    </xf>
    <xf numFmtId="0" fontId="7" fillId="0" borderId="0" xfId="21">
      <alignment/>
      <protection/>
    </xf>
    <xf numFmtId="188" fontId="23" fillId="0" borderId="0" xfId="21" applyNumberFormat="1" applyFont="1">
      <alignment/>
      <protection/>
    </xf>
    <xf numFmtId="185" fontId="23" fillId="0" borderId="0" xfId="21" applyNumberFormat="1" applyFont="1">
      <alignment/>
      <protection/>
    </xf>
    <xf numFmtId="176" fontId="23" fillId="0" borderId="0" xfId="21" applyNumberFormat="1" applyFont="1">
      <alignment/>
      <protection/>
    </xf>
    <xf numFmtId="179" fontId="23" fillId="0" borderId="0" xfId="21" applyNumberFormat="1" applyFont="1">
      <alignment/>
      <protection/>
    </xf>
    <xf numFmtId="0" fontId="7" fillId="0" borderId="0" xfId="21" applyFont="1" applyAlignment="1">
      <alignment vertical="center"/>
      <protection/>
    </xf>
    <xf numFmtId="0" fontId="23" fillId="0" borderId="2" xfId="0" applyFont="1" applyBorder="1" applyAlignment="1">
      <alignment/>
    </xf>
    <xf numFmtId="0" fontId="23" fillId="0" borderId="2" xfId="0" applyFont="1" applyBorder="1" applyAlignment="1">
      <alignment horizontal="center"/>
    </xf>
    <xf numFmtId="183" fontId="23" fillId="0" borderId="2" xfId="0" applyNumberFormat="1" applyFont="1" applyBorder="1" applyAlignment="1">
      <alignment horizontal="centerContinuous"/>
    </xf>
    <xf numFmtId="0" fontId="23" fillId="0" borderId="7" xfId="0" applyFont="1" applyBorder="1" applyAlignment="1">
      <alignment/>
    </xf>
    <xf numFmtId="0" fontId="23" fillId="0" borderId="7" xfId="0" applyFont="1" applyBorder="1" applyAlignment="1">
      <alignment horizontal="center"/>
    </xf>
    <xf numFmtId="0" fontId="23"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4" fillId="0" borderId="0" xfId="0" applyFont="1" applyBorder="1" applyAlignment="1">
      <alignment horizontal="center"/>
    </xf>
    <xf numFmtId="0" fontId="23" fillId="0" borderId="0" xfId="0" applyFont="1" applyBorder="1" applyAlignment="1">
      <alignment horizontal="left"/>
    </xf>
    <xf numFmtId="0" fontId="23" fillId="0" borderId="5" xfId="0" applyFont="1" applyBorder="1" applyAlignment="1">
      <alignment horizontal="left"/>
    </xf>
    <xf numFmtId="192" fontId="23" fillId="0" borderId="0" xfId="0" applyNumberFormat="1" applyFont="1" applyBorder="1" applyAlignment="1">
      <alignment/>
    </xf>
    <xf numFmtId="195" fontId="23" fillId="0" borderId="0" xfId="0" applyNumberFormat="1" applyFont="1" applyBorder="1" applyAlignment="1">
      <alignment/>
    </xf>
    <xf numFmtId="193" fontId="23" fillId="0" borderId="0" xfId="0" applyNumberFormat="1" applyFont="1" applyBorder="1" applyAlignment="1">
      <alignment/>
    </xf>
    <xf numFmtId="194" fontId="23" fillId="0" borderId="0" xfId="0" applyNumberFormat="1" applyFont="1" applyBorder="1" applyAlignment="1">
      <alignment/>
    </xf>
    <xf numFmtId="198" fontId="23" fillId="0" borderId="0" xfId="0" applyNumberFormat="1" applyFont="1" applyAlignment="1">
      <alignment/>
    </xf>
    <xf numFmtId="196" fontId="23" fillId="0" borderId="0" xfId="0" applyNumberFormat="1" applyFont="1" applyAlignment="1">
      <alignment/>
    </xf>
    <xf numFmtId="0" fontId="24" fillId="0" borderId="0" xfId="0" applyFont="1" applyBorder="1" applyAlignment="1">
      <alignment horizontal="center" vertical="center"/>
    </xf>
    <xf numFmtId="179" fontId="23" fillId="0" borderId="0" xfId="0" applyNumberFormat="1" applyFont="1" applyAlignment="1">
      <alignment/>
    </xf>
    <xf numFmtId="197" fontId="23" fillId="0" borderId="0" xfId="0" applyNumberFormat="1" applyFont="1" applyAlignment="1">
      <alignment/>
    </xf>
    <xf numFmtId="191" fontId="23" fillId="0" borderId="0" xfId="0" applyNumberFormat="1" applyFont="1" applyBorder="1" applyAlignment="1">
      <alignment/>
    </xf>
    <xf numFmtId="0" fontId="7" fillId="0" borderId="0" xfId="26" applyAlignment="1">
      <alignment vertical="center"/>
      <protection/>
    </xf>
    <xf numFmtId="0" fontId="7" fillId="0" borderId="0" xfId="26">
      <alignment/>
      <protection/>
    </xf>
    <xf numFmtId="1" fontId="23" fillId="0" borderId="0" xfId="26" applyNumberFormat="1" applyFont="1" applyAlignment="1">
      <alignment/>
      <protection/>
    </xf>
    <xf numFmtId="190" fontId="23" fillId="0" borderId="0" xfId="26" applyNumberFormat="1" applyFont="1" applyBorder="1">
      <alignment/>
      <protection/>
    </xf>
    <xf numFmtId="184" fontId="23" fillId="0" borderId="0" xfId="26" applyNumberFormat="1" applyFont="1" applyBorder="1">
      <alignment/>
      <protection/>
    </xf>
    <xf numFmtId="179" fontId="23" fillId="0" borderId="0" xfId="26" applyNumberFormat="1" applyFont="1">
      <alignment/>
      <protection/>
    </xf>
    <xf numFmtId="1" fontId="23" fillId="0" borderId="0" xfId="26" applyNumberFormat="1" applyFont="1" applyBorder="1" applyAlignment="1">
      <alignment/>
      <protection/>
    </xf>
    <xf numFmtId="185" fontId="23" fillId="0" borderId="0" xfId="26" applyNumberFormat="1" applyFont="1" applyBorder="1">
      <alignment/>
      <protection/>
    </xf>
    <xf numFmtId="0" fontId="7" fillId="0" borderId="0" xfId="26" applyFont="1" applyAlignment="1">
      <alignment vertical="center"/>
      <protection/>
    </xf>
    <xf numFmtId="0" fontId="23" fillId="0" borderId="0" xfId="26" applyFont="1">
      <alignment/>
      <protection/>
    </xf>
    <xf numFmtId="0" fontId="23" fillId="0" borderId="0" xfId="26" applyFont="1" applyBorder="1">
      <alignment/>
      <protection/>
    </xf>
    <xf numFmtId="176" fontId="23" fillId="0" borderId="0" xfId="26" applyNumberFormat="1" applyFont="1">
      <alignment/>
      <protection/>
    </xf>
    <xf numFmtId="185" fontId="23" fillId="0" borderId="0" xfId="26" applyNumberFormat="1" applyFont="1">
      <alignment/>
      <protection/>
    </xf>
    <xf numFmtId="177" fontId="23" fillId="0" borderId="0" xfId="26" applyNumberFormat="1" applyFont="1">
      <alignment/>
      <protection/>
    </xf>
    <xf numFmtId="178" fontId="23" fillId="0" borderId="0" xfId="26" applyNumberFormat="1" applyFont="1">
      <alignment/>
      <protection/>
    </xf>
    <xf numFmtId="181" fontId="23" fillId="0" borderId="0" xfId="26" applyNumberFormat="1" applyFont="1" applyAlignment="1">
      <alignment/>
      <protection/>
    </xf>
    <xf numFmtId="182" fontId="23" fillId="0" borderId="0" xfId="26" applyNumberFormat="1" applyFont="1" applyAlignment="1">
      <alignment/>
      <protection/>
    </xf>
    <xf numFmtId="0" fontId="7" fillId="0" borderId="0" xfId="27" applyAlignment="1">
      <alignment vertical="center"/>
      <protection/>
    </xf>
    <xf numFmtId="0" fontId="7" fillId="0" borderId="0" xfId="27">
      <alignment/>
      <protection/>
    </xf>
    <xf numFmtId="1" fontId="23" fillId="0" borderId="0" xfId="27" applyNumberFormat="1" applyFont="1" applyAlignment="1">
      <alignment/>
      <protection/>
    </xf>
    <xf numFmtId="190" fontId="23" fillId="0" borderId="0" xfId="27" applyNumberFormat="1" applyFont="1" applyBorder="1">
      <alignment/>
      <protection/>
    </xf>
    <xf numFmtId="184" fontId="23" fillId="0" borderId="0" xfId="27" applyNumberFormat="1" applyFont="1" applyBorder="1">
      <alignment/>
      <protection/>
    </xf>
    <xf numFmtId="179" fontId="23" fillId="0" borderId="0" xfId="27" applyNumberFormat="1" applyFont="1">
      <alignment/>
      <protection/>
    </xf>
    <xf numFmtId="1" fontId="23" fillId="0" borderId="0" xfId="27" applyNumberFormat="1" applyFont="1" applyBorder="1" applyAlignment="1">
      <alignment/>
      <protection/>
    </xf>
    <xf numFmtId="185" fontId="23" fillId="0" borderId="0" xfId="27" applyNumberFormat="1" applyFont="1" applyBorder="1">
      <alignment/>
      <protection/>
    </xf>
    <xf numFmtId="0" fontId="7" fillId="0" borderId="0" xfId="27" applyFont="1" applyAlignment="1">
      <alignment vertical="center"/>
      <protection/>
    </xf>
    <xf numFmtId="0" fontId="23" fillId="0" borderId="0" xfId="27" applyFont="1">
      <alignment/>
      <protection/>
    </xf>
    <xf numFmtId="0" fontId="23" fillId="0" borderId="0" xfId="27" applyFont="1" applyBorder="1">
      <alignment/>
      <protection/>
    </xf>
    <xf numFmtId="176" fontId="23" fillId="0" borderId="0" xfId="27" applyNumberFormat="1" applyFont="1">
      <alignment/>
      <protection/>
    </xf>
    <xf numFmtId="185" fontId="23" fillId="0" borderId="0" xfId="27" applyNumberFormat="1" applyFont="1">
      <alignment/>
      <protection/>
    </xf>
    <xf numFmtId="177" fontId="23" fillId="0" borderId="0" xfId="27" applyNumberFormat="1" applyFont="1">
      <alignment/>
      <protection/>
    </xf>
    <xf numFmtId="178" fontId="23" fillId="0" borderId="0" xfId="27" applyNumberFormat="1" applyFont="1">
      <alignment/>
      <protection/>
    </xf>
    <xf numFmtId="181" fontId="23" fillId="0" borderId="0" xfId="27" applyNumberFormat="1" applyFont="1" applyAlignment="1">
      <alignment/>
      <protection/>
    </xf>
    <xf numFmtId="182" fontId="23" fillId="0" borderId="0" xfId="27" applyNumberFormat="1" applyFont="1" applyAlignment="1">
      <alignment/>
      <protection/>
    </xf>
    <xf numFmtId="0" fontId="7" fillId="0" borderId="0" xfId="25">
      <alignment/>
      <protection/>
    </xf>
    <xf numFmtId="0" fontId="23" fillId="0" borderId="0" xfId="25" applyFont="1">
      <alignment/>
      <protection/>
    </xf>
    <xf numFmtId="173" fontId="7" fillId="0" borderId="0" xfId="25" applyNumberFormat="1" applyAlignment="1">
      <alignment/>
      <protection/>
    </xf>
    <xf numFmtId="0" fontId="23" fillId="0" borderId="3" xfId="0" applyFont="1" applyBorder="1" applyAlignment="1">
      <alignment/>
    </xf>
    <xf numFmtId="0" fontId="23" fillId="0" borderId="13" xfId="0" applyFont="1" applyBorder="1" applyAlignment="1">
      <alignment horizontal="center"/>
    </xf>
    <xf numFmtId="0" fontId="23" fillId="0" borderId="14" xfId="0" applyFont="1" applyBorder="1" applyAlignment="1">
      <alignment horizontal="center"/>
    </xf>
    <xf numFmtId="172" fontId="23" fillId="0" borderId="14" xfId="0" applyNumberFormat="1" applyFont="1" applyBorder="1" applyAlignment="1">
      <alignment horizontal="right"/>
    </xf>
    <xf numFmtId="0" fontId="23" fillId="0" borderId="5" xfId="0" applyFont="1" applyBorder="1" applyAlignment="1">
      <alignment/>
    </xf>
    <xf numFmtId="0" fontId="23" fillId="0" borderId="15" xfId="0" applyFont="1" applyBorder="1" applyAlignment="1">
      <alignment horizontal="center"/>
    </xf>
    <xf numFmtId="0" fontId="23" fillId="0" borderId="16" xfId="0" applyFont="1" applyBorder="1" applyAlignment="1">
      <alignment horizontal="center"/>
    </xf>
    <xf numFmtId="172" fontId="23" fillId="0" borderId="16" xfId="0" applyNumberFormat="1" applyFont="1" applyBorder="1" applyAlignment="1">
      <alignment horizontal="right"/>
    </xf>
    <xf numFmtId="0" fontId="23" fillId="0" borderId="5" xfId="0" applyFont="1" applyBorder="1" applyAlignment="1">
      <alignment horizontal="center"/>
    </xf>
    <xf numFmtId="172" fontId="23" fillId="0" borderId="16" xfId="0" applyNumberFormat="1" applyFont="1" applyBorder="1" applyAlignment="1">
      <alignment horizontal="center"/>
    </xf>
    <xf numFmtId="172" fontId="23" fillId="0" borderId="10" xfId="0" applyNumberFormat="1" applyFont="1" applyBorder="1" applyAlignment="1">
      <alignment horizontal="center" vertical="center"/>
    </xf>
    <xf numFmtId="172" fontId="23" fillId="0" borderId="17" xfId="0" applyNumberFormat="1" applyFont="1" applyBorder="1" applyAlignment="1">
      <alignment horizontal="center"/>
    </xf>
    <xf numFmtId="0" fontId="23" fillId="0" borderId="8" xfId="0" applyFont="1" applyBorder="1" applyAlignment="1">
      <alignment/>
    </xf>
    <xf numFmtId="0" fontId="23" fillId="0" borderId="18" xfId="0" applyFont="1" applyBorder="1" applyAlignment="1">
      <alignment horizontal="center"/>
    </xf>
    <xf numFmtId="0" fontId="23" fillId="0" borderId="19" xfId="0" applyFont="1" applyBorder="1" applyAlignment="1">
      <alignment horizontal="center"/>
    </xf>
    <xf numFmtId="172" fontId="23" fillId="0" borderId="19" xfId="0" applyNumberFormat="1" applyFont="1" applyBorder="1" applyAlignment="1">
      <alignment horizontal="right"/>
    </xf>
    <xf numFmtId="172" fontId="23" fillId="0" borderId="19" xfId="0" applyNumberFormat="1" applyFont="1" applyBorder="1" applyAlignment="1">
      <alignment horizontal="centerContinuous"/>
    </xf>
    <xf numFmtId="172" fontId="23" fillId="0" borderId="7" xfId="0" applyNumberFormat="1" applyFont="1" applyBorder="1" applyAlignment="1">
      <alignment horizontal="center"/>
    </xf>
    <xf numFmtId="172" fontId="23" fillId="0" borderId="20" xfId="0" applyNumberFormat="1" applyFont="1" applyBorder="1" applyAlignment="1">
      <alignment horizontal="center"/>
    </xf>
    <xf numFmtId="172" fontId="23" fillId="0" borderId="0" xfId="0" applyNumberFormat="1" applyFont="1" applyBorder="1" applyAlignment="1">
      <alignment horizontal="right"/>
    </xf>
    <xf numFmtId="0" fontId="24" fillId="0" borderId="0" xfId="0" applyFont="1" applyBorder="1" applyAlignment="1">
      <alignment/>
    </xf>
    <xf numFmtId="172" fontId="24" fillId="0" borderId="0" xfId="0" applyNumberFormat="1" applyFont="1" applyBorder="1" applyAlignment="1">
      <alignment horizontal="center"/>
    </xf>
    <xf numFmtId="0" fontId="25" fillId="0" borderId="0" xfId="0" applyFont="1" applyBorder="1" applyAlignment="1">
      <alignment horizontal="center"/>
    </xf>
    <xf numFmtId="0" fontId="21" fillId="0" borderId="0" xfId="0" applyFont="1" applyAlignment="1">
      <alignment horizontal="centerContinuous"/>
    </xf>
    <xf numFmtId="0" fontId="23" fillId="0" borderId="0" xfId="0" applyFont="1" applyAlignment="1">
      <alignment horizontal="centerContinuous"/>
    </xf>
    <xf numFmtId="0" fontId="23" fillId="0" borderId="0" xfId="0" applyFont="1" applyBorder="1" applyAlignment="1">
      <alignment horizontal="centerContinuous"/>
    </xf>
    <xf numFmtId="180" fontId="23" fillId="0" borderId="0" xfId="0" applyNumberFormat="1" applyFont="1" applyAlignment="1">
      <alignment/>
    </xf>
    <xf numFmtId="0" fontId="23" fillId="0" borderId="0" xfId="0" applyFont="1" applyAlignment="1">
      <alignment/>
    </xf>
    <xf numFmtId="179" fontId="23" fillId="0" borderId="0" xfId="0" applyNumberFormat="1" applyFont="1" applyAlignment="1">
      <alignment vertical="center"/>
    </xf>
    <xf numFmtId="174" fontId="27" fillId="0" borderId="0" xfId="0" applyNumberFormat="1" applyFont="1" applyAlignment="1">
      <alignment horizontal="right"/>
    </xf>
    <xf numFmtId="173" fontId="23" fillId="0" borderId="0" xfId="0" applyNumberFormat="1" applyFont="1" applyAlignment="1">
      <alignment/>
    </xf>
    <xf numFmtId="0" fontId="23" fillId="0" borderId="0" xfId="0" applyFont="1" applyBorder="1" applyAlignment="1">
      <alignment horizontal="right"/>
    </xf>
    <xf numFmtId="172" fontId="23" fillId="0" borderId="0" xfId="0" applyNumberFormat="1" applyFont="1" applyAlignment="1">
      <alignment/>
    </xf>
    <xf numFmtId="0" fontId="20" fillId="0" borderId="0" xfId="0" applyFont="1" applyAlignment="1">
      <alignment horizontal="centerContinuous" vertical="center"/>
    </xf>
    <xf numFmtId="0" fontId="24" fillId="0" borderId="0" xfId="0" applyFont="1" applyAlignment="1">
      <alignment horizontal="centerContinuous"/>
    </xf>
    <xf numFmtId="172" fontId="24" fillId="0" borderId="0" xfId="0" applyNumberFormat="1" applyFont="1" applyAlignment="1">
      <alignment horizontal="centerContinuous"/>
    </xf>
    <xf numFmtId="0" fontId="23" fillId="0" borderId="0" xfId="0" applyFont="1" applyAlignment="1">
      <alignment horizontal="right"/>
    </xf>
    <xf numFmtId="172" fontId="23" fillId="0" borderId="0" xfId="0" applyNumberFormat="1" applyFont="1" applyAlignment="1">
      <alignment horizontal="right"/>
    </xf>
    <xf numFmtId="173" fontId="23" fillId="0" borderId="0" xfId="0" applyNumberFormat="1" applyFont="1" applyAlignment="1">
      <alignment horizontal="right"/>
    </xf>
    <xf numFmtId="173" fontId="23" fillId="0" borderId="0" xfId="0" applyNumberFormat="1" applyFont="1" applyAlignment="1">
      <alignment horizontal="center"/>
    </xf>
    <xf numFmtId="173" fontId="23" fillId="0" borderId="0" xfId="0" applyNumberFormat="1" applyFont="1" applyAlignment="1">
      <alignment horizontal="centerContinuous"/>
    </xf>
    <xf numFmtId="0" fontId="20" fillId="0" borderId="0" xfId="0" applyFont="1" applyAlignment="1">
      <alignment horizontal="centerContinuous"/>
    </xf>
    <xf numFmtId="172" fontId="21" fillId="0" borderId="0" xfId="0" applyNumberFormat="1" applyFont="1" applyAlignment="1">
      <alignment horizontal="centerContinuous"/>
    </xf>
    <xf numFmtId="172" fontId="23" fillId="0" borderId="0" xfId="0" applyNumberFormat="1" applyFont="1" applyAlignment="1">
      <alignment horizontal="centerContinuous"/>
    </xf>
    <xf numFmtId="172" fontId="23" fillId="0" borderId="0" xfId="0" applyNumberFormat="1" applyFont="1" applyBorder="1" applyAlignment="1">
      <alignment/>
    </xf>
    <xf numFmtId="0" fontId="24" fillId="0" borderId="0" xfId="0" applyFont="1" applyBorder="1" applyAlignment="1">
      <alignment horizontal="centerContinuous" vertical="center"/>
    </xf>
    <xf numFmtId="0" fontId="23" fillId="0" borderId="0" xfId="0" applyFont="1" applyAlignment="1">
      <alignment horizontal="centerContinuous" vertical="center"/>
    </xf>
    <xf numFmtId="182" fontId="23" fillId="0" borderId="0" xfId="0" applyNumberFormat="1" applyFont="1" applyAlignment="1">
      <alignment horizontal="centerContinuous" vertical="center"/>
    </xf>
    <xf numFmtId="0" fontId="23" fillId="0" borderId="0" xfId="0" applyFont="1" applyBorder="1" applyAlignment="1">
      <alignment horizontal="centerContinuous" vertical="center"/>
    </xf>
    <xf numFmtId="0" fontId="23" fillId="0" borderId="0" xfId="0" applyFont="1" applyAlignment="1">
      <alignment horizontal="center" vertical="center"/>
    </xf>
    <xf numFmtId="182" fontId="23" fillId="0" borderId="0" xfId="0" applyNumberFormat="1" applyFont="1" applyAlignment="1">
      <alignment horizontal="center" vertical="center"/>
    </xf>
    <xf numFmtId="0" fontId="21" fillId="0" borderId="0" xfId="0" applyFont="1" applyAlignment="1">
      <alignment horizontal="centerContinuous" vertical="center"/>
    </xf>
    <xf numFmtId="0" fontId="20" fillId="0" borderId="0" xfId="0" applyFont="1" applyAlignment="1">
      <alignment horizontal="centerContinuous" vertical="center"/>
    </xf>
    <xf numFmtId="0" fontId="0" fillId="0" borderId="0" xfId="0" applyAlignment="1">
      <alignment vertical="center"/>
    </xf>
    <xf numFmtId="0" fontId="0" fillId="0" borderId="2" xfId="0" applyBorder="1" applyAlignment="1">
      <alignment/>
    </xf>
    <xf numFmtId="0" fontId="0" fillId="0" borderId="3" xfId="0" applyBorder="1" applyAlignment="1">
      <alignment/>
    </xf>
    <xf numFmtId="0" fontId="24" fillId="0" borderId="5" xfId="0" applyFont="1" applyBorder="1" applyAlignment="1">
      <alignment horizontal="centerContinuous"/>
    </xf>
    <xf numFmtId="183" fontId="23" fillId="0" borderId="21" xfId="0" applyNumberFormat="1" applyFont="1" applyBorder="1" applyAlignment="1">
      <alignment horizontal="centerContinuous"/>
    </xf>
    <xf numFmtId="183" fontId="23" fillId="0" borderId="16" xfId="0" applyNumberFormat="1" applyFont="1" applyBorder="1" applyAlignment="1">
      <alignment horizontal="center"/>
    </xf>
    <xf numFmtId="183" fontId="23" fillId="0" borderId="0" xfId="0" applyNumberFormat="1" applyFont="1" applyBorder="1" applyAlignment="1">
      <alignment horizontal="center"/>
    </xf>
    <xf numFmtId="183" fontId="23" fillId="0" borderId="17" xfId="0" applyNumberFormat="1" applyFont="1" applyBorder="1" applyAlignment="1">
      <alignment horizontal="center"/>
    </xf>
    <xf numFmtId="183" fontId="23" fillId="0" borderId="19" xfId="0" applyNumberFormat="1" applyFont="1" applyBorder="1" applyAlignment="1">
      <alignment horizontal="centerContinuous"/>
    </xf>
    <xf numFmtId="183" fontId="23" fillId="0" borderId="7" xfId="0" applyNumberFormat="1" applyFont="1" applyBorder="1" applyAlignment="1">
      <alignment horizontal="center"/>
    </xf>
    <xf numFmtId="183" fontId="23" fillId="0" borderId="20" xfId="0" applyNumberFormat="1" applyFont="1" applyBorder="1" applyAlignment="1">
      <alignment horizontal="center"/>
    </xf>
    <xf numFmtId="1" fontId="23" fillId="0" borderId="0" xfId="0" applyNumberFormat="1" applyFont="1" applyAlignment="1">
      <alignment/>
    </xf>
    <xf numFmtId="1" fontId="23" fillId="0" borderId="5" xfId="0" applyNumberFormat="1" applyFont="1" applyBorder="1" applyAlignment="1">
      <alignment/>
    </xf>
    <xf numFmtId="0" fontId="23" fillId="0" borderId="0" xfId="0" applyFont="1" applyAlignment="1">
      <alignment/>
    </xf>
    <xf numFmtId="186" fontId="23" fillId="0" borderId="0" xfId="0" applyNumberFormat="1" applyFont="1" applyAlignment="1">
      <alignment/>
    </xf>
    <xf numFmtId="185" fontId="23" fillId="0" borderId="0" xfId="0" applyNumberFormat="1" applyFont="1" applyAlignment="1">
      <alignment/>
    </xf>
    <xf numFmtId="176" fontId="23" fillId="0" borderId="0" xfId="0" applyNumberFormat="1" applyFont="1" applyAlignment="1">
      <alignment/>
    </xf>
    <xf numFmtId="189" fontId="23" fillId="0" borderId="0" xfId="0" applyNumberFormat="1" applyFont="1" applyAlignment="1">
      <alignment/>
    </xf>
    <xf numFmtId="188" fontId="23" fillId="0" borderId="0" xfId="0" applyNumberFormat="1" applyFont="1" applyAlignment="1">
      <alignment/>
    </xf>
    <xf numFmtId="1" fontId="23" fillId="0" borderId="0" xfId="0" applyNumberFormat="1" applyFont="1" applyBorder="1" applyAlignment="1">
      <alignment/>
    </xf>
    <xf numFmtId="177" fontId="23" fillId="0" borderId="0" xfId="0" applyNumberFormat="1" applyFont="1" applyAlignment="1">
      <alignment/>
    </xf>
    <xf numFmtId="178" fontId="23" fillId="0" borderId="0" xfId="0" applyNumberFormat="1" applyFont="1" applyAlignment="1">
      <alignment/>
    </xf>
    <xf numFmtId="0" fontId="23" fillId="0" borderId="0" xfId="0" applyFont="1" applyAlignment="1">
      <alignment vertical="center"/>
    </xf>
    <xf numFmtId="182" fontId="23" fillId="0" borderId="0" xfId="0" applyNumberFormat="1" applyFont="1" applyBorder="1" applyAlignment="1">
      <alignment horizontal="center"/>
    </xf>
    <xf numFmtId="172" fontId="23" fillId="0" borderId="0" xfId="0" applyNumberFormat="1" applyFont="1" applyAlignment="1">
      <alignment horizontal="center"/>
    </xf>
    <xf numFmtId="182" fontId="23" fillId="0" borderId="0" xfId="0" applyNumberFormat="1" applyFont="1" applyAlignment="1">
      <alignment horizontal="center"/>
    </xf>
    <xf numFmtId="184" fontId="23" fillId="0" borderId="0" xfId="0" applyNumberFormat="1" applyFont="1" applyAlignment="1">
      <alignment/>
    </xf>
    <xf numFmtId="187" fontId="23" fillId="0" borderId="0" xfId="0" applyNumberFormat="1" applyFont="1" applyAlignment="1">
      <alignment/>
    </xf>
    <xf numFmtId="182" fontId="20" fillId="0" borderId="0" xfId="0" applyNumberFormat="1" applyFont="1" applyAlignment="1">
      <alignment horizontal="centerContinuous" vertical="center"/>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Border="1" applyAlignment="1">
      <alignment horizontal="centerContinuous"/>
    </xf>
    <xf numFmtId="182" fontId="23" fillId="0" borderId="0" xfId="0" applyNumberFormat="1" applyFont="1" applyAlignment="1">
      <alignment horizontal="centerContinuous"/>
    </xf>
    <xf numFmtId="0" fontId="19"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183" fontId="23" fillId="0" borderId="0" xfId="0" applyNumberFormat="1" applyFont="1" applyBorder="1" applyAlignment="1">
      <alignment horizontal="centerContinuous"/>
    </xf>
    <xf numFmtId="190" fontId="23" fillId="0" borderId="0" xfId="0" applyNumberFormat="1" applyFont="1" applyBorder="1" applyAlignment="1">
      <alignment/>
    </xf>
    <xf numFmtId="184" fontId="23" fillId="0" borderId="0" xfId="0" applyNumberFormat="1" applyFont="1" applyBorder="1" applyAlignment="1">
      <alignment/>
    </xf>
    <xf numFmtId="190" fontId="23" fillId="0" borderId="4" xfId="0" applyNumberFormat="1" applyFont="1" applyBorder="1" applyAlignment="1">
      <alignment/>
    </xf>
    <xf numFmtId="185" fontId="23" fillId="0" borderId="0" xfId="0" applyNumberFormat="1" applyFont="1" applyBorder="1" applyAlignment="1">
      <alignment/>
    </xf>
    <xf numFmtId="173" fontId="0" fillId="0" borderId="0" xfId="0" applyNumberFormat="1" applyAlignment="1">
      <alignment horizontal="centerContinuous"/>
    </xf>
    <xf numFmtId="173" fontId="20" fillId="0" borderId="0" xfId="0" applyNumberFormat="1" applyFont="1" applyAlignment="1">
      <alignment horizontal="centerContinuous"/>
    </xf>
    <xf numFmtId="173" fontId="20" fillId="0" borderId="0" xfId="0" applyNumberFormat="1" applyFont="1" applyAlignment="1">
      <alignment/>
    </xf>
    <xf numFmtId="0" fontId="0" fillId="0" borderId="14" xfId="0" applyBorder="1" applyAlignment="1">
      <alignment/>
    </xf>
    <xf numFmtId="173" fontId="23" fillId="0" borderId="16" xfId="0" applyNumberFormat="1" applyFont="1" applyBorder="1" applyAlignment="1">
      <alignment/>
    </xf>
    <xf numFmtId="172" fontId="23" fillId="0" borderId="21" xfId="0" applyNumberFormat="1" applyFont="1" applyBorder="1" applyAlignment="1">
      <alignment horizontal="centerContinuous" vertical="center"/>
    </xf>
    <xf numFmtId="173" fontId="23" fillId="0" borderId="16" xfId="0" applyNumberFormat="1" applyFont="1" applyBorder="1" applyAlignment="1">
      <alignment horizontal="center"/>
    </xf>
    <xf numFmtId="173" fontId="23" fillId="0" borderId="19" xfId="0" applyNumberFormat="1" applyFont="1" applyBorder="1" applyAlignment="1">
      <alignment/>
    </xf>
    <xf numFmtId="173" fontId="23" fillId="0" borderId="0" xfId="0" applyNumberFormat="1" applyFont="1" applyBorder="1" applyAlignment="1">
      <alignment/>
    </xf>
    <xf numFmtId="0" fontId="25" fillId="0" borderId="0" xfId="0" applyFont="1" applyBorder="1" applyAlignment="1">
      <alignment horizontal="center"/>
    </xf>
    <xf numFmtId="0" fontId="25" fillId="0" borderId="0" xfId="0" applyFont="1" applyBorder="1" applyAlignment="1">
      <alignment horizontal="centerContinuous"/>
    </xf>
    <xf numFmtId="173" fontId="24" fillId="0" borderId="0" xfId="0" applyNumberFormat="1" applyFont="1" applyBorder="1" applyAlignment="1">
      <alignment horizontal="centerContinuous"/>
    </xf>
    <xf numFmtId="172" fontId="20" fillId="0" borderId="0" xfId="0" applyNumberFormat="1" applyFont="1" applyBorder="1" applyAlignment="1">
      <alignment horizontal="centerContinuous"/>
    </xf>
    <xf numFmtId="200" fontId="23" fillId="0" borderId="0" xfId="0" applyNumberFormat="1" applyFont="1" applyAlignment="1">
      <alignment/>
    </xf>
    <xf numFmtId="175" fontId="23" fillId="0" borderId="0" xfId="0" applyNumberFormat="1" applyFont="1" applyAlignment="1">
      <alignment/>
    </xf>
    <xf numFmtId="0" fontId="25" fillId="0" borderId="0" xfId="0" applyFont="1" applyBorder="1" applyAlignment="1">
      <alignment horizontal="centerContinuous"/>
    </xf>
    <xf numFmtId="175" fontId="0" fillId="0" borderId="0" xfId="0" applyNumberFormat="1" applyAlignment="1">
      <alignment horizontal="centerContinuous"/>
    </xf>
    <xf numFmtId="199" fontId="23" fillId="0" borderId="0" xfId="0" applyNumberFormat="1" applyFont="1" applyAlignment="1">
      <alignment/>
    </xf>
    <xf numFmtId="173" fontId="23" fillId="0" borderId="14" xfId="0" applyNumberFormat="1" applyFont="1" applyBorder="1" applyAlignment="1">
      <alignment/>
    </xf>
    <xf numFmtId="200" fontId="23" fillId="0" borderId="0" xfId="0" applyNumberFormat="1" applyFont="1" applyAlignment="1">
      <alignment vertical="center"/>
    </xf>
    <xf numFmtId="173" fontId="0" fillId="0" borderId="0" xfId="0" applyNumberFormat="1" applyAlignment="1">
      <alignment/>
    </xf>
    <xf numFmtId="0" fontId="23" fillId="0" borderId="22" xfId="0" applyFont="1" applyBorder="1" applyAlignment="1">
      <alignment horizontal="center"/>
    </xf>
    <xf numFmtId="0" fontId="23" fillId="0" borderId="17" xfId="0" applyFont="1" applyBorder="1" applyAlignment="1">
      <alignment horizontal="center"/>
    </xf>
    <xf numFmtId="175" fontId="0" fillId="0" borderId="0" xfId="0" applyNumberFormat="1" applyAlignment="1">
      <alignment/>
    </xf>
    <xf numFmtId="201" fontId="23" fillId="0" borderId="0" xfId="0" applyNumberFormat="1" applyFont="1" applyAlignment="1">
      <alignment/>
    </xf>
    <xf numFmtId="0" fontId="30" fillId="0" borderId="0" xfId="0" applyFont="1" applyAlignment="1">
      <alignment horizontal="centerContinuous"/>
    </xf>
    <xf numFmtId="175" fontId="23" fillId="0" borderId="0" xfId="0" applyNumberFormat="1" applyFont="1" applyAlignment="1">
      <alignment horizontal="centerContinuous"/>
    </xf>
    <xf numFmtId="0" fontId="7" fillId="0" borderId="0" xfId="23">
      <alignment/>
      <protection/>
    </xf>
    <xf numFmtId="0" fontId="7" fillId="0" borderId="0" xfId="23" applyAlignment="1">
      <alignment horizontal="centerContinuous" vertical="center"/>
      <protection/>
    </xf>
    <xf numFmtId="0" fontId="7" fillId="0" borderId="0" xfId="23" applyAlignment="1">
      <alignment horizontal="centerContinuous"/>
      <protection/>
    </xf>
    <xf numFmtId="172" fontId="7" fillId="0" borderId="0" xfId="23" applyNumberFormat="1" applyAlignment="1">
      <alignment horizontal="centerContinuous"/>
      <protection/>
    </xf>
    <xf numFmtId="0" fontId="20" fillId="0" borderId="0" xfId="23" applyFont="1" applyAlignment="1">
      <alignment horizontal="centerContinuous" vertical="center"/>
      <protection/>
    </xf>
    <xf numFmtId="0" fontId="22" fillId="0" borderId="0" xfId="23" applyFont="1" applyAlignment="1">
      <alignment horizontal="centerContinuous"/>
      <protection/>
    </xf>
    <xf numFmtId="0" fontId="20" fillId="0" borderId="0" xfId="23" applyFont="1" applyAlignment="1">
      <alignment horizontal="centerContinuous"/>
      <protection/>
    </xf>
    <xf numFmtId="172" fontId="20" fillId="0" borderId="0" xfId="23" applyNumberFormat="1" applyFont="1" applyAlignment="1">
      <alignment horizontal="centerContinuous"/>
      <protection/>
    </xf>
    <xf numFmtId="172" fontId="20" fillId="0" borderId="0" xfId="23" applyNumberFormat="1" applyFont="1" applyAlignment="1">
      <alignment horizontal="right"/>
      <protection/>
    </xf>
    <xf numFmtId="0" fontId="23" fillId="0" borderId="3" xfId="23" applyFont="1" applyBorder="1">
      <alignment/>
      <protection/>
    </xf>
    <xf numFmtId="0" fontId="23" fillId="0" borderId="13" xfId="23" applyFont="1" applyBorder="1" applyAlignment="1">
      <alignment horizontal="center"/>
      <protection/>
    </xf>
    <xf numFmtId="0" fontId="23" fillId="0" borderId="14" xfId="23" applyFont="1" applyBorder="1" applyAlignment="1">
      <alignment horizontal="center"/>
      <protection/>
    </xf>
    <xf numFmtId="172" fontId="23" fillId="0" borderId="14" xfId="23" applyNumberFormat="1" applyFont="1" applyBorder="1" applyAlignment="1">
      <alignment horizontal="right"/>
      <protection/>
    </xf>
    <xf numFmtId="0" fontId="23" fillId="0" borderId="5" xfId="23" applyFont="1" applyBorder="1">
      <alignment/>
      <protection/>
    </xf>
    <xf numFmtId="0" fontId="23" fillId="0" borderId="15" xfId="23" applyFont="1" applyBorder="1" applyAlignment="1">
      <alignment horizontal="center"/>
      <protection/>
    </xf>
    <xf numFmtId="0" fontId="23" fillId="0" borderId="16" xfId="23" applyFont="1" applyBorder="1" applyAlignment="1">
      <alignment horizontal="center"/>
      <protection/>
    </xf>
    <xf numFmtId="172" fontId="23" fillId="0" borderId="16" xfId="23" applyNumberFormat="1" applyFont="1" applyBorder="1" applyAlignment="1">
      <alignment horizontal="right"/>
      <protection/>
    </xf>
    <xf numFmtId="172" fontId="23" fillId="0" borderId="10" xfId="23" applyNumberFormat="1" applyFont="1" applyBorder="1" applyAlignment="1">
      <alignment horizontal="centerContinuous" vertical="center"/>
      <protection/>
    </xf>
    <xf numFmtId="172" fontId="23" fillId="0" borderId="11" xfId="23" applyNumberFormat="1" applyFont="1" applyBorder="1" applyAlignment="1">
      <alignment horizontal="centerContinuous" vertical="center"/>
      <protection/>
    </xf>
    <xf numFmtId="172" fontId="23" fillId="0" borderId="12" xfId="23" applyNumberFormat="1" applyFont="1" applyBorder="1" applyAlignment="1">
      <alignment horizontal="center" vertical="center"/>
      <protection/>
    </xf>
    <xf numFmtId="0" fontId="23" fillId="0" borderId="5" xfId="23" applyFont="1" applyBorder="1" applyAlignment="1">
      <alignment horizontal="center"/>
      <protection/>
    </xf>
    <xf numFmtId="172" fontId="23" fillId="0" borderId="16" xfId="23" applyNumberFormat="1" applyFont="1" applyBorder="1" applyAlignment="1">
      <alignment horizontal="center"/>
      <protection/>
    </xf>
    <xf numFmtId="172" fontId="23" fillId="0" borderId="0" xfId="23" applyNumberFormat="1" applyFont="1" applyBorder="1" applyAlignment="1">
      <alignment horizontal="center"/>
      <protection/>
    </xf>
    <xf numFmtId="172" fontId="23" fillId="0" borderId="17" xfId="23" applyNumberFormat="1" applyFont="1" applyBorder="1" applyAlignment="1">
      <alignment horizontal="center"/>
      <protection/>
    </xf>
    <xf numFmtId="0" fontId="23" fillId="0" borderId="8" xfId="23" applyFont="1" applyBorder="1">
      <alignment/>
      <protection/>
    </xf>
    <xf numFmtId="0" fontId="23" fillId="0" borderId="18" xfId="23" applyFont="1" applyBorder="1" applyAlignment="1">
      <alignment horizontal="center"/>
      <protection/>
    </xf>
    <xf numFmtId="0" fontId="23" fillId="0" borderId="19" xfId="23" applyFont="1" applyBorder="1" applyAlignment="1">
      <alignment horizontal="center"/>
      <protection/>
    </xf>
    <xf numFmtId="172" fontId="23" fillId="0" borderId="19" xfId="23" applyNumberFormat="1" applyFont="1" applyBorder="1" applyAlignment="1">
      <alignment horizontal="right"/>
      <protection/>
    </xf>
    <xf numFmtId="172" fontId="23" fillId="0" borderId="19" xfId="23" applyNumberFormat="1" applyFont="1" applyBorder="1" applyAlignment="1">
      <alignment horizontal="centerContinuous"/>
      <protection/>
    </xf>
    <xf numFmtId="172" fontId="23" fillId="0" borderId="7" xfId="23" applyNumberFormat="1" applyFont="1" applyBorder="1" applyAlignment="1">
      <alignment horizontal="center"/>
      <protection/>
    </xf>
    <xf numFmtId="172" fontId="23" fillId="0" borderId="20" xfId="23" applyNumberFormat="1" applyFont="1" applyBorder="1" applyAlignment="1">
      <alignment horizontal="center"/>
      <protection/>
    </xf>
    <xf numFmtId="0" fontId="23" fillId="0" borderId="0" xfId="23" applyFont="1" applyBorder="1">
      <alignment/>
      <protection/>
    </xf>
    <xf numFmtId="0" fontId="23" fillId="0" borderId="0" xfId="23" applyFont="1" applyBorder="1" applyAlignment="1">
      <alignment horizontal="center"/>
      <protection/>
    </xf>
    <xf numFmtId="172" fontId="23" fillId="0" borderId="0" xfId="23" applyNumberFormat="1" applyFont="1" applyBorder="1" applyAlignment="1">
      <alignment horizontal="right"/>
      <protection/>
    </xf>
    <xf numFmtId="172" fontId="23" fillId="0" borderId="0" xfId="23" applyNumberFormat="1" applyFont="1" applyBorder="1" applyAlignment="1">
      <alignment horizontal="centerContinuous"/>
      <protection/>
    </xf>
    <xf numFmtId="174" fontId="23" fillId="0" borderId="0" xfId="23" applyNumberFormat="1" applyFont="1" applyAlignment="1">
      <alignment horizontal="right"/>
      <protection/>
    </xf>
    <xf numFmtId="0" fontId="24" fillId="0" borderId="0" xfId="23" applyFont="1" applyBorder="1">
      <alignment/>
      <protection/>
    </xf>
    <xf numFmtId="172" fontId="24" fillId="0" borderId="0" xfId="23" applyNumberFormat="1" applyFont="1" applyBorder="1">
      <alignment/>
      <protection/>
    </xf>
    <xf numFmtId="172" fontId="24" fillId="0" borderId="0" xfId="23" applyNumberFormat="1" applyFont="1" applyBorder="1" applyAlignment="1">
      <alignment horizontal="center"/>
      <protection/>
    </xf>
    <xf numFmtId="0" fontId="21" fillId="0" borderId="0" xfId="23" applyFont="1" applyAlignment="1">
      <alignment horizontal="centerContinuous"/>
      <protection/>
    </xf>
    <xf numFmtId="0" fontId="23" fillId="0" borderId="0" xfId="23" applyFont="1" applyAlignment="1">
      <alignment horizontal="centerContinuous"/>
      <protection/>
    </xf>
    <xf numFmtId="0" fontId="23" fillId="0" borderId="0" xfId="23" applyFont="1" applyBorder="1" applyAlignment="1">
      <alignment horizontal="centerContinuous"/>
      <protection/>
    </xf>
    <xf numFmtId="172" fontId="23" fillId="0" borderId="0" xfId="23" applyNumberFormat="1" applyFont="1">
      <alignment/>
      <protection/>
    </xf>
    <xf numFmtId="0" fontId="23" fillId="0" borderId="0" xfId="23" applyFont="1">
      <alignment/>
      <protection/>
    </xf>
    <xf numFmtId="179" fontId="23" fillId="0" borderId="0" xfId="23" applyNumberFormat="1" applyFont="1" applyAlignment="1">
      <alignment horizontal="center" vertical="center"/>
      <protection/>
    </xf>
    <xf numFmtId="179" fontId="23" fillId="0" borderId="0" xfId="23" applyNumberFormat="1" applyFont="1" applyAlignment="1">
      <alignment vertical="center"/>
      <protection/>
    </xf>
    <xf numFmtId="180" fontId="23" fillId="0" borderId="0" xfId="23" applyNumberFormat="1" applyFont="1">
      <alignment/>
      <protection/>
    </xf>
    <xf numFmtId="0" fontId="23" fillId="0" borderId="0" xfId="23" applyFont="1" applyBorder="1" applyAlignment="1">
      <alignment horizontal="right"/>
      <protection/>
    </xf>
    <xf numFmtId="172" fontId="23" fillId="0" borderId="0" xfId="23" applyNumberFormat="1" applyFont="1" applyAlignment="1">
      <alignment horizontal="right"/>
      <protection/>
    </xf>
    <xf numFmtId="0" fontId="23" fillId="0" borderId="0" xfId="23" applyFont="1" applyAlignment="1">
      <alignment horizontal="right"/>
      <protection/>
    </xf>
    <xf numFmtId="0" fontId="21" fillId="0" borderId="0" xfId="23" applyFont="1" applyBorder="1" applyAlignment="1">
      <alignment horizontal="centerContinuous"/>
      <protection/>
    </xf>
    <xf numFmtId="0" fontId="20" fillId="0" borderId="0" xfId="23" applyFont="1" applyBorder="1" applyAlignment="1">
      <alignment horizontal="centerContinuous"/>
      <protection/>
    </xf>
    <xf numFmtId="0" fontId="24" fillId="0" borderId="0" xfId="23" applyFont="1" applyBorder="1" applyAlignment="1">
      <alignment horizontal="centerContinuous"/>
      <protection/>
    </xf>
    <xf numFmtId="172" fontId="24" fillId="0" borderId="0" xfId="23" applyNumberFormat="1" applyFont="1" applyBorder="1" applyAlignment="1">
      <alignment horizontal="centerContinuous"/>
      <protection/>
    </xf>
    <xf numFmtId="0" fontId="24" fillId="0" borderId="0" xfId="23" applyFont="1" applyAlignment="1">
      <alignment horizontal="centerContinuous"/>
      <protection/>
    </xf>
    <xf numFmtId="172" fontId="24" fillId="0" borderId="0" xfId="23" applyNumberFormat="1" applyFont="1" applyAlignment="1">
      <alignment horizontal="centerContinuous"/>
      <protection/>
    </xf>
    <xf numFmtId="173" fontId="23" fillId="0" borderId="0" xfId="23" applyNumberFormat="1" applyFont="1" applyAlignment="1">
      <alignment horizontal="right"/>
      <protection/>
    </xf>
    <xf numFmtId="173" fontId="23" fillId="0" borderId="0" xfId="23" applyNumberFormat="1" applyFont="1" applyAlignment="1">
      <alignment horizontal="centerContinuous"/>
      <protection/>
    </xf>
    <xf numFmtId="0" fontId="20" fillId="0" borderId="0" xfId="23" applyFont="1" applyAlignment="1">
      <alignment horizontal="centerContinuous"/>
      <protection/>
    </xf>
    <xf numFmtId="172" fontId="21" fillId="0" borderId="0" xfId="23" applyNumberFormat="1" applyFont="1" applyAlignment="1">
      <alignment horizontal="centerContinuous"/>
      <protection/>
    </xf>
    <xf numFmtId="172" fontId="0" fillId="0" borderId="0" xfId="0" applyNumberFormat="1" applyAlignment="1">
      <alignment/>
    </xf>
    <xf numFmtId="0" fontId="23" fillId="0" borderId="5" xfId="0" applyFont="1" applyBorder="1" applyAlignment="1">
      <alignment horizontal="left"/>
    </xf>
    <xf numFmtId="0" fontId="19" fillId="0" borderId="23"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0" fontId="23" fillId="0" borderId="0" xfId="0" applyFont="1" applyBorder="1" applyAlignment="1">
      <alignment horizontal="left"/>
    </xf>
    <xf numFmtId="0" fontId="33" fillId="0" borderId="0" xfId="0" applyFont="1" applyAlignment="1">
      <alignment horizontal="center" vertical="top" wrapText="1"/>
    </xf>
    <xf numFmtId="0" fontId="0" fillId="0" borderId="0" xfId="0" applyAlignment="1">
      <alignment vertical="top" wrapText="1"/>
    </xf>
    <xf numFmtId="0" fontId="34" fillId="0" borderId="0" xfId="0" applyFont="1" applyAlignment="1">
      <alignment horizontal="justify" vertical="top"/>
    </xf>
    <xf numFmtId="0" fontId="35" fillId="0" borderId="0" xfId="0" applyFont="1" applyAlignment="1">
      <alignment horizontal="left" vertical="top"/>
    </xf>
    <xf numFmtId="0" fontId="36"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2" fontId="23" fillId="0" borderId="25" xfId="0" applyNumberFormat="1" applyFont="1" applyBorder="1" applyAlignment="1">
      <alignment horizontal="center"/>
    </xf>
    <xf numFmtId="172" fontId="23" fillId="0" borderId="26" xfId="0" applyNumberFormat="1" applyFont="1" applyBorder="1" applyAlignment="1">
      <alignment horizontal="center"/>
    </xf>
    <xf numFmtId="172" fontId="23" fillId="0" borderId="10" xfId="0" applyNumberFormat="1" applyFont="1" applyBorder="1" applyAlignment="1">
      <alignment horizontal="center" vertical="center"/>
    </xf>
    <xf numFmtId="172" fontId="23" fillId="0" borderId="21" xfId="0" applyNumberFormat="1" applyFont="1" applyBorder="1" applyAlignment="1">
      <alignment horizontal="center" vertical="center"/>
    </xf>
    <xf numFmtId="0" fontId="25" fillId="0" borderId="0" xfId="0" applyFont="1" applyBorder="1" applyAlignment="1">
      <alignment horizontal="center"/>
    </xf>
    <xf numFmtId="0" fontId="24"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xf>
    <xf numFmtId="182" fontId="23" fillId="0" borderId="14"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13" xfId="0" applyNumberFormat="1"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23"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xf>
    <xf numFmtId="0" fontId="21" fillId="0" borderId="0" xfId="0" applyFont="1" applyBorder="1" applyAlignment="1">
      <alignment horizontal="center"/>
    </xf>
    <xf numFmtId="49" fontId="23" fillId="0" borderId="10" xfId="0" applyNumberFormat="1" applyFont="1" applyBorder="1" applyAlignment="1">
      <alignment horizontal="center" vertical="center" shrinkToFit="1"/>
    </xf>
    <xf numFmtId="0" fontId="0" fillId="0" borderId="21" xfId="0" applyBorder="1" applyAlignment="1">
      <alignment shrinkToFit="1"/>
    </xf>
    <xf numFmtId="183" fontId="23" fillId="0" borderId="24" xfId="0" applyNumberFormat="1" applyFont="1" applyBorder="1" applyAlignment="1">
      <alignment horizontal="center" wrapText="1" shrinkToFit="1"/>
    </xf>
    <xf numFmtId="0" fontId="0" fillId="0" borderId="19" xfId="0" applyBorder="1" applyAlignment="1">
      <alignment wrapText="1" shrinkToFit="1"/>
    </xf>
    <xf numFmtId="183" fontId="23" fillId="0" borderId="29" xfId="0" applyNumberFormat="1" applyFont="1" applyBorder="1" applyAlignment="1">
      <alignment horizontal="center" wrapText="1" shrinkToFit="1"/>
    </xf>
    <xf numFmtId="0" fontId="0" fillId="0" borderId="20" xfId="0" applyBorder="1" applyAlignment="1">
      <alignment wrapText="1" shrinkToFit="1"/>
    </xf>
    <xf numFmtId="0" fontId="23" fillId="0" borderId="0" xfId="0" applyFont="1" applyBorder="1" applyAlignment="1">
      <alignment horizontal="center" vertical="center"/>
    </xf>
    <xf numFmtId="49" fontId="24" fillId="0" borderId="0" xfId="0" applyNumberFormat="1" applyFont="1" applyAlignment="1">
      <alignment horizontal="center" vertical="center"/>
    </xf>
    <xf numFmtId="172" fontId="23" fillId="0" borderId="10" xfId="23" applyNumberFormat="1" applyFont="1" applyBorder="1" applyAlignment="1">
      <alignment horizontal="center" vertical="center"/>
      <protection/>
    </xf>
    <xf numFmtId="172" fontId="23" fillId="0" borderId="21" xfId="23" applyNumberFormat="1" applyFont="1" applyBorder="1" applyAlignment="1">
      <alignment horizontal="center" vertical="center"/>
      <protection/>
    </xf>
    <xf numFmtId="0" fontId="20" fillId="0" borderId="0" xfId="23" applyFont="1" applyAlignment="1">
      <alignment horizontal="center" vertical="center"/>
      <protection/>
    </xf>
    <xf numFmtId="0" fontId="25" fillId="0" borderId="0" xfId="23" applyFont="1" applyAlignment="1">
      <alignment horizontal="center" vertical="center"/>
      <protection/>
    </xf>
    <xf numFmtId="0" fontId="25" fillId="0" borderId="0" xfId="23" applyFont="1" applyBorder="1" applyAlignment="1">
      <alignment horizontal="center"/>
      <protection/>
    </xf>
    <xf numFmtId="172" fontId="23" fillId="0" borderId="25" xfId="23" applyNumberFormat="1" applyFont="1" applyBorder="1" applyAlignment="1">
      <alignment horizontal="center"/>
      <protection/>
    </xf>
    <xf numFmtId="172" fontId="23" fillId="0" borderId="26" xfId="23" applyNumberFormat="1" applyFont="1" applyBorder="1" applyAlignment="1">
      <alignment horizontal="center"/>
      <protection/>
    </xf>
    <xf numFmtId="0" fontId="24" fillId="0" borderId="0" xfId="23" applyFont="1" applyAlignment="1">
      <alignment horizontal="center" vertical="center"/>
      <protection/>
    </xf>
    <xf numFmtId="0" fontId="21" fillId="0" borderId="0" xfId="23" applyFont="1" applyAlignment="1">
      <alignment horizontal="center" vertical="center"/>
      <protection/>
    </xf>
    <xf numFmtId="0" fontId="21" fillId="0" borderId="0" xfId="23" applyFont="1" applyAlignment="1">
      <alignment horizontal="center" vertical="center"/>
      <protection/>
    </xf>
    <xf numFmtId="0" fontId="20"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25" fillId="0" borderId="0" xfId="0" applyFont="1" applyBorder="1" applyAlignment="1">
      <alignment horizontal="center"/>
    </xf>
    <xf numFmtId="0" fontId="24" fillId="0" borderId="0" xfId="0" applyFont="1" applyAlignment="1">
      <alignment horizontal="center"/>
    </xf>
  </cellXfs>
  <cellStyles count="16">
    <cellStyle name="Normal" xfId="0"/>
    <cellStyle name="Followed Hyperlink" xfId="15"/>
    <cellStyle name="Comma" xfId="16"/>
    <cellStyle name="Comma [0]" xfId="17"/>
    <cellStyle name="Hyperlink" xfId="18"/>
    <cellStyle name="Percent" xfId="19"/>
    <cellStyle name="Standard_AE_V062004" xfId="20"/>
    <cellStyle name="Standard_AE_W062004" xfId="21"/>
    <cellStyle name="Standard_Ae0604" xfId="22"/>
    <cellStyle name="Standard_Ae0704" xfId="23"/>
    <cellStyle name="Standard_aufwz_w" xfId="24"/>
    <cellStyle name="Standard_Bau_0604" xfId="25"/>
    <cellStyle name="Standard_UM_V0604" xfId="26"/>
    <cellStyle name="Standard_UM_W0604"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Lit>
          </c:val>
          <c:smooth val="0"/>
        </c:ser>
        <c:axId val="3384226"/>
        <c:axId val="30458035"/>
      </c:lineChart>
      <c:catAx>
        <c:axId val="33842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458035"/>
        <c:crosses val="autoZero"/>
        <c:auto val="1"/>
        <c:lblOffset val="100"/>
        <c:tickMarkSkip val="12"/>
        <c:noMultiLvlLbl val="0"/>
      </c:catAx>
      <c:valAx>
        <c:axId val="3045803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3842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numLit>
          </c:val>
          <c:smooth val="0"/>
        </c:ser>
        <c:axId val="15473692"/>
        <c:axId val="5045501"/>
      </c:lineChart>
      <c:catAx>
        <c:axId val="1547369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45501"/>
        <c:crosses val="autoZero"/>
        <c:auto val="1"/>
        <c:lblOffset val="100"/>
        <c:tickMarkSkip val="12"/>
        <c:noMultiLvlLbl val="0"/>
      </c:catAx>
      <c:valAx>
        <c:axId val="50455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4736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numLit>
          </c:val>
          <c:smooth val="0"/>
        </c:ser>
        <c:axId val="45409510"/>
        <c:axId val="6032407"/>
      </c:lineChart>
      <c:catAx>
        <c:axId val="45409510"/>
        <c:scaling>
          <c:orientation val="minMax"/>
        </c:scaling>
        <c:axPos val="b"/>
        <c:majorGridlines/>
        <c:delete val="1"/>
        <c:majorTickMark val="out"/>
        <c:minorTickMark val="none"/>
        <c:tickLblPos val="none"/>
        <c:crossAx val="6032407"/>
        <c:crosses val="autoZero"/>
        <c:auto val="1"/>
        <c:lblOffset val="100"/>
        <c:tickMarkSkip val="12"/>
        <c:noMultiLvlLbl val="0"/>
      </c:catAx>
      <c:valAx>
        <c:axId val="603240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4095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numLit>
          </c:val>
          <c:smooth val="0"/>
        </c:ser>
        <c:axId val="54291664"/>
        <c:axId val="18862929"/>
      </c:lineChart>
      <c:catAx>
        <c:axId val="54291664"/>
        <c:scaling>
          <c:orientation val="minMax"/>
        </c:scaling>
        <c:axPos val="b"/>
        <c:majorGridlines/>
        <c:delete val="1"/>
        <c:majorTickMark val="out"/>
        <c:minorTickMark val="none"/>
        <c:tickLblPos val="none"/>
        <c:crossAx val="18862929"/>
        <c:crosses val="autoZero"/>
        <c:auto val="1"/>
        <c:lblOffset val="100"/>
        <c:tickMarkSkip val="12"/>
        <c:noMultiLvlLbl val="0"/>
      </c:catAx>
      <c:valAx>
        <c:axId val="1886292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2916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numLit>
          </c:val>
          <c:smooth val="0"/>
        </c:ser>
        <c:axId val="35548634"/>
        <c:axId val="51502251"/>
      </c:lineChart>
      <c:catAx>
        <c:axId val="355486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502251"/>
        <c:crosses val="autoZero"/>
        <c:auto val="1"/>
        <c:lblOffset val="100"/>
        <c:tickMarkSkip val="12"/>
        <c:noMultiLvlLbl val="0"/>
      </c:catAx>
      <c:valAx>
        <c:axId val="5150225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5486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numLit>
          </c:val>
          <c:smooth val="0"/>
        </c:ser>
        <c:axId val="60867076"/>
        <c:axId val="10932773"/>
      </c:lineChart>
      <c:catAx>
        <c:axId val="60867076"/>
        <c:scaling>
          <c:orientation val="minMax"/>
        </c:scaling>
        <c:axPos val="b"/>
        <c:majorGridlines/>
        <c:delete val="1"/>
        <c:majorTickMark val="out"/>
        <c:minorTickMark val="none"/>
        <c:tickLblPos val="none"/>
        <c:crossAx val="10932773"/>
        <c:crosses val="autoZero"/>
        <c:auto val="1"/>
        <c:lblOffset val="100"/>
        <c:tickMarkSkip val="12"/>
        <c:noMultiLvlLbl val="0"/>
      </c:catAx>
      <c:valAx>
        <c:axId val="1093277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8670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numLit>
          </c:val>
          <c:smooth val="0"/>
        </c:ser>
        <c:axId val="31286094"/>
        <c:axId val="13139391"/>
      </c:lineChart>
      <c:catAx>
        <c:axId val="31286094"/>
        <c:scaling>
          <c:orientation val="minMax"/>
        </c:scaling>
        <c:axPos val="b"/>
        <c:majorGridlines/>
        <c:delete val="1"/>
        <c:majorTickMark val="out"/>
        <c:minorTickMark val="none"/>
        <c:tickLblPos val="none"/>
        <c:crossAx val="13139391"/>
        <c:crosses val="autoZero"/>
        <c:auto val="1"/>
        <c:lblOffset val="100"/>
        <c:tickMarkSkip val="12"/>
        <c:noMultiLvlLbl val="0"/>
      </c:catAx>
      <c:valAx>
        <c:axId val="1313939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2860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51145656"/>
        <c:axId val="57657721"/>
      </c:lineChart>
      <c:catAx>
        <c:axId val="51145656"/>
        <c:scaling>
          <c:orientation val="minMax"/>
        </c:scaling>
        <c:axPos val="b"/>
        <c:majorGridlines/>
        <c:delete val="1"/>
        <c:majorTickMark val="out"/>
        <c:minorTickMark val="none"/>
        <c:tickLblPos val="nextTo"/>
        <c:crossAx val="57657721"/>
        <c:crosses val="autoZero"/>
        <c:auto val="1"/>
        <c:lblOffset val="100"/>
        <c:tickMarkSkip val="12"/>
        <c:noMultiLvlLbl val="0"/>
      </c:catAx>
      <c:valAx>
        <c:axId val="5765772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11456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49157442"/>
        <c:axId val="39763795"/>
      </c:lineChart>
      <c:catAx>
        <c:axId val="49157442"/>
        <c:scaling>
          <c:orientation val="minMax"/>
        </c:scaling>
        <c:axPos val="b"/>
        <c:majorGridlines/>
        <c:delete val="1"/>
        <c:majorTickMark val="out"/>
        <c:minorTickMark val="none"/>
        <c:tickLblPos val="nextTo"/>
        <c:crossAx val="39763795"/>
        <c:crosses val="autoZero"/>
        <c:auto val="1"/>
        <c:lblOffset val="100"/>
        <c:tickMarkSkip val="12"/>
        <c:noMultiLvlLbl val="0"/>
      </c:catAx>
      <c:valAx>
        <c:axId val="3976379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91574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22329836"/>
        <c:axId val="66750797"/>
      </c:lineChart>
      <c:catAx>
        <c:axId val="22329836"/>
        <c:scaling>
          <c:orientation val="minMax"/>
        </c:scaling>
        <c:axPos val="b"/>
        <c:majorGridlines/>
        <c:delete val="1"/>
        <c:majorTickMark val="out"/>
        <c:minorTickMark val="none"/>
        <c:tickLblPos val="nextTo"/>
        <c:crossAx val="66750797"/>
        <c:crosses val="autoZero"/>
        <c:auto val="1"/>
        <c:lblOffset val="100"/>
        <c:tickMarkSkip val="12"/>
        <c:noMultiLvlLbl val="0"/>
      </c:catAx>
      <c:valAx>
        <c:axId val="6675079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23298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63886262"/>
        <c:axId val="38105447"/>
      </c:lineChart>
      <c:catAx>
        <c:axId val="63886262"/>
        <c:scaling>
          <c:orientation val="minMax"/>
        </c:scaling>
        <c:axPos val="b"/>
        <c:majorGridlines/>
        <c:delete val="1"/>
        <c:majorTickMark val="out"/>
        <c:minorTickMark val="none"/>
        <c:tickLblPos val="nextTo"/>
        <c:crossAx val="38105447"/>
        <c:crosses val="autoZero"/>
        <c:auto val="1"/>
        <c:lblOffset val="100"/>
        <c:tickMarkSkip val="12"/>
        <c:noMultiLvlLbl val="0"/>
      </c:catAx>
      <c:valAx>
        <c:axId val="3810544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38862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Lit>
          </c:val>
          <c:smooth val="0"/>
        </c:ser>
        <c:axId val="5686860"/>
        <c:axId val="51181741"/>
      </c:lineChart>
      <c:catAx>
        <c:axId val="5686860"/>
        <c:scaling>
          <c:orientation val="minMax"/>
        </c:scaling>
        <c:axPos val="b"/>
        <c:majorGridlines/>
        <c:delete val="1"/>
        <c:majorTickMark val="out"/>
        <c:minorTickMark val="none"/>
        <c:tickLblPos val="none"/>
        <c:crossAx val="51181741"/>
        <c:crosses val="autoZero"/>
        <c:auto val="1"/>
        <c:lblOffset val="100"/>
        <c:tickMarkSkip val="12"/>
        <c:noMultiLvlLbl val="0"/>
      </c:catAx>
      <c:valAx>
        <c:axId val="5118174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868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7404704"/>
        <c:axId val="66642337"/>
      </c:lineChart>
      <c:catAx>
        <c:axId val="7404704"/>
        <c:scaling>
          <c:orientation val="minMax"/>
        </c:scaling>
        <c:axPos val="b"/>
        <c:majorGridlines/>
        <c:delete val="1"/>
        <c:majorTickMark val="out"/>
        <c:minorTickMark val="none"/>
        <c:tickLblPos val="nextTo"/>
        <c:crossAx val="66642337"/>
        <c:crosses val="autoZero"/>
        <c:auto val="1"/>
        <c:lblOffset val="100"/>
        <c:tickMarkSkip val="12"/>
        <c:noMultiLvlLbl val="0"/>
      </c:catAx>
      <c:valAx>
        <c:axId val="6664233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4047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62910122"/>
        <c:axId val="29320187"/>
      </c:lineChart>
      <c:catAx>
        <c:axId val="62910122"/>
        <c:scaling>
          <c:orientation val="minMax"/>
        </c:scaling>
        <c:axPos val="b"/>
        <c:majorGridlines/>
        <c:delete val="1"/>
        <c:majorTickMark val="out"/>
        <c:minorTickMark val="none"/>
        <c:tickLblPos val="nextTo"/>
        <c:crossAx val="29320187"/>
        <c:crosses val="autoZero"/>
        <c:auto val="1"/>
        <c:lblOffset val="100"/>
        <c:tickMarkSkip val="12"/>
        <c:noMultiLvlLbl val="0"/>
      </c:catAx>
      <c:valAx>
        <c:axId val="2932018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9101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62555092"/>
        <c:axId val="26124917"/>
      </c:lineChart>
      <c:catAx>
        <c:axId val="62555092"/>
        <c:scaling>
          <c:orientation val="minMax"/>
        </c:scaling>
        <c:axPos val="b"/>
        <c:majorGridlines/>
        <c:delete val="1"/>
        <c:majorTickMark val="out"/>
        <c:minorTickMark val="none"/>
        <c:tickLblPos val="nextTo"/>
        <c:crossAx val="26124917"/>
        <c:crosses val="autoZero"/>
        <c:auto val="1"/>
        <c:lblOffset val="100"/>
        <c:tickMarkSkip val="12"/>
        <c:noMultiLvlLbl val="0"/>
      </c:catAx>
      <c:valAx>
        <c:axId val="261249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5550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33797662"/>
        <c:axId val="35743503"/>
      </c:lineChart>
      <c:catAx>
        <c:axId val="33797662"/>
        <c:scaling>
          <c:orientation val="minMax"/>
        </c:scaling>
        <c:axPos val="b"/>
        <c:majorGridlines/>
        <c:delete val="1"/>
        <c:majorTickMark val="out"/>
        <c:minorTickMark val="none"/>
        <c:tickLblPos val="nextTo"/>
        <c:crossAx val="35743503"/>
        <c:crosses val="autoZero"/>
        <c:auto val="1"/>
        <c:lblOffset val="100"/>
        <c:tickMarkSkip val="12"/>
        <c:noMultiLvlLbl val="0"/>
      </c:catAx>
      <c:valAx>
        <c:axId val="3574350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37976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numLit>
          </c:val>
          <c:smooth val="0"/>
        </c:ser>
        <c:axId val="53256072"/>
        <c:axId val="9542601"/>
      </c:lineChart>
      <c:catAx>
        <c:axId val="53256072"/>
        <c:scaling>
          <c:orientation val="minMax"/>
        </c:scaling>
        <c:axPos val="b"/>
        <c:majorGridlines/>
        <c:delete val="1"/>
        <c:majorTickMark val="out"/>
        <c:minorTickMark val="none"/>
        <c:tickLblPos val="nextTo"/>
        <c:crossAx val="9542601"/>
        <c:crosses val="autoZero"/>
        <c:auto val="1"/>
        <c:lblOffset val="100"/>
        <c:tickMarkSkip val="12"/>
        <c:noMultiLvlLbl val="0"/>
      </c:catAx>
      <c:valAx>
        <c:axId val="95426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2560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numLit>
          </c:val>
          <c:smooth val="0"/>
        </c:ser>
        <c:axId val="18774546"/>
        <c:axId val="34753187"/>
      </c:lineChart>
      <c:catAx>
        <c:axId val="18774546"/>
        <c:scaling>
          <c:orientation val="minMax"/>
        </c:scaling>
        <c:axPos val="b"/>
        <c:majorGridlines/>
        <c:delete val="1"/>
        <c:majorTickMark val="out"/>
        <c:minorTickMark val="none"/>
        <c:tickLblPos val="nextTo"/>
        <c:crossAx val="34753187"/>
        <c:crosses val="autoZero"/>
        <c:auto val="1"/>
        <c:lblOffset val="100"/>
        <c:tickMarkSkip val="12"/>
        <c:noMultiLvlLbl val="0"/>
      </c:catAx>
      <c:valAx>
        <c:axId val="347531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7745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44343228"/>
        <c:axId val="63544733"/>
      </c:lineChart>
      <c:catAx>
        <c:axId val="44343228"/>
        <c:scaling>
          <c:orientation val="minMax"/>
        </c:scaling>
        <c:axPos val="b"/>
        <c:majorGridlines/>
        <c:delete val="1"/>
        <c:majorTickMark val="out"/>
        <c:minorTickMark val="none"/>
        <c:tickLblPos val="nextTo"/>
        <c:crossAx val="63544733"/>
        <c:crosses val="autoZero"/>
        <c:auto val="1"/>
        <c:lblOffset val="100"/>
        <c:tickMarkSkip val="12"/>
        <c:noMultiLvlLbl val="0"/>
      </c:catAx>
      <c:valAx>
        <c:axId val="6354473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43432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35031686"/>
        <c:axId val="46849719"/>
      </c:lineChart>
      <c:catAx>
        <c:axId val="35031686"/>
        <c:scaling>
          <c:orientation val="minMax"/>
        </c:scaling>
        <c:axPos val="b"/>
        <c:majorGridlines/>
        <c:delete val="1"/>
        <c:majorTickMark val="out"/>
        <c:minorTickMark val="none"/>
        <c:tickLblPos val="nextTo"/>
        <c:crossAx val="46849719"/>
        <c:crosses val="autoZero"/>
        <c:auto val="1"/>
        <c:lblOffset val="100"/>
        <c:tickMarkSkip val="12"/>
        <c:noMultiLvlLbl val="0"/>
      </c:catAx>
      <c:valAx>
        <c:axId val="4684971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50316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18994288"/>
        <c:axId val="36730865"/>
      </c:lineChart>
      <c:catAx>
        <c:axId val="18994288"/>
        <c:scaling>
          <c:orientation val="minMax"/>
        </c:scaling>
        <c:axPos val="b"/>
        <c:majorGridlines/>
        <c:delete val="1"/>
        <c:majorTickMark val="out"/>
        <c:minorTickMark val="none"/>
        <c:tickLblPos val="nextTo"/>
        <c:crossAx val="36730865"/>
        <c:crosses val="autoZero"/>
        <c:auto val="1"/>
        <c:lblOffset val="100"/>
        <c:tickMarkSkip val="12"/>
        <c:noMultiLvlLbl val="0"/>
      </c:catAx>
      <c:valAx>
        <c:axId val="3673086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89942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62142330"/>
        <c:axId val="22410059"/>
      </c:lineChart>
      <c:catAx>
        <c:axId val="62142330"/>
        <c:scaling>
          <c:orientation val="minMax"/>
        </c:scaling>
        <c:axPos val="b"/>
        <c:majorGridlines/>
        <c:delete val="1"/>
        <c:majorTickMark val="out"/>
        <c:minorTickMark val="none"/>
        <c:tickLblPos val="nextTo"/>
        <c:crossAx val="22410059"/>
        <c:crosses val="autoZero"/>
        <c:auto val="1"/>
        <c:lblOffset val="100"/>
        <c:tickMarkSkip val="12"/>
        <c:noMultiLvlLbl val="0"/>
      </c:catAx>
      <c:valAx>
        <c:axId val="2241005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1423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Lit>
          </c:val>
          <c:smooth val="0"/>
        </c:ser>
        <c:axId val="57982486"/>
        <c:axId val="52080327"/>
      </c:lineChart>
      <c:catAx>
        <c:axId val="57982486"/>
        <c:scaling>
          <c:orientation val="minMax"/>
        </c:scaling>
        <c:axPos val="b"/>
        <c:majorGridlines/>
        <c:delete val="1"/>
        <c:majorTickMark val="out"/>
        <c:minorTickMark val="none"/>
        <c:tickLblPos val="none"/>
        <c:crossAx val="52080327"/>
        <c:crosses val="autoZero"/>
        <c:auto val="1"/>
        <c:lblOffset val="100"/>
        <c:tickMarkSkip val="12"/>
        <c:noMultiLvlLbl val="0"/>
      </c:catAx>
      <c:valAx>
        <c:axId val="5208032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9824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363940"/>
        <c:axId val="3275461"/>
      </c:lineChart>
      <c:catAx>
        <c:axId val="363940"/>
        <c:scaling>
          <c:orientation val="minMax"/>
        </c:scaling>
        <c:axPos val="b"/>
        <c:majorGridlines/>
        <c:delete val="1"/>
        <c:majorTickMark val="out"/>
        <c:minorTickMark val="none"/>
        <c:tickLblPos val="nextTo"/>
        <c:crossAx val="3275461"/>
        <c:crosses val="autoZero"/>
        <c:auto val="1"/>
        <c:lblOffset val="100"/>
        <c:tickMarkSkip val="12"/>
        <c:noMultiLvlLbl val="0"/>
      </c:catAx>
      <c:valAx>
        <c:axId val="327546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639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29479150"/>
        <c:axId val="63985759"/>
      </c:lineChart>
      <c:catAx>
        <c:axId val="29479150"/>
        <c:scaling>
          <c:orientation val="minMax"/>
        </c:scaling>
        <c:axPos val="b"/>
        <c:majorGridlines/>
        <c:delete val="1"/>
        <c:majorTickMark val="out"/>
        <c:minorTickMark val="none"/>
        <c:tickLblPos val="nextTo"/>
        <c:crossAx val="63985759"/>
        <c:crosses val="autoZero"/>
        <c:auto val="1"/>
        <c:lblOffset val="100"/>
        <c:tickMarkSkip val="12"/>
        <c:noMultiLvlLbl val="0"/>
      </c:catAx>
      <c:valAx>
        <c:axId val="6398575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94791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39000920"/>
        <c:axId val="15463961"/>
      </c:lineChart>
      <c:catAx>
        <c:axId val="39000920"/>
        <c:scaling>
          <c:orientation val="minMax"/>
        </c:scaling>
        <c:axPos val="b"/>
        <c:majorGridlines/>
        <c:delete val="1"/>
        <c:majorTickMark val="out"/>
        <c:minorTickMark val="none"/>
        <c:tickLblPos val="nextTo"/>
        <c:crossAx val="15463961"/>
        <c:crosses val="autoZero"/>
        <c:auto val="1"/>
        <c:lblOffset val="100"/>
        <c:tickMarkSkip val="12"/>
        <c:noMultiLvlLbl val="0"/>
      </c:catAx>
      <c:valAx>
        <c:axId val="1546396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0009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4957922"/>
        <c:axId val="44621299"/>
      </c:lineChart>
      <c:catAx>
        <c:axId val="4957922"/>
        <c:scaling>
          <c:orientation val="minMax"/>
        </c:scaling>
        <c:axPos val="b"/>
        <c:majorGridlines/>
        <c:delete val="1"/>
        <c:majorTickMark val="out"/>
        <c:minorTickMark val="none"/>
        <c:tickLblPos val="nextTo"/>
        <c:crossAx val="44621299"/>
        <c:crosses val="autoZero"/>
        <c:auto val="1"/>
        <c:lblOffset val="100"/>
        <c:tickMarkSkip val="12"/>
        <c:noMultiLvlLbl val="0"/>
      </c:catAx>
      <c:valAx>
        <c:axId val="4462129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9579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numLit>
          </c:val>
          <c:smooth val="0"/>
        </c:ser>
        <c:axId val="66047372"/>
        <c:axId val="57555437"/>
      </c:lineChart>
      <c:catAx>
        <c:axId val="66047372"/>
        <c:scaling>
          <c:orientation val="minMax"/>
        </c:scaling>
        <c:axPos val="b"/>
        <c:majorGridlines/>
        <c:delete val="1"/>
        <c:majorTickMark val="out"/>
        <c:minorTickMark val="none"/>
        <c:tickLblPos val="nextTo"/>
        <c:crossAx val="57555437"/>
        <c:crosses val="autoZero"/>
        <c:auto val="1"/>
        <c:lblOffset val="100"/>
        <c:tickMarkSkip val="12"/>
        <c:noMultiLvlLbl val="0"/>
      </c:catAx>
      <c:valAx>
        <c:axId val="5755543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0473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numLit>
          </c:val>
          <c:smooth val="0"/>
        </c:ser>
        <c:axId val="48236886"/>
        <c:axId val="31478791"/>
      </c:lineChart>
      <c:catAx>
        <c:axId val="48236886"/>
        <c:scaling>
          <c:orientation val="minMax"/>
        </c:scaling>
        <c:axPos val="b"/>
        <c:majorGridlines/>
        <c:delete val="1"/>
        <c:majorTickMark val="out"/>
        <c:minorTickMark val="none"/>
        <c:tickLblPos val="nextTo"/>
        <c:crossAx val="31478791"/>
        <c:crosses val="autoZero"/>
        <c:auto val="1"/>
        <c:lblOffset val="100"/>
        <c:tickMarkSkip val="12"/>
        <c:noMultiLvlLbl val="0"/>
      </c:catAx>
      <c:valAx>
        <c:axId val="3147879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2368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873664"/>
        <c:axId val="66754113"/>
      </c:lineChart>
      <c:catAx>
        <c:axId val="14873664"/>
        <c:scaling>
          <c:orientation val="minMax"/>
        </c:scaling>
        <c:axPos val="b"/>
        <c:majorGridlines/>
        <c:delete val="1"/>
        <c:majorTickMark val="out"/>
        <c:minorTickMark val="none"/>
        <c:tickLblPos val="nextTo"/>
        <c:crossAx val="66754113"/>
        <c:crosses val="autoZero"/>
        <c:auto val="1"/>
        <c:lblOffset val="100"/>
        <c:tickMarkSkip val="12"/>
        <c:noMultiLvlLbl val="0"/>
      </c:catAx>
      <c:valAx>
        <c:axId val="6675411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48736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916106"/>
        <c:axId val="38374043"/>
      </c:lineChart>
      <c:catAx>
        <c:axId val="63916106"/>
        <c:scaling>
          <c:orientation val="minMax"/>
        </c:scaling>
        <c:axPos val="b"/>
        <c:majorGridlines/>
        <c:delete val="1"/>
        <c:majorTickMark val="out"/>
        <c:minorTickMark val="none"/>
        <c:tickLblPos val="nextTo"/>
        <c:crossAx val="38374043"/>
        <c:crosses val="autoZero"/>
        <c:auto val="1"/>
        <c:lblOffset val="100"/>
        <c:tickMarkSkip val="12"/>
        <c:noMultiLvlLbl val="0"/>
      </c:catAx>
      <c:valAx>
        <c:axId val="3837404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9161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822068"/>
        <c:axId val="21289749"/>
      </c:lineChart>
      <c:catAx>
        <c:axId val="9822068"/>
        <c:scaling>
          <c:orientation val="minMax"/>
        </c:scaling>
        <c:axPos val="b"/>
        <c:majorGridlines/>
        <c:delete val="1"/>
        <c:majorTickMark val="out"/>
        <c:minorTickMark val="none"/>
        <c:tickLblPos val="nextTo"/>
        <c:crossAx val="21289749"/>
        <c:crosses val="autoZero"/>
        <c:auto val="1"/>
        <c:lblOffset val="100"/>
        <c:tickMarkSkip val="12"/>
        <c:noMultiLvlLbl val="0"/>
      </c:catAx>
      <c:valAx>
        <c:axId val="2128974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8220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390014"/>
        <c:axId val="46748079"/>
      </c:lineChart>
      <c:catAx>
        <c:axId val="57390014"/>
        <c:scaling>
          <c:orientation val="minMax"/>
        </c:scaling>
        <c:axPos val="b"/>
        <c:majorGridlines/>
        <c:delete val="1"/>
        <c:majorTickMark val="out"/>
        <c:minorTickMark val="none"/>
        <c:tickLblPos val="nextTo"/>
        <c:crossAx val="46748079"/>
        <c:crosses val="autoZero"/>
        <c:auto val="1"/>
        <c:lblOffset val="100"/>
        <c:tickMarkSkip val="12"/>
        <c:noMultiLvlLbl val="0"/>
      </c:catAx>
      <c:valAx>
        <c:axId val="4674807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3900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66069760"/>
        <c:axId val="57756929"/>
      </c:lineChart>
      <c:catAx>
        <c:axId val="660697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756929"/>
        <c:crosses val="autoZero"/>
        <c:auto val="1"/>
        <c:lblOffset val="100"/>
        <c:tickMarkSkip val="12"/>
        <c:noMultiLvlLbl val="0"/>
      </c:catAx>
      <c:valAx>
        <c:axId val="5775692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60697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18079528"/>
        <c:axId val="28498025"/>
      </c:lineChart>
      <c:catAx>
        <c:axId val="18079528"/>
        <c:scaling>
          <c:orientation val="minMax"/>
        </c:scaling>
        <c:axPos val="b"/>
        <c:majorGridlines/>
        <c:delete val="1"/>
        <c:majorTickMark val="out"/>
        <c:minorTickMark val="none"/>
        <c:tickLblPos val="nextTo"/>
        <c:crossAx val="28498025"/>
        <c:crosses val="autoZero"/>
        <c:auto val="1"/>
        <c:lblOffset val="100"/>
        <c:tickMarkSkip val="12"/>
        <c:noMultiLvlLbl val="0"/>
      </c:catAx>
      <c:valAx>
        <c:axId val="2849802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80795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155634"/>
        <c:axId val="26638659"/>
      </c:lineChart>
      <c:catAx>
        <c:axId val="55155634"/>
        <c:scaling>
          <c:orientation val="minMax"/>
        </c:scaling>
        <c:axPos val="b"/>
        <c:majorGridlines/>
        <c:delete val="1"/>
        <c:majorTickMark val="out"/>
        <c:minorTickMark val="none"/>
        <c:tickLblPos val="nextTo"/>
        <c:crossAx val="26638659"/>
        <c:crosses val="autoZero"/>
        <c:auto val="1"/>
        <c:lblOffset val="100"/>
        <c:tickMarkSkip val="12"/>
        <c:noMultiLvlLbl val="0"/>
      </c:catAx>
      <c:valAx>
        <c:axId val="2663865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51556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421340"/>
        <c:axId val="10247741"/>
      </c:lineChart>
      <c:catAx>
        <c:axId val="38421340"/>
        <c:scaling>
          <c:orientation val="minMax"/>
        </c:scaling>
        <c:axPos val="b"/>
        <c:majorGridlines/>
        <c:delete val="1"/>
        <c:majorTickMark val="out"/>
        <c:minorTickMark val="none"/>
        <c:tickLblPos val="nextTo"/>
        <c:crossAx val="10247741"/>
        <c:crosses val="autoZero"/>
        <c:auto val="1"/>
        <c:lblOffset val="100"/>
        <c:tickMarkSkip val="12"/>
        <c:noMultiLvlLbl val="0"/>
      </c:catAx>
      <c:valAx>
        <c:axId val="1024774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84213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120806"/>
        <c:axId val="24760663"/>
      </c:lineChart>
      <c:catAx>
        <c:axId val="25120806"/>
        <c:scaling>
          <c:orientation val="minMax"/>
        </c:scaling>
        <c:axPos val="b"/>
        <c:majorGridlines/>
        <c:delete val="1"/>
        <c:majorTickMark val="out"/>
        <c:minorTickMark val="none"/>
        <c:tickLblPos val="nextTo"/>
        <c:crossAx val="24760663"/>
        <c:crosses val="autoZero"/>
        <c:auto val="1"/>
        <c:lblOffset val="100"/>
        <c:tickMarkSkip val="12"/>
        <c:noMultiLvlLbl val="0"/>
      </c:catAx>
      <c:valAx>
        <c:axId val="2476066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1208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519376"/>
        <c:axId val="59456657"/>
      </c:lineChart>
      <c:catAx>
        <c:axId val="21519376"/>
        <c:scaling>
          <c:orientation val="minMax"/>
        </c:scaling>
        <c:axPos val="b"/>
        <c:majorGridlines/>
        <c:delete val="1"/>
        <c:majorTickMark val="out"/>
        <c:minorTickMark val="none"/>
        <c:tickLblPos val="nextTo"/>
        <c:crossAx val="59456657"/>
        <c:crosses val="autoZero"/>
        <c:auto val="1"/>
        <c:lblOffset val="100"/>
        <c:tickMarkSkip val="12"/>
        <c:noMultiLvlLbl val="0"/>
      </c:catAx>
      <c:valAx>
        <c:axId val="5945665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15193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65347866"/>
        <c:axId val="51259883"/>
      </c:lineChart>
      <c:catAx>
        <c:axId val="65347866"/>
        <c:scaling>
          <c:orientation val="minMax"/>
        </c:scaling>
        <c:axPos val="b"/>
        <c:majorGridlines/>
        <c:delete val="1"/>
        <c:majorTickMark val="out"/>
        <c:minorTickMark val="none"/>
        <c:tickLblPos val="nextTo"/>
        <c:crossAx val="51259883"/>
        <c:crosses val="autoZero"/>
        <c:auto val="1"/>
        <c:lblOffset val="100"/>
        <c:tickMarkSkip val="12"/>
        <c:noMultiLvlLbl val="0"/>
      </c:catAx>
      <c:valAx>
        <c:axId val="5125988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53478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685764"/>
        <c:axId val="58409829"/>
      </c:lineChart>
      <c:catAx>
        <c:axId val="58685764"/>
        <c:scaling>
          <c:orientation val="minMax"/>
        </c:scaling>
        <c:axPos val="b"/>
        <c:majorGridlines/>
        <c:delete val="1"/>
        <c:majorTickMark val="out"/>
        <c:minorTickMark val="none"/>
        <c:tickLblPos val="nextTo"/>
        <c:crossAx val="58409829"/>
        <c:crosses val="autoZero"/>
        <c:auto val="1"/>
        <c:lblOffset val="100"/>
        <c:tickMarkSkip val="12"/>
        <c:noMultiLvlLbl val="0"/>
      </c:catAx>
      <c:valAx>
        <c:axId val="584098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6857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5926414"/>
        <c:axId val="33575679"/>
      </c:lineChart>
      <c:catAx>
        <c:axId val="55926414"/>
        <c:scaling>
          <c:orientation val="minMax"/>
        </c:scaling>
        <c:axPos val="b"/>
        <c:majorGridlines/>
        <c:delete val="1"/>
        <c:majorTickMark val="out"/>
        <c:minorTickMark val="none"/>
        <c:tickLblPos val="nextTo"/>
        <c:crossAx val="33575679"/>
        <c:crosses val="autoZero"/>
        <c:auto val="1"/>
        <c:lblOffset val="100"/>
        <c:tickMarkSkip val="12"/>
        <c:noMultiLvlLbl val="0"/>
      </c:catAx>
      <c:valAx>
        <c:axId val="335756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9264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745656"/>
        <c:axId val="35275449"/>
      </c:lineChart>
      <c:catAx>
        <c:axId val="33745656"/>
        <c:scaling>
          <c:orientation val="minMax"/>
        </c:scaling>
        <c:axPos val="b"/>
        <c:majorGridlines/>
        <c:delete val="1"/>
        <c:majorTickMark val="out"/>
        <c:minorTickMark val="none"/>
        <c:tickLblPos val="nextTo"/>
        <c:crossAx val="35275449"/>
        <c:crosses val="autoZero"/>
        <c:auto val="1"/>
        <c:lblOffset val="100"/>
        <c:tickMarkSkip val="12"/>
        <c:noMultiLvlLbl val="0"/>
      </c:catAx>
      <c:valAx>
        <c:axId val="352754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7456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043586"/>
        <c:axId val="38739091"/>
      </c:lineChart>
      <c:catAx>
        <c:axId val="49043586"/>
        <c:scaling>
          <c:orientation val="minMax"/>
        </c:scaling>
        <c:axPos val="b"/>
        <c:majorGridlines/>
        <c:delete val="1"/>
        <c:majorTickMark val="out"/>
        <c:minorTickMark val="none"/>
        <c:tickLblPos val="nextTo"/>
        <c:crossAx val="38739091"/>
        <c:crosses val="autoZero"/>
        <c:auto val="1"/>
        <c:lblOffset val="100"/>
        <c:tickMarkSkip val="12"/>
        <c:noMultiLvlLbl val="0"/>
      </c:catAx>
      <c:valAx>
        <c:axId val="387390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0435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50050314"/>
        <c:axId val="47799643"/>
      </c:lineChart>
      <c:catAx>
        <c:axId val="50050314"/>
        <c:scaling>
          <c:orientation val="minMax"/>
        </c:scaling>
        <c:axPos val="b"/>
        <c:majorGridlines/>
        <c:delete val="1"/>
        <c:majorTickMark val="out"/>
        <c:minorTickMark val="none"/>
        <c:tickLblPos val="none"/>
        <c:crossAx val="47799643"/>
        <c:crosses val="autoZero"/>
        <c:auto val="1"/>
        <c:lblOffset val="100"/>
        <c:tickMarkSkip val="12"/>
        <c:noMultiLvlLbl val="0"/>
      </c:catAx>
      <c:valAx>
        <c:axId val="4779964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0503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13107500"/>
        <c:axId val="50858637"/>
      </c:lineChart>
      <c:catAx>
        <c:axId val="13107500"/>
        <c:scaling>
          <c:orientation val="minMax"/>
        </c:scaling>
        <c:axPos val="b"/>
        <c:majorGridlines/>
        <c:delete val="1"/>
        <c:majorTickMark val="out"/>
        <c:minorTickMark val="none"/>
        <c:tickLblPos val="nextTo"/>
        <c:crossAx val="50858637"/>
        <c:crosses val="autoZero"/>
        <c:auto val="1"/>
        <c:lblOffset val="100"/>
        <c:tickMarkSkip val="12"/>
        <c:noMultiLvlLbl val="0"/>
      </c:catAx>
      <c:valAx>
        <c:axId val="5085863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1075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074550"/>
        <c:axId val="25908903"/>
      </c:lineChart>
      <c:catAx>
        <c:axId val="55074550"/>
        <c:scaling>
          <c:orientation val="minMax"/>
        </c:scaling>
        <c:axPos val="b"/>
        <c:majorGridlines/>
        <c:delete val="1"/>
        <c:majorTickMark val="out"/>
        <c:minorTickMark val="none"/>
        <c:tickLblPos val="nextTo"/>
        <c:crossAx val="25908903"/>
        <c:crosses val="autoZero"/>
        <c:auto val="1"/>
        <c:lblOffset val="100"/>
        <c:tickMarkSkip val="12"/>
        <c:noMultiLvlLbl val="0"/>
      </c:catAx>
      <c:valAx>
        <c:axId val="259089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0745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853536"/>
        <c:axId val="18246369"/>
      </c:lineChart>
      <c:catAx>
        <c:axId val="31853536"/>
        <c:scaling>
          <c:orientation val="minMax"/>
        </c:scaling>
        <c:axPos val="b"/>
        <c:majorGridlines/>
        <c:delete val="1"/>
        <c:majorTickMark val="out"/>
        <c:minorTickMark val="none"/>
        <c:tickLblPos val="nextTo"/>
        <c:crossAx val="18246369"/>
        <c:crosses val="autoZero"/>
        <c:auto val="1"/>
        <c:lblOffset val="100"/>
        <c:tickMarkSkip val="12"/>
        <c:noMultiLvlLbl val="0"/>
      </c:catAx>
      <c:valAx>
        <c:axId val="182463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8535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999594"/>
        <c:axId val="1560891"/>
      </c:lineChart>
      <c:catAx>
        <c:axId val="29999594"/>
        <c:scaling>
          <c:orientation val="minMax"/>
        </c:scaling>
        <c:axPos val="b"/>
        <c:majorGridlines/>
        <c:delete val="1"/>
        <c:majorTickMark val="out"/>
        <c:minorTickMark val="none"/>
        <c:tickLblPos val="nextTo"/>
        <c:crossAx val="1560891"/>
        <c:crosses val="autoZero"/>
        <c:auto val="1"/>
        <c:lblOffset val="100"/>
        <c:tickMarkSkip val="12"/>
        <c:noMultiLvlLbl val="0"/>
      </c:catAx>
      <c:valAx>
        <c:axId val="156089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9995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048020"/>
        <c:axId val="59323317"/>
      </c:lineChart>
      <c:catAx>
        <c:axId val="14048020"/>
        <c:scaling>
          <c:orientation val="minMax"/>
        </c:scaling>
        <c:axPos val="b"/>
        <c:majorGridlines/>
        <c:delete val="1"/>
        <c:majorTickMark val="out"/>
        <c:minorTickMark val="none"/>
        <c:tickLblPos val="nextTo"/>
        <c:crossAx val="59323317"/>
        <c:crosses val="autoZero"/>
        <c:auto val="1"/>
        <c:lblOffset val="100"/>
        <c:tickMarkSkip val="12"/>
        <c:noMultiLvlLbl val="0"/>
      </c:catAx>
      <c:valAx>
        <c:axId val="593233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0480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64147806"/>
        <c:axId val="40459343"/>
      </c:lineChart>
      <c:catAx>
        <c:axId val="64147806"/>
        <c:scaling>
          <c:orientation val="minMax"/>
        </c:scaling>
        <c:axPos val="b"/>
        <c:majorGridlines/>
        <c:delete val="1"/>
        <c:majorTickMark val="out"/>
        <c:minorTickMark val="none"/>
        <c:tickLblPos val="nextTo"/>
        <c:crossAx val="40459343"/>
        <c:crosses val="autoZero"/>
        <c:auto val="1"/>
        <c:lblOffset val="100"/>
        <c:tickMarkSkip val="12"/>
        <c:noMultiLvlLbl val="0"/>
      </c:catAx>
      <c:valAx>
        <c:axId val="4045934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1478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589768"/>
        <c:axId val="55981321"/>
      </c:lineChart>
      <c:catAx>
        <c:axId val="28589768"/>
        <c:scaling>
          <c:orientation val="minMax"/>
        </c:scaling>
        <c:axPos val="b"/>
        <c:majorGridlines/>
        <c:delete val="1"/>
        <c:majorTickMark val="out"/>
        <c:minorTickMark val="none"/>
        <c:tickLblPos val="nextTo"/>
        <c:crossAx val="55981321"/>
        <c:crosses val="autoZero"/>
        <c:auto val="1"/>
        <c:lblOffset val="100"/>
        <c:tickMarkSkip val="12"/>
        <c:noMultiLvlLbl val="0"/>
      </c:catAx>
      <c:valAx>
        <c:axId val="559813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5897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069842"/>
        <c:axId val="38193123"/>
      </c:lineChart>
      <c:catAx>
        <c:axId val="34069842"/>
        <c:scaling>
          <c:orientation val="minMax"/>
        </c:scaling>
        <c:axPos val="b"/>
        <c:majorGridlines/>
        <c:delete val="1"/>
        <c:majorTickMark val="out"/>
        <c:minorTickMark val="none"/>
        <c:tickLblPos val="nextTo"/>
        <c:crossAx val="38193123"/>
        <c:crosses val="autoZero"/>
        <c:auto val="1"/>
        <c:lblOffset val="100"/>
        <c:tickMarkSkip val="12"/>
        <c:noMultiLvlLbl val="0"/>
      </c:catAx>
      <c:valAx>
        <c:axId val="3819312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0698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193788"/>
        <c:axId val="6635229"/>
      </c:lineChart>
      <c:catAx>
        <c:axId val="8193788"/>
        <c:scaling>
          <c:orientation val="minMax"/>
        </c:scaling>
        <c:axPos val="b"/>
        <c:majorGridlines/>
        <c:delete val="1"/>
        <c:majorTickMark val="out"/>
        <c:minorTickMark val="none"/>
        <c:tickLblPos val="nextTo"/>
        <c:crossAx val="6635229"/>
        <c:crosses val="autoZero"/>
        <c:auto val="1"/>
        <c:lblOffset val="100"/>
        <c:tickMarkSkip val="12"/>
        <c:noMultiLvlLbl val="0"/>
      </c:catAx>
      <c:valAx>
        <c:axId val="663522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1937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717062"/>
        <c:axId val="582647"/>
      </c:lineChart>
      <c:catAx>
        <c:axId val="59717062"/>
        <c:scaling>
          <c:orientation val="minMax"/>
        </c:scaling>
        <c:axPos val="b"/>
        <c:majorGridlines/>
        <c:delete val="1"/>
        <c:majorTickMark val="out"/>
        <c:minorTickMark val="none"/>
        <c:tickLblPos val="nextTo"/>
        <c:crossAx val="582647"/>
        <c:crosses val="autoZero"/>
        <c:auto val="1"/>
        <c:lblOffset val="100"/>
        <c:tickMarkSkip val="12"/>
        <c:noMultiLvlLbl val="0"/>
      </c:catAx>
      <c:valAx>
        <c:axId val="5826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7170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27543604"/>
        <c:axId val="46565845"/>
      </c:lineChart>
      <c:catAx>
        <c:axId val="27543604"/>
        <c:scaling>
          <c:orientation val="minMax"/>
        </c:scaling>
        <c:axPos val="b"/>
        <c:majorGridlines/>
        <c:delete val="1"/>
        <c:majorTickMark val="out"/>
        <c:minorTickMark val="none"/>
        <c:tickLblPos val="none"/>
        <c:crossAx val="46565845"/>
        <c:crosses val="autoZero"/>
        <c:auto val="1"/>
        <c:lblOffset val="100"/>
        <c:tickMarkSkip val="12"/>
        <c:noMultiLvlLbl val="0"/>
      </c:catAx>
      <c:valAx>
        <c:axId val="4656584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5436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numLit>
          </c:val>
          <c:smooth val="0"/>
        </c:ser>
        <c:axId val="5243824"/>
        <c:axId val="47194417"/>
      </c:lineChart>
      <c:catAx>
        <c:axId val="5243824"/>
        <c:scaling>
          <c:orientation val="minMax"/>
        </c:scaling>
        <c:axPos val="b"/>
        <c:majorGridlines/>
        <c:delete val="1"/>
        <c:majorTickMark val="out"/>
        <c:minorTickMark val="none"/>
        <c:tickLblPos val="nextTo"/>
        <c:crossAx val="47194417"/>
        <c:crosses val="autoZero"/>
        <c:auto val="1"/>
        <c:lblOffset val="100"/>
        <c:tickMarkSkip val="12"/>
        <c:noMultiLvlLbl val="0"/>
      </c:catAx>
      <c:valAx>
        <c:axId val="4719441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438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096570"/>
        <c:axId val="64651403"/>
      </c:lineChart>
      <c:catAx>
        <c:axId val="22096570"/>
        <c:scaling>
          <c:orientation val="minMax"/>
        </c:scaling>
        <c:axPos val="b"/>
        <c:majorGridlines/>
        <c:delete val="1"/>
        <c:majorTickMark val="out"/>
        <c:minorTickMark val="none"/>
        <c:tickLblPos val="nextTo"/>
        <c:crossAx val="64651403"/>
        <c:crosses val="autoZero"/>
        <c:auto val="1"/>
        <c:lblOffset val="100"/>
        <c:tickMarkSkip val="12"/>
        <c:noMultiLvlLbl val="0"/>
      </c:catAx>
      <c:valAx>
        <c:axId val="6465140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20965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991716"/>
        <c:axId val="2272261"/>
      </c:lineChart>
      <c:catAx>
        <c:axId val="44991716"/>
        <c:scaling>
          <c:orientation val="minMax"/>
        </c:scaling>
        <c:axPos val="b"/>
        <c:majorGridlines/>
        <c:delete val="1"/>
        <c:majorTickMark val="out"/>
        <c:minorTickMark val="none"/>
        <c:tickLblPos val="nextTo"/>
        <c:crossAx val="2272261"/>
        <c:crosses val="autoZero"/>
        <c:auto val="1"/>
        <c:lblOffset val="100"/>
        <c:tickMarkSkip val="12"/>
        <c:noMultiLvlLbl val="0"/>
      </c:catAx>
      <c:valAx>
        <c:axId val="227226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49917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450350"/>
        <c:axId val="49835423"/>
      </c:lineChart>
      <c:catAx>
        <c:axId val="20450350"/>
        <c:scaling>
          <c:orientation val="minMax"/>
        </c:scaling>
        <c:axPos val="b"/>
        <c:majorGridlines/>
        <c:delete val="1"/>
        <c:majorTickMark val="out"/>
        <c:minorTickMark val="none"/>
        <c:tickLblPos val="nextTo"/>
        <c:crossAx val="49835423"/>
        <c:crosses val="autoZero"/>
        <c:auto val="1"/>
        <c:lblOffset val="100"/>
        <c:tickMarkSkip val="12"/>
        <c:noMultiLvlLbl val="0"/>
      </c:catAx>
      <c:valAx>
        <c:axId val="49835423"/>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04503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865624"/>
        <c:axId val="10137433"/>
      </c:lineChart>
      <c:catAx>
        <c:axId val="45865624"/>
        <c:scaling>
          <c:orientation val="minMax"/>
        </c:scaling>
        <c:axPos val="b"/>
        <c:majorGridlines/>
        <c:delete val="1"/>
        <c:majorTickMark val="out"/>
        <c:minorTickMark val="none"/>
        <c:tickLblPos val="nextTo"/>
        <c:crossAx val="10137433"/>
        <c:crosses val="autoZero"/>
        <c:auto val="1"/>
        <c:lblOffset val="100"/>
        <c:tickMarkSkip val="12"/>
        <c:noMultiLvlLbl val="0"/>
      </c:catAx>
      <c:valAx>
        <c:axId val="1013743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58656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numLit>
          </c:val>
          <c:smooth val="0"/>
        </c:ser>
        <c:axId val="24128034"/>
        <c:axId val="15825715"/>
      </c:lineChart>
      <c:catAx>
        <c:axId val="24128034"/>
        <c:scaling>
          <c:orientation val="minMax"/>
        </c:scaling>
        <c:axPos val="b"/>
        <c:majorGridlines/>
        <c:delete val="1"/>
        <c:majorTickMark val="out"/>
        <c:minorTickMark val="none"/>
        <c:tickLblPos val="nextTo"/>
        <c:crossAx val="15825715"/>
        <c:crosses val="autoZero"/>
        <c:auto val="1"/>
        <c:lblOffset val="100"/>
        <c:tickMarkSkip val="12"/>
        <c:noMultiLvlLbl val="0"/>
      </c:catAx>
      <c:valAx>
        <c:axId val="1582571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1280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16439422"/>
        <c:axId val="13737071"/>
      </c:lineChart>
      <c:catAx>
        <c:axId val="164394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737071"/>
        <c:crosses val="autoZero"/>
        <c:auto val="1"/>
        <c:lblOffset val="100"/>
        <c:tickMarkSkip val="12"/>
        <c:noMultiLvlLbl val="0"/>
      </c:catAx>
      <c:valAx>
        <c:axId val="1373707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64394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56524776"/>
        <c:axId val="38960937"/>
      </c:lineChart>
      <c:catAx>
        <c:axId val="56524776"/>
        <c:scaling>
          <c:orientation val="minMax"/>
        </c:scaling>
        <c:axPos val="b"/>
        <c:majorGridlines/>
        <c:delete val="1"/>
        <c:majorTickMark val="out"/>
        <c:minorTickMark val="none"/>
        <c:tickLblPos val="none"/>
        <c:crossAx val="38960937"/>
        <c:crosses val="autoZero"/>
        <c:auto val="1"/>
        <c:lblOffset val="100"/>
        <c:tickMarkSkip val="12"/>
        <c:noMultiLvlLbl val="0"/>
      </c:catAx>
      <c:valAx>
        <c:axId val="3896093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5247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15104114"/>
        <c:axId val="1719299"/>
      </c:lineChart>
      <c:catAx>
        <c:axId val="15104114"/>
        <c:scaling>
          <c:orientation val="minMax"/>
        </c:scaling>
        <c:axPos val="b"/>
        <c:majorGridlines/>
        <c:delete val="1"/>
        <c:majorTickMark val="out"/>
        <c:minorTickMark val="none"/>
        <c:tickLblPos val="none"/>
        <c:crossAx val="1719299"/>
        <c:crosses val="autoZero"/>
        <c:auto val="1"/>
        <c:lblOffset val="100"/>
        <c:tickMarkSkip val="12"/>
        <c:noMultiLvlLbl val="0"/>
      </c:catAx>
      <c:valAx>
        <c:axId val="171929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1041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 Id="rId13" Type="http://schemas.openxmlformats.org/officeDocument/2006/relationships/chart" Target="/xl/charts/chart48.xml" /><Relationship Id="rId14" Type="http://schemas.openxmlformats.org/officeDocument/2006/relationships/chart" Target="/xl/charts/chart49.xml" /><Relationship Id="rId15" Type="http://schemas.openxmlformats.org/officeDocument/2006/relationships/chart" Target="/xl/charts/chart50.xml" /><Relationship Id="rId16" Type="http://schemas.openxmlformats.org/officeDocument/2006/relationships/chart" Target="/xl/charts/chart51.xml" /><Relationship Id="rId17" Type="http://schemas.openxmlformats.org/officeDocument/2006/relationships/chart" Target="/xl/charts/chart52.xml" /><Relationship Id="rId18" Type="http://schemas.openxmlformats.org/officeDocument/2006/relationships/chart" Target="/xl/charts/chart53.xml" /><Relationship Id="rId19" Type="http://schemas.openxmlformats.org/officeDocument/2006/relationships/chart" Target="/xl/charts/chart54.xml" /><Relationship Id="rId20" Type="http://schemas.openxmlformats.org/officeDocument/2006/relationships/chart" Target="/xl/charts/chart55.xml" /><Relationship Id="rId21" Type="http://schemas.openxmlformats.org/officeDocument/2006/relationships/chart" Target="/xl/charts/chart56.xml" /><Relationship Id="rId22" Type="http://schemas.openxmlformats.org/officeDocument/2006/relationships/chart" Target="/xl/charts/chart57.xml" /><Relationship Id="rId23" Type="http://schemas.openxmlformats.org/officeDocument/2006/relationships/chart" Target="/xl/charts/chart58.xml" /><Relationship Id="rId24" Type="http://schemas.openxmlformats.org/officeDocument/2006/relationships/chart" Target="/xl/charts/chart59.xml" /><Relationship Id="rId25" Type="http://schemas.openxmlformats.org/officeDocument/2006/relationships/chart" Target="/xl/charts/chart60.xml" /><Relationship Id="rId26" Type="http://schemas.openxmlformats.org/officeDocument/2006/relationships/chart" Target="/xl/charts/chart61.xml" /><Relationship Id="rId27" Type="http://schemas.openxmlformats.org/officeDocument/2006/relationships/chart" Target="/xl/charts/chart62.xml" /><Relationship Id="rId28" Type="http://schemas.openxmlformats.org/officeDocument/2006/relationships/chart" Target="/xl/charts/chart63.xml" /><Relationship Id="rId29" Type="http://schemas.openxmlformats.org/officeDocument/2006/relationships/chart" Target="/xl/charts/chart64.xml" /><Relationship Id="rId30" Type="http://schemas.openxmlformats.org/officeDocument/2006/relationships/chart" Target="/xl/charts/chart6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0.2505</cdr:x>
      <cdr:y>0.99225</cdr:y>
    </cdr:to>
    <cdr:sp>
      <cdr:nvSpPr>
        <cdr:cNvPr id="1" name="TextBox 1"/>
        <cdr:cNvSpPr txBox="1">
          <a:spLocks noChangeArrowheads="1"/>
        </cdr:cNvSpPr>
      </cdr:nvSpPr>
      <cdr:spPr>
        <a:xfrm>
          <a:off x="819150" y="3200400"/>
          <a:ext cx="6572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0.36575</cdr:x>
      <cdr:y>0.94525</cdr:y>
    </cdr:from>
    <cdr:to>
      <cdr:x>0.45475</cdr:x>
      <cdr:y>0.99225</cdr:y>
    </cdr:to>
    <cdr:sp>
      <cdr:nvSpPr>
        <cdr:cNvPr id="2" name="TextBox 2"/>
        <cdr:cNvSpPr txBox="1">
          <a:spLocks noChangeArrowheads="1"/>
        </cdr:cNvSpPr>
      </cdr:nvSpPr>
      <cdr:spPr>
        <a:xfrm>
          <a:off x="2162175" y="3200400"/>
          <a:ext cx="5238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0.7065</cdr:x>
      <cdr:y>0.99225</cdr:y>
    </cdr:to>
    <cdr:sp>
      <cdr:nvSpPr>
        <cdr:cNvPr id="3" name="TextBox 3"/>
        <cdr:cNvSpPr txBox="1">
          <a:spLocks noChangeArrowheads="1"/>
        </cdr:cNvSpPr>
      </cdr:nvSpPr>
      <cdr:spPr>
        <a:xfrm>
          <a:off x="3686175" y="320040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0.849</cdr:x>
      <cdr:y>0.94525</cdr:y>
    </cdr:from>
    <cdr:to>
      <cdr:x>0.95475</cdr:x>
      <cdr:y>0.99225</cdr:y>
    </cdr:to>
    <cdr:sp>
      <cdr:nvSpPr>
        <cdr:cNvPr id="4" name="TextBox 4"/>
        <cdr:cNvSpPr txBox="1">
          <a:spLocks noChangeArrowheads="1"/>
        </cdr:cNvSpPr>
      </cdr:nvSpPr>
      <cdr:spPr>
        <a:xfrm>
          <a:off x="5029200" y="3200400"/>
          <a:ext cx="6286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 name="Chart 7"/>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8" name="Chart 18"/>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23" name="TextBox 2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1" name="Chart 3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7" name="Chart 37"/>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2" name="Chart 42"/>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45" name="TextBox 4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46" name="TextBox 4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8" name="Chart 48"/>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61"/>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66"/>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72"/>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7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79"/>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90"/>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96"/>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97"/>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03"/>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09"/>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14"/>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20"/>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1" name="Chart 121"/>
        <xdr:cNvGraphicFramePr/>
      </xdr:nvGraphicFramePr>
      <xdr:xfrm>
        <a:off x="57150" y="628650"/>
        <a:ext cx="5934075" cy="339090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2" name="TextBox 12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3" name="TextBox 12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24" name="TextBox 12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25" name="TextBox 12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6" name="TextBox 12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7" name="Chart 127"/>
        <xdr:cNvGraphicFramePr/>
      </xdr:nvGraphicFramePr>
      <xdr:xfrm>
        <a:off x="57150" y="628650"/>
        <a:ext cx="5934075" cy="339090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8" name="TextBox 12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9" name="TextBox 12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30" name="TextBox 13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31" name="TextBox 13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32" name="TextBox 13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3" name="Chart 133"/>
        <xdr:cNvGraphicFramePr/>
      </xdr:nvGraphicFramePr>
      <xdr:xfrm>
        <a:off x="57150" y="628650"/>
        <a:ext cx="5934075" cy="339090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34" name="TextBox 13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35" name="TextBox 13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36" name="TextBox 13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37" name="TextBox 13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8" name="Chart 138"/>
        <xdr:cNvGraphicFramePr/>
      </xdr:nvGraphicFramePr>
      <xdr:xfrm>
        <a:off x="57150" y="628650"/>
        <a:ext cx="5934075" cy="33909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39" name="TextBox 13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40" name="TextBox 14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41" name="TextBox 14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42" name="TextBox 14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43" name="TextBox 14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44" name="Chart 144"/>
        <xdr:cNvGraphicFramePr/>
      </xdr:nvGraphicFramePr>
      <xdr:xfrm>
        <a:off x="57150" y="628650"/>
        <a:ext cx="5934075" cy="3390900"/>
      </xdr:xfrm>
      <a:graphic>
        <a:graphicData uri="http://schemas.openxmlformats.org/drawingml/2006/chart">
          <c:chart xmlns:c="http://schemas.openxmlformats.org/drawingml/2006/chart" r:id="rId30"/>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25" name="TextBox 25"/>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27" name="TextBox 27"/>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218</xdr:row>
      <xdr:rowOff>9525</xdr:rowOff>
    </xdr:from>
    <xdr:to>
      <xdr:col>14</xdr:col>
      <xdr:colOff>76200</xdr:colOff>
      <xdr:row>219</xdr:row>
      <xdr:rowOff>19050</xdr:rowOff>
    </xdr:to>
    <xdr:sp>
      <xdr:nvSpPr>
        <xdr:cNvPr id="31" name="TextBox 31"/>
        <xdr:cNvSpPr txBox="1">
          <a:spLocks noChangeArrowheads="1"/>
        </xdr:cNvSpPr>
      </xdr:nvSpPr>
      <xdr:spPr>
        <a:xfrm>
          <a:off x="647700" y="326136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224</xdr:row>
      <xdr:rowOff>9525</xdr:rowOff>
    </xdr:from>
    <xdr:to>
      <xdr:col>14</xdr:col>
      <xdr:colOff>47625</xdr:colOff>
      <xdr:row>225</xdr:row>
      <xdr:rowOff>19050</xdr:rowOff>
    </xdr:to>
    <xdr:sp>
      <xdr:nvSpPr>
        <xdr:cNvPr id="32" name="TextBox 32"/>
        <xdr:cNvSpPr txBox="1">
          <a:spLocks noChangeArrowheads="1"/>
        </xdr:cNvSpPr>
      </xdr:nvSpPr>
      <xdr:spPr>
        <a:xfrm>
          <a:off x="619125" y="335851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230</xdr:row>
      <xdr:rowOff>9525</xdr:rowOff>
    </xdr:from>
    <xdr:to>
      <xdr:col>14</xdr:col>
      <xdr:colOff>9525</xdr:colOff>
      <xdr:row>231</xdr:row>
      <xdr:rowOff>19050</xdr:rowOff>
    </xdr:to>
    <xdr:sp>
      <xdr:nvSpPr>
        <xdr:cNvPr id="33" name="TextBox 33"/>
        <xdr:cNvSpPr txBox="1">
          <a:spLocks noChangeArrowheads="1"/>
        </xdr:cNvSpPr>
      </xdr:nvSpPr>
      <xdr:spPr>
        <a:xfrm>
          <a:off x="581025" y="345567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0</xdr:rowOff>
    </xdr:from>
    <xdr:to>
      <xdr:col>14</xdr:col>
      <xdr:colOff>0</xdr:colOff>
      <xdr:row>243</xdr:row>
      <xdr:rowOff>9525</xdr:rowOff>
    </xdr:to>
    <xdr:sp>
      <xdr:nvSpPr>
        <xdr:cNvPr id="34" name="TextBox 34"/>
        <xdr:cNvSpPr txBox="1">
          <a:spLocks noChangeArrowheads="1"/>
        </xdr:cNvSpPr>
      </xdr:nvSpPr>
      <xdr:spPr>
        <a:xfrm>
          <a:off x="571500" y="36490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0</xdr:rowOff>
    </xdr:from>
    <xdr:to>
      <xdr:col>14</xdr:col>
      <xdr:colOff>9525</xdr:colOff>
      <xdr:row>249</xdr:row>
      <xdr:rowOff>9525</xdr:rowOff>
    </xdr:to>
    <xdr:sp>
      <xdr:nvSpPr>
        <xdr:cNvPr id="35" name="TextBox 35"/>
        <xdr:cNvSpPr txBox="1">
          <a:spLocks noChangeArrowheads="1"/>
        </xdr:cNvSpPr>
      </xdr:nvSpPr>
      <xdr:spPr>
        <a:xfrm>
          <a:off x="581025" y="37461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254</xdr:row>
      <xdr:rowOff>9525</xdr:rowOff>
    </xdr:from>
    <xdr:to>
      <xdr:col>14</xdr:col>
      <xdr:colOff>9525</xdr:colOff>
      <xdr:row>255</xdr:row>
      <xdr:rowOff>19050</xdr:rowOff>
    </xdr:to>
    <xdr:sp>
      <xdr:nvSpPr>
        <xdr:cNvPr id="36" name="TextBox 36"/>
        <xdr:cNvSpPr txBox="1">
          <a:spLocks noChangeArrowheads="1"/>
        </xdr:cNvSpPr>
      </xdr:nvSpPr>
      <xdr:spPr>
        <a:xfrm>
          <a:off x="581025" y="384429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281</xdr:row>
      <xdr:rowOff>133350</xdr:rowOff>
    </xdr:from>
    <xdr:to>
      <xdr:col>14</xdr:col>
      <xdr:colOff>0</xdr:colOff>
      <xdr:row>283</xdr:row>
      <xdr:rowOff>0</xdr:rowOff>
    </xdr:to>
    <xdr:sp>
      <xdr:nvSpPr>
        <xdr:cNvPr id="37" name="TextBox 37"/>
        <xdr:cNvSpPr txBox="1">
          <a:spLocks noChangeArrowheads="1"/>
        </xdr:cNvSpPr>
      </xdr:nvSpPr>
      <xdr:spPr>
        <a:xfrm>
          <a:off x="571500" y="429387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288</xdr:row>
      <xdr:rowOff>0</xdr:rowOff>
    </xdr:from>
    <xdr:to>
      <xdr:col>14</xdr:col>
      <xdr:colOff>9525</xdr:colOff>
      <xdr:row>289</xdr:row>
      <xdr:rowOff>9525</xdr:rowOff>
    </xdr:to>
    <xdr:sp>
      <xdr:nvSpPr>
        <xdr:cNvPr id="38" name="TextBox 38"/>
        <xdr:cNvSpPr txBox="1">
          <a:spLocks noChangeArrowheads="1"/>
        </xdr:cNvSpPr>
      </xdr:nvSpPr>
      <xdr:spPr>
        <a:xfrm>
          <a:off x="581025" y="43938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294</xdr:row>
      <xdr:rowOff>0</xdr:rowOff>
    </xdr:from>
    <xdr:to>
      <xdr:col>14</xdr:col>
      <xdr:colOff>28575</xdr:colOff>
      <xdr:row>295</xdr:row>
      <xdr:rowOff>9525</xdr:rowOff>
    </xdr:to>
    <xdr:sp>
      <xdr:nvSpPr>
        <xdr:cNvPr id="39" name="TextBox 39"/>
        <xdr:cNvSpPr txBox="1">
          <a:spLocks noChangeArrowheads="1"/>
        </xdr:cNvSpPr>
      </xdr:nvSpPr>
      <xdr:spPr>
        <a:xfrm>
          <a:off x="600075" y="44910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305</xdr:row>
      <xdr:rowOff>133350</xdr:rowOff>
    </xdr:from>
    <xdr:to>
      <xdr:col>14</xdr:col>
      <xdr:colOff>9525</xdr:colOff>
      <xdr:row>307</xdr:row>
      <xdr:rowOff>0</xdr:rowOff>
    </xdr:to>
    <xdr:sp>
      <xdr:nvSpPr>
        <xdr:cNvPr id="40" name="TextBox 40"/>
        <xdr:cNvSpPr txBox="1">
          <a:spLocks noChangeArrowheads="1"/>
        </xdr:cNvSpPr>
      </xdr:nvSpPr>
      <xdr:spPr>
        <a:xfrm>
          <a:off x="581025" y="468249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312</xdr:row>
      <xdr:rowOff>0</xdr:rowOff>
    </xdr:from>
    <xdr:to>
      <xdr:col>14</xdr:col>
      <xdr:colOff>57150</xdr:colOff>
      <xdr:row>313</xdr:row>
      <xdr:rowOff>9525</xdr:rowOff>
    </xdr:to>
    <xdr:sp>
      <xdr:nvSpPr>
        <xdr:cNvPr id="41" name="TextBox 41"/>
        <xdr:cNvSpPr txBox="1">
          <a:spLocks noChangeArrowheads="1"/>
        </xdr:cNvSpPr>
      </xdr:nvSpPr>
      <xdr:spPr>
        <a:xfrm>
          <a:off x="628650" y="47825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318</xdr:row>
      <xdr:rowOff>9525</xdr:rowOff>
    </xdr:from>
    <xdr:to>
      <xdr:col>14</xdr:col>
      <xdr:colOff>19050</xdr:colOff>
      <xdr:row>319</xdr:row>
      <xdr:rowOff>19050</xdr:rowOff>
    </xdr:to>
    <xdr:sp>
      <xdr:nvSpPr>
        <xdr:cNvPr id="42" name="TextBox 42"/>
        <xdr:cNvSpPr txBox="1">
          <a:spLocks noChangeArrowheads="1"/>
        </xdr:cNvSpPr>
      </xdr:nvSpPr>
      <xdr:spPr>
        <a:xfrm>
          <a:off x="590550" y="48806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18</xdr:row>
      <xdr:rowOff>0</xdr:rowOff>
    </xdr:from>
    <xdr:to>
      <xdr:col>14</xdr:col>
      <xdr:colOff>0</xdr:colOff>
      <xdr:row>19</xdr:row>
      <xdr:rowOff>0</xdr:rowOff>
    </xdr:to>
    <xdr:sp>
      <xdr:nvSpPr>
        <xdr:cNvPr id="43" name="TextBox 85"/>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44" name="TextBox 86"/>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87"/>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6" name="TextBox 88"/>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47" name="TextBox 89"/>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48" name="TextBox 90"/>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91"/>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92"/>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93"/>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94"/>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95"/>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9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97"/>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98"/>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99"/>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100"/>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101"/>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102"/>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61" name="TextBox 103"/>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62" name="TextBox 104"/>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105"/>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64" name="TextBox 106"/>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107"/>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66" name="TextBox 108"/>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67" name="TextBox 109"/>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68" name="TextBox 110"/>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69" name="TextBox 111"/>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70" name="TextBox 112"/>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71" name="TextBox 113"/>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72" name="TextBox 114"/>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218</xdr:row>
      <xdr:rowOff>9525</xdr:rowOff>
    </xdr:from>
    <xdr:to>
      <xdr:col>14</xdr:col>
      <xdr:colOff>76200</xdr:colOff>
      <xdr:row>219</xdr:row>
      <xdr:rowOff>19050</xdr:rowOff>
    </xdr:to>
    <xdr:sp>
      <xdr:nvSpPr>
        <xdr:cNvPr id="73" name="TextBox 115"/>
        <xdr:cNvSpPr txBox="1">
          <a:spLocks noChangeArrowheads="1"/>
        </xdr:cNvSpPr>
      </xdr:nvSpPr>
      <xdr:spPr>
        <a:xfrm>
          <a:off x="647700" y="326136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224</xdr:row>
      <xdr:rowOff>9525</xdr:rowOff>
    </xdr:from>
    <xdr:to>
      <xdr:col>14</xdr:col>
      <xdr:colOff>47625</xdr:colOff>
      <xdr:row>225</xdr:row>
      <xdr:rowOff>19050</xdr:rowOff>
    </xdr:to>
    <xdr:sp>
      <xdr:nvSpPr>
        <xdr:cNvPr id="74" name="TextBox 116"/>
        <xdr:cNvSpPr txBox="1">
          <a:spLocks noChangeArrowheads="1"/>
        </xdr:cNvSpPr>
      </xdr:nvSpPr>
      <xdr:spPr>
        <a:xfrm>
          <a:off x="619125" y="335851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230</xdr:row>
      <xdr:rowOff>9525</xdr:rowOff>
    </xdr:from>
    <xdr:to>
      <xdr:col>14</xdr:col>
      <xdr:colOff>9525</xdr:colOff>
      <xdr:row>231</xdr:row>
      <xdr:rowOff>19050</xdr:rowOff>
    </xdr:to>
    <xdr:sp>
      <xdr:nvSpPr>
        <xdr:cNvPr id="75" name="TextBox 117"/>
        <xdr:cNvSpPr txBox="1">
          <a:spLocks noChangeArrowheads="1"/>
        </xdr:cNvSpPr>
      </xdr:nvSpPr>
      <xdr:spPr>
        <a:xfrm>
          <a:off x="581025" y="345567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0</xdr:rowOff>
    </xdr:from>
    <xdr:to>
      <xdr:col>14</xdr:col>
      <xdr:colOff>0</xdr:colOff>
      <xdr:row>243</xdr:row>
      <xdr:rowOff>9525</xdr:rowOff>
    </xdr:to>
    <xdr:sp>
      <xdr:nvSpPr>
        <xdr:cNvPr id="76" name="TextBox 118"/>
        <xdr:cNvSpPr txBox="1">
          <a:spLocks noChangeArrowheads="1"/>
        </xdr:cNvSpPr>
      </xdr:nvSpPr>
      <xdr:spPr>
        <a:xfrm>
          <a:off x="571500" y="36490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0</xdr:rowOff>
    </xdr:from>
    <xdr:to>
      <xdr:col>14</xdr:col>
      <xdr:colOff>9525</xdr:colOff>
      <xdr:row>249</xdr:row>
      <xdr:rowOff>9525</xdr:rowOff>
    </xdr:to>
    <xdr:sp>
      <xdr:nvSpPr>
        <xdr:cNvPr id="77" name="TextBox 119"/>
        <xdr:cNvSpPr txBox="1">
          <a:spLocks noChangeArrowheads="1"/>
        </xdr:cNvSpPr>
      </xdr:nvSpPr>
      <xdr:spPr>
        <a:xfrm>
          <a:off x="581025" y="37461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254</xdr:row>
      <xdr:rowOff>9525</xdr:rowOff>
    </xdr:from>
    <xdr:to>
      <xdr:col>14</xdr:col>
      <xdr:colOff>9525</xdr:colOff>
      <xdr:row>255</xdr:row>
      <xdr:rowOff>19050</xdr:rowOff>
    </xdr:to>
    <xdr:sp>
      <xdr:nvSpPr>
        <xdr:cNvPr id="78" name="TextBox 120"/>
        <xdr:cNvSpPr txBox="1">
          <a:spLocks noChangeArrowheads="1"/>
        </xdr:cNvSpPr>
      </xdr:nvSpPr>
      <xdr:spPr>
        <a:xfrm>
          <a:off x="581025" y="384429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281</xdr:row>
      <xdr:rowOff>133350</xdr:rowOff>
    </xdr:from>
    <xdr:to>
      <xdr:col>14</xdr:col>
      <xdr:colOff>0</xdr:colOff>
      <xdr:row>283</xdr:row>
      <xdr:rowOff>0</xdr:rowOff>
    </xdr:to>
    <xdr:sp>
      <xdr:nvSpPr>
        <xdr:cNvPr id="79" name="TextBox 121"/>
        <xdr:cNvSpPr txBox="1">
          <a:spLocks noChangeArrowheads="1"/>
        </xdr:cNvSpPr>
      </xdr:nvSpPr>
      <xdr:spPr>
        <a:xfrm>
          <a:off x="571500" y="429387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288</xdr:row>
      <xdr:rowOff>0</xdr:rowOff>
    </xdr:from>
    <xdr:to>
      <xdr:col>14</xdr:col>
      <xdr:colOff>9525</xdr:colOff>
      <xdr:row>289</xdr:row>
      <xdr:rowOff>9525</xdr:rowOff>
    </xdr:to>
    <xdr:sp>
      <xdr:nvSpPr>
        <xdr:cNvPr id="80" name="TextBox 122"/>
        <xdr:cNvSpPr txBox="1">
          <a:spLocks noChangeArrowheads="1"/>
        </xdr:cNvSpPr>
      </xdr:nvSpPr>
      <xdr:spPr>
        <a:xfrm>
          <a:off x="581025" y="43938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294</xdr:row>
      <xdr:rowOff>0</xdr:rowOff>
    </xdr:from>
    <xdr:to>
      <xdr:col>14</xdr:col>
      <xdr:colOff>28575</xdr:colOff>
      <xdr:row>295</xdr:row>
      <xdr:rowOff>9525</xdr:rowOff>
    </xdr:to>
    <xdr:sp>
      <xdr:nvSpPr>
        <xdr:cNvPr id="81" name="TextBox 123"/>
        <xdr:cNvSpPr txBox="1">
          <a:spLocks noChangeArrowheads="1"/>
        </xdr:cNvSpPr>
      </xdr:nvSpPr>
      <xdr:spPr>
        <a:xfrm>
          <a:off x="600075" y="44910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305</xdr:row>
      <xdr:rowOff>133350</xdr:rowOff>
    </xdr:from>
    <xdr:to>
      <xdr:col>14</xdr:col>
      <xdr:colOff>9525</xdr:colOff>
      <xdr:row>307</xdr:row>
      <xdr:rowOff>0</xdr:rowOff>
    </xdr:to>
    <xdr:sp>
      <xdr:nvSpPr>
        <xdr:cNvPr id="82" name="TextBox 124"/>
        <xdr:cNvSpPr txBox="1">
          <a:spLocks noChangeArrowheads="1"/>
        </xdr:cNvSpPr>
      </xdr:nvSpPr>
      <xdr:spPr>
        <a:xfrm>
          <a:off x="581025" y="468249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312</xdr:row>
      <xdr:rowOff>0</xdr:rowOff>
    </xdr:from>
    <xdr:to>
      <xdr:col>14</xdr:col>
      <xdr:colOff>57150</xdr:colOff>
      <xdr:row>313</xdr:row>
      <xdr:rowOff>9525</xdr:rowOff>
    </xdr:to>
    <xdr:sp>
      <xdr:nvSpPr>
        <xdr:cNvPr id="83" name="TextBox 125"/>
        <xdr:cNvSpPr txBox="1">
          <a:spLocks noChangeArrowheads="1"/>
        </xdr:cNvSpPr>
      </xdr:nvSpPr>
      <xdr:spPr>
        <a:xfrm>
          <a:off x="628650" y="47825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318</xdr:row>
      <xdr:rowOff>9525</xdr:rowOff>
    </xdr:from>
    <xdr:to>
      <xdr:col>14</xdr:col>
      <xdr:colOff>19050</xdr:colOff>
      <xdr:row>319</xdr:row>
      <xdr:rowOff>19050</xdr:rowOff>
    </xdr:to>
    <xdr:sp>
      <xdr:nvSpPr>
        <xdr:cNvPr id="84" name="TextBox 126"/>
        <xdr:cNvSpPr txBox="1">
          <a:spLocks noChangeArrowheads="1"/>
        </xdr:cNvSpPr>
      </xdr:nvSpPr>
      <xdr:spPr>
        <a:xfrm>
          <a:off x="590550" y="48806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6" name="TextBox 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7" name="TextBox 7"/>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8" name="TextBox 8"/>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9" name="TextBox 9"/>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0" name="TextBox 10"/>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1" name="TextBox 11"/>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2" name="TextBox 12"/>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3" name="TextBox 13"/>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4" name="TextBox 14"/>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5" name="TextBox 15"/>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6" name="TextBox 1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17" name="TextBox 17"/>
        <xdr:cNvSpPr txBox="1">
          <a:spLocks noChangeArrowheads="1"/>
        </xdr:cNvSpPr>
      </xdr:nvSpPr>
      <xdr:spPr>
        <a:xfrm>
          <a:off x="6096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83</xdr:row>
      <xdr:rowOff>9525</xdr:rowOff>
    </xdr:from>
    <xdr:to>
      <xdr:col>14</xdr:col>
      <xdr:colOff>104775</xdr:colOff>
      <xdr:row>84</xdr:row>
      <xdr:rowOff>19050</xdr:rowOff>
    </xdr:to>
    <xdr:sp>
      <xdr:nvSpPr>
        <xdr:cNvPr id="19" name="TextBox 19"/>
        <xdr:cNvSpPr txBox="1">
          <a:spLocks noChangeArrowheads="1"/>
        </xdr:cNvSpPr>
      </xdr:nvSpPr>
      <xdr:spPr>
        <a:xfrm>
          <a:off x="609600" y="12525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89</xdr:row>
      <xdr:rowOff>9525</xdr:rowOff>
    </xdr:from>
    <xdr:to>
      <xdr:col>14</xdr:col>
      <xdr:colOff>104775</xdr:colOff>
      <xdr:row>90</xdr:row>
      <xdr:rowOff>19050</xdr:rowOff>
    </xdr:to>
    <xdr:sp>
      <xdr:nvSpPr>
        <xdr:cNvPr id="20" name="TextBox 20"/>
        <xdr:cNvSpPr txBox="1">
          <a:spLocks noChangeArrowheads="1"/>
        </xdr:cNvSpPr>
      </xdr:nvSpPr>
      <xdr:spPr>
        <a:xfrm>
          <a:off x="609600" y="13382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21" name="TextBox 21"/>
        <xdr:cNvSpPr txBox="1">
          <a:spLocks noChangeArrowheads="1"/>
        </xdr:cNvSpPr>
      </xdr:nvSpPr>
      <xdr:spPr>
        <a:xfrm>
          <a:off x="609600" y="1423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22" name="TextBox 22"/>
        <xdr:cNvSpPr txBox="1">
          <a:spLocks noChangeArrowheads="1"/>
        </xdr:cNvSpPr>
      </xdr:nvSpPr>
      <xdr:spPr>
        <a:xfrm>
          <a:off x="609600" y="158400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112</xdr:row>
      <xdr:rowOff>9525</xdr:rowOff>
    </xdr:from>
    <xdr:to>
      <xdr:col>14</xdr:col>
      <xdr:colOff>104775</xdr:colOff>
      <xdr:row>113</xdr:row>
      <xdr:rowOff>19050</xdr:rowOff>
    </xdr:to>
    <xdr:sp>
      <xdr:nvSpPr>
        <xdr:cNvPr id="23" name="TextBox 23"/>
        <xdr:cNvSpPr txBox="1">
          <a:spLocks noChangeArrowheads="1"/>
        </xdr:cNvSpPr>
      </xdr:nvSpPr>
      <xdr:spPr>
        <a:xfrm>
          <a:off x="609600" y="16697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118</xdr:row>
      <xdr:rowOff>9525</xdr:rowOff>
    </xdr:from>
    <xdr:to>
      <xdr:col>14</xdr:col>
      <xdr:colOff>104775</xdr:colOff>
      <xdr:row>119</xdr:row>
      <xdr:rowOff>19050</xdr:rowOff>
    </xdr:to>
    <xdr:sp>
      <xdr:nvSpPr>
        <xdr:cNvPr id="24" name="TextBox 24"/>
        <xdr:cNvSpPr txBox="1">
          <a:spLocks noChangeArrowheads="1"/>
        </xdr:cNvSpPr>
      </xdr:nvSpPr>
      <xdr:spPr>
        <a:xfrm>
          <a:off x="609600" y="175545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150</xdr:row>
      <xdr:rowOff>9525</xdr:rowOff>
    </xdr:from>
    <xdr:to>
      <xdr:col>14</xdr:col>
      <xdr:colOff>104775</xdr:colOff>
      <xdr:row>151</xdr:row>
      <xdr:rowOff>19050</xdr:rowOff>
    </xdr:to>
    <xdr:sp>
      <xdr:nvSpPr>
        <xdr:cNvPr id="25" name="TextBox 25"/>
        <xdr:cNvSpPr txBox="1">
          <a:spLocks noChangeArrowheads="1"/>
        </xdr:cNvSpPr>
      </xdr:nvSpPr>
      <xdr:spPr>
        <a:xfrm>
          <a:off x="609600" y="22383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156</xdr:row>
      <xdr:rowOff>9525</xdr:rowOff>
    </xdr:from>
    <xdr:to>
      <xdr:col>14</xdr:col>
      <xdr:colOff>104775</xdr:colOff>
      <xdr:row>157</xdr:row>
      <xdr:rowOff>19050</xdr:rowOff>
    </xdr:to>
    <xdr:sp>
      <xdr:nvSpPr>
        <xdr:cNvPr id="26" name="TextBox 26"/>
        <xdr:cNvSpPr txBox="1">
          <a:spLocks noChangeArrowheads="1"/>
        </xdr:cNvSpPr>
      </xdr:nvSpPr>
      <xdr:spPr>
        <a:xfrm>
          <a:off x="609600" y="23241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162</xdr:row>
      <xdr:rowOff>9525</xdr:rowOff>
    </xdr:from>
    <xdr:to>
      <xdr:col>14</xdr:col>
      <xdr:colOff>104775</xdr:colOff>
      <xdr:row>163</xdr:row>
      <xdr:rowOff>19050</xdr:rowOff>
    </xdr:to>
    <xdr:sp>
      <xdr:nvSpPr>
        <xdr:cNvPr id="27" name="TextBox 27"/>
        <xdr:cNvSpPr txBox="1">
          <a:spLocks noChangeArrowheads="1"/>
        </xdr:cNvSpPr>
      </xdr:nvSpPr>
      <xdr:spPr>
        <a:xfrm>
          <a:off x="609600" y="24098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173</xdr:row>
      <xdr:rowOff>9525</xdr:rowOff>
    </xdr:from>
    <xdr:to>
      <xdr:col>14</xdr:col>
      <xdr:colOff>104775</xdr:colOff>
      <xdr:row>174</xdr:row>
      <xdr:rowOff>19050</xdr:rowOff>
    </xdr:to>
    <xdr:sp>
      <xdr:nvSpPr>
        <xdr:cNvPr id="28" name="TextBox 28"/>
        <xdr:cNvSpPr txBox="1">
          <a:spLocks noChangeArrowheads="1"/>
        </xdr:cNvSpPr>
      </xdr:nvSpPr>
      <xdr:spPr>
        <a:xfrm>
          <a:off x="609600" y="2566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179</xdr:row>
      <xdr:rowOff>9525</xdr:rowOff>
    </xdr:from>
    <xdr:to>
      <xdr:col>14</xdr:col>
      <xdr:colOff>104775</xdr:colOff>
      <xdr:row>180</xdr:row>
      <xdr:rowOff>19050</xdr:rowOff>
    </xdr:to>
    <xdr:sp>
      <xdr:nvSpPr>
        <xdr:cNvPr id="29" name="TextBox 29"/>
        <xdr:cNvSpPr txBox="1">
          <a:spLocks noChangeArrowheads="1"/>
        </xdr:cNvSpPr>
      </xdr:nvSpPr>
      <xdr:spPr>
        <a:xfrm>
          <a:off x="609600" y="26527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30" name="TextBox 30"/>
        <xdr:cNvSpPr txBox="1">
          <a:spLocks noChangeArrowheads="1"/>
        </xdr:cNvSpPr>
      </xdr:nvSpPr>
      <xdr:spPr>
        <a:xfrm>
          <a:off x="609600" y="27384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19050</xdr:rowOff>
    </xdr:from>
    <xdr:to>
      <xdr:col>14</xdr:col>
      <xdr:colOff>66675</xdr:colOff>
      <xdr:row>218</xdr:row>
      <xdr:rowOff>28575</xdr:rowOff>
    </xdr:to>
    <xdr:sp>
      <xdr:nvSpPr>
        <xdr:cNvPr id="31" name="TextBox 31"/>
        <xdr:cNvSpPr txBox="1">
          <a:spLocks noChangeArrowheads="1"/>
        </xdr:cNvSpPr>
      </xdr:nvSpPr>
      <xdr:spPr>
        <a:xfrm>
          <a:off x="571500" y="324516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32" name="TextBox 32"/>
        <xdr:cNvSpPr txBox="1">
          <a:spLocks noChangeArrowheads="1"/>
        </xdr:cNvSpPr>
      </xdr:nvSpPr>
      <xdr:spPr>
        <a:xfrm>
          <a:off x="571500" y="333089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229</xdr:row>
      <xdr:rowOff>19050</xdr:rowOff>
    </xdr:from>
    <xdr:to>
      <xdr:col>14</xdr:col>
      <xdr:colOff>66675</xdr:colOff>
      <xdr:row>230</xdr:row>
      <xdr:rowOff>28575</xdr:rowOff>
    </xdr:to>
    <xdr:sp>
      <xdr:nvSpPr>
        <xdr:cNvPr id="33" name="TextBox 33"/>
        <xdr:cNvSpPr txBox="1">
          <a:spLocks noChangeArrowheads="1"/>
        </xdr:cNvSpPr>
      </xdr:nvSpPr>
      <xdr:spPr>
        <a:xfrm>
          <a:off x="571500" y="341661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240</xdr:row>
      <xdr:rowOff>9525</xdr:rowOff>
    </xdr:from>
    <xdr:to>
      <xdr:col>14</xdr:col>
      <xdr:colOff>66675</xdr:colOff>
      <xdr:row>241</xdr:row>
      <xdr:rowOff>19050</xdr:rowOff>
    </xdr:to>
    <xdr:sp>
      <xdr:nvSpPr>
        <xdr:cNvPr id="34" name="TextBox 34"/>
        <xdr:cNvSpPr txBox="1">
          <a:spLocks noChangeArrowheads="1"/>
        </xdr:cNvSpPr>
      </xdr:nvSpPr>
      <xdr:spPr>
        <a:xfrm>
          <a:off x="571500" y="357282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246</xdr:row>
      <xdr:rowOff>9525</xdr:rowOff>
    </xdr:from>
    <xdr:to>
      <xdr:col>14</xdr:col>
      <xdr:colOff>66675</xdr:colOff>
      <xdr:row>247</xdr:row>
      <xdr:rowOff>19050</xdr:rowOff>
    </xdr:to>
    <xdr:sp>
      <xdr:nvSpPr>
        <xdr:cNvPr id="35" name="TextBox 35"/>
        <xdr:cNvSpPr txBox="1">
          <a:spLocks noChangeArrowheads="1"/>
        </xdr:cNvSpPr>
      </xdr:nvSpPr>
      <xdr:spPr>
        <a:xfrm>
          <a:off x="571500" y="36585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252</xdr:row>
      <xdr:rowOff>9525</xdr:rowOff>
    </xdr:from>
    <xdr:to>
      <xdr:col>14</xdr:col>
      <xdr:colOff>66675</xdr:colOff>
      <xdr:row>253</xdr:row>
      <xdr:rowOff>19050</xdr:rowOff>
    </xdr:to>
    <xdr:sp>
      <xdr:nvSpPr>
        <xdr:cNvPr id="36" name="TextBox 36"/>
        <xdr:cNvSpPr txBox="1">
          <a:spLocks noChangeArrowheads="1"/>
        </xdr:cNvSpPr>
      </xdr:nvSpPr>
      <xdr:spPr>
        <a:xfrm>
          <a:off x="571500" y="374618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9525</xdr:rowOff>
    </xdr:from>
    <xdr:to>
      <xdr:col>14</xdr:col>
      <xdr:colOff>66675</xdr:colOff>
      <xdr:row>286</xdr:row>
      <xdr:rowOff>19050</xdr:rowOff>
    </xdr:to>
    <xdr:sp>
      <xdr:nvSpPr>
        <xdr:cNvPr id="37" name="TextBox 37"/>
        <xdr:cNvSpPr txBox="1">
          <a:spLocks noChangeArrowheads="1"/>
        </xdr:cNvSpPr>
      </xdr:nvSpPr>
      <xdr:spPr>
        <a:xfrm>
          <a:off x="571500" y="424434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38" name="TextBox 38"/>
        <xdr:cNvSpPr txBox="1">
          <a:spLocks noChangeArrowheads="1"/>
        </xdr:cNvSpPr>
      </xdr:nvSpPr>
      <xdr:spPr>
        <a:xfrm>
          <a:off x="571500" y="433006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39" name="TextBox 39"/>
        <xdr:cNvSpPr txBox="1">
          <a:spLocks noChangeArrowheads="1"/>
        </xdr:cNvSpPr>
      </xdr:nvSpPr>
      <xdr:spPr>
        <a:xfrm>
          <a:off x="571500" y="441579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40" name="TextBox 40"/>
        <xdr:cNvSpPr txBox="1">
          <a:spLocks noChangeArrowheads="1"/>
        </xdr:cNvSpPr>
      </xdr:nvSpPr>
      <xdr:spPr>
        <a:xfrm>
          <a:off x="571500" y="45729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41" name="TextBox 41"/>
        <xdr:cNvSpPr txBox="1">
          <a:spLocks noChangeArrowheads="1"/>
        </xdr:cNvSpPr>
      </xdr:nvSpPr>
      <xdr:spPr>
        <a:xfrm>
          <a:off x="571500" y="465867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42" name="TextBox 42"/>
        <xdr:cNvSpPr txBox="1">
          <a:spLocks noChangeArrowheads="1"/>
        </xdr:cNvSpPr>
      </xdr:nvSpPr>
      <xdr:spPr>
        <a:xfrm>
          <a:off x="609600" y="47444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409575</xdr:colOff>
      <xdr:row>106</xdr:row>
      <xdr:rowOff>152400</xdr:rowOff>
    </xdr:to>
    <xdr:sp>
      <xdr:nvSpPr>
        <xdr:cNvPr id="6" name="Text 8"/>
        <xdr:cNvSpPr txBox="1">
          <a:spLocks noChangeArrowheads="1"/>
        </xdr:cNvSpPr>
      </xdr:nvSpPr>
      <xdr:spPr>
        <a:xfrm>
          <a:off x="0" y="160210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447675</xdr:colOff>
      <xdr:row>31</xdr:row>
      <xdr:rowOff>0</xdr:rowOff>
    </xdr:to>
    <xdr:sp>
      <xdr:nvSpPr>
        <xdr:cNvPr id="9"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10"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12" name="Text 6"/>
        <xdr:cNvSpPr txBox="1">
          <a:spLocks noChangeArrowheads="1"/>
        </xdr:cNvSpPr>
      </xdr:nvSpPr>
      <xdr:spPr>
        <a:xfrm>
          <a:off x="0" y="127444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13" name="Text 7"/>
        <xdr:cNvSpPr txBox="1">
          <a:spLocks noChangeArrowheads="1"/>
        </xdr:cNvSpPr>
      </xdr:nvSpPr>
      <xdr:spPr>
        <a:xfrm>
          <a:off x="0" y="143827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409575</xdr:colOff>
      <xdr:row>106</xdr:row>
      <xdr:rowOff>152400</xdr:rowOff>
    </xdr:to>
    <xdr:sp>
      <xdr:nvSpPr>
        <xdr:cNvPr id="14" name="Text 8"/>
        <xdr:cNvSpPr txBox="1">
          <a:spLocks noChangeArrowheads="1"/>
        </xdr:cNvSpPr>
      </xdr:nvSpPr>
      <xdr:spPr>
        <a:xfrm>
          <a:off x="0" y="160210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15" name="Line 15"/>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16</xdr:col>
      <xdr:colOff>0</xdr:colOff>
      <xdr:row>154</xdr:row>
      <xdr:rowOff>0</xdr:rowOff>
    </xdr:to>
    <xdr:sp>
      <xdr:nvSpPr>
        <xdr:cNvPr id="8" name="Text 8"/>
        <xdr:cNvSpPr txBox="1">
          <a:spLocks noChangeArrowheads="1"/>
        </xdr:cNvSpPr>
      </xdr:nvSpPr>
      <xdr:spPr>
        <a:xfrm>
          <a:off x="0" y="225647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104775</xdr:rowOff>
    </xdr:from>
    <xdr:to>
      <xdr:col>16</xdr:col>
      <xdr:colOff>0</xdr:colOff>
      <xdr:row>165</xdr:row>
      <xdr:rowOff>0</xdr:rowOff>
    </xdr:to>
    <xdr:sp>
      <xdr:nvSpPr>
        <xdr:cNvPr id="9" name="Text 9"/>
        <xdr:cNvSpPr txBox="1">
          <a:spLocks noChangeArrowheads="1"/>
        </xdr:cNvSpPr>
      </xdr:nvSpPr>
      <xdr:spPr>
        <a:xfrm>
          <a:off x="0" y="239077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185</xdr:row>
      <xdr:rowOff>104775</xdr:rowOff>
    </xdr:from>
    <xdr:to>
      <xdr:col>16</xdr:col>
      <xdr:colOff>0</xdr:colOff>
      <xdr:row>187</xdr:row>
      <xdr:rowOff>0</xdr:rowOff>
    </xdr:to>
    <xdr:sp>
      <xdr:nvSpPr>
        <xdr:cNvPr id="10" name="Text 10"/>
        <xdr:cNvSpPr txBox="1">
          <a:spLocks noChangeArrowheads="1"/>
        </xdr:cNvSpPr>
      </xdr:nvSpPr>
      <xdr:spPr>
        <a:xfrm>
          <a:off x="0" y="266319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197</xdr:row>
      <xdr:rowOff>0</xdr:rowOff>
    </xdr:from>
    <xdr:to>
      <xdr:col>16</xdr:col>
      <xdr:colOff>0</xdr:colOff>
      <xdr:row>198</xdr:row>
      <xdr:rowOff>0</xdr:rowOff>
    </xdr:to>
    <xdr:sp>
      <xdr:nvSpPr>
        <xdr:cNvPr id="11" name="Text 12"/>
        <xdr:cNvSpPr txBox="1">
          <a:spLocks noChangeArrowheads="1"/>
        </xdr:cNvSpPr>
      </xdr:nvSpPr>
      <xdr:spPr>
        <a:xfrm>
          <a:off x="0" y="280130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104775</xdr:rowOff>
    </xdr:from>
    <xdr:to>
      <xdr:col>16</xdr:col>
      <xdr:colOff>0</xdr:colOff>
      <xdr:row>176</xdr:row>
      <xdr:rowOff>0</xdr:rowOff>
    </xdr:to>
    <xdr:sp>
      <xdr:nvSpPr>
        <xdr:cNvPr id="12" name="Text 9"/>
        <xdr:cNvSpPr txBox="1">
          <a:spLocks noChangeArrowheads="1"/>
        </xdr:cNvSpPr>
      </xdr:nvSpPr>
      <xdr:spPr>
        <a:xfrm>
          <a:off x="0" y="25260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16</xdr:col>
      <xdr:colOff>0</xdr:colOff>
      <xdr:row>154</xdr:row>
      <xdr:rowOff>0</xdr:rowOff>
    </xdr:to>
    <xdr:sp>
      <xdr:nvSpPr>
        <xdr:cNvPr id="20" name="Text 8"/>
        <xdr:cNvSpPr txBox="1">
          <a:spLocks noChangeArrowheads="1"/>
        </xdr:cNvSpPr>
      </xdr:nvSpPr>
      <xdr:spPr>
        <a:xfrm>
          <a:off x="0" y="225647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104775</xdr:rowOff>
    </xdr:from>
    <xdr:to>
      <xdr:col>16</xdr:col>
      <xdr:colOff>0</xdr:colOff>
      <xdr:row>165</xdr:row>
      <xdr:rowOff>0</xdr:rowOff>
    </xdr:to>
    <xdr:sp>
      <xdr:nvSpPr>
        <xdr:cNvPr id="21" name="Text 9"/>
        <xdr:cNvSpPr txBox="1">
          <a:spLocks noChangeArrowheads="1"/>
        </xdr:cNvSpPr>
      </xdr:nvSpPr>
      <xdr:spPr>
        <a:xfrm>
          <a:off x="0" y="239077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185</xdr:row>
      <xdr:rowOff>104775</xdr:rowOff>
    </xdr:from>
    <xdr:to>
      <xdr:col>16</xdr:col>
      <xdr:colOff>0</xdr:colOff>
      <xdr:row>187</xdr:row>
      <xdr:rowOff>0</xdr:rowOff>
    </xdr:to>
    <xdr:sp>
      <xdr:nvSpPr>
        <xdr:cNvPr id="22" name="Text 10"/>
        <xdr:cNvSpPr txBox="1">
          <a:spLocks noChangeArrowheads="1"/>
        </xdr:cNvSpPr>
      </xdr:nvSpPr>
      <xdr:spPr>
        <a:xfrm>
          <a:off x="0" y="266319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197</xdr:row>
      <xdr:rowOff>0</xdr:rowOff>
    </xdr:from>
    <xdr:to>
      <xdr:col>16</xdr:col>
      <xdr:colOff>0</xdr:colOff>
      <xdr:row>198</xdr:row>
      <xdr:rowOff>0</xdr:rowOff>
    </xdr:to>
    <xdr:sp>
      <xdr:nvSpPr>
        <xdr:cNvPr id="23" name="Text 12"/>
        <xdr:cNvSpPr txBox="1">
          <a:spLocks noChangeArrowheads="1"/>
        </xdr:cNvSpPr>
      </xdr:nvSpPr>
      <xdr:spPr>
        <a:xfrm>
          <a:off x="0" y="280130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104775</xdr:rowOff>
    </xdr:from>
    <xdr:to>
      <xdr:col>16</xdr:col>
      <xdr:colOff>0</xdr:colOff>
      <xdr:row>176</xdr:row>
      <xdr:rowOff>0</xdr:rowOff>
    </xdr:to>
    <xdr:sp>
      <xdr:nvSpPr>
        <xdr:cNvPr id="24" name="Text 9"/>
        <xdr:cNvSpPr txBox="1">
          <a:spLocks noChangeArrowheads="1"/>
        </xdr:cNvSpPr>
      </xdr:nvSpPr>
      <xdr:spPr>
        <a:xfrm>
          <a:off x="0" y="25260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52" name="Chart 52"/>
        <xdr:cNvGraphicFramePr/>
      </xdr:nvGraphicFramePr>
      <xdr:xfrm>
        <a:off x="57150" y="342900"/>
        <a:ext cx="5981700" cy="295275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53" name="Chart 53"/>
        <xdr:cNvGraphicFramePr/>
      </xdr:nvGraphicFramePr>
      <xdr:xfrm>
        <a:off x="57150" y="3343275"/>
        <a:ext cx="5981700" cy="29527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54" name="Chart 54"/>
        <xdr:cNvGraphicFramePr/>
      </xdr:nvGraphicFramePr>
      <xdr:xfrm>
        <a:off x="57150" y="6334125"/>
        <a:ext cx="5981700" cy="2905125"/>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55" name="TextBox 55"/>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6" name="TextBox 56"/>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57" name="TextBox 57"/>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58" name="TextBox 58"/>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59" name="TextBox 59"/>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60" name="TextBox 60"/>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61" name="TextBox 61"/>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62" name="TextBox 62"/>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63" name="TextBox 63"/>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64" name="TextBox 64"/>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65" name="TextBox 65"/>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66" name="TextBox 66"/>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67" name="Line 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68" name="Line 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69" name="Chart 69"/>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70" name="Chart 70"/>
        <xdr:cNvGraphicFramePr/>
      </xdr:nvGraphicFramePr>
      <xdr:xfrm>
        <a:off x="57150" y="3343275"/>
        <a:ext cx="5981700" cy="2952750"/>
      </xdr:xfrm>
      <a:graphic>
        <a:graphicData uri="http://schemas.openxmlformats.org/drawingml/2006/chart">
          <c:chart xmlns:c="http://schemas.openxmlformats.org/drawingml/2006/chart" r:id="rId14"/>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71" name="Chart 71"/>
        <xdr:cNvGraphicFramePr/>
      </xdr:nvGraphicFramePr>
      <xdr:xfrm>
        <a:off x="57150" y="6334125"/>
        <a:ext cx="5981700"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72" name="TextBox 72"/>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73" name="TextBox 73"/>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74" name="TextBox 74"/>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5" name="TextBox 75"/>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76" name="TextBox 76"/>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77" name="TextBox 77"/>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78" name="TextBox 78"/>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79" name="TextBox 79"/>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80" name="TextBox 80"/>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81" name="TextBox 81"/>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82" name="TextBox 82"/>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83" name="TextBox 83"/>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84" name="Line 8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85" name="Line 8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9" name="Chart 49"/>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0" name="Chart 50"/>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1" name="Line 5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2" name="Line 5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3" name="TextBox 53"/>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54" name="TextBox 54"/>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180975</xdr:colOff>
      <xdr:row>26</xdr:row>
      <xdr:rowOff>95250</xdr:rowOff>
    </xdr:to>
    <xdr:sp>
      <xdr:nvSpPr>
        <xdr:cNvPr id="55" name="TextBox 55"/>
        <xdr:cNvSpPr txBox="1">
          <a:spLocks noChangeArrowheads="1"/>
        </xdr:cNvSpPr>
      </xdr:nvSpPr>
      <xdr:spPr>
        <a:xfrm>
          <a:off x="3676650" y="413385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56" name="TextBox 56"/>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57" name="TextBox 57"/>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58" name="TextBox 58"/>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238125</xdr:colOff>
      <xdr:row>51</xdr:row>
      <xdr:rowOff>95250</xdr:rowOff>
    </xdr:to>
    <xdr:sp>
      <xdr:nvSpPr>
        <xdr:cNvPr id="59" name="TextBox 59"/>
        <xdr:cNvSpPr txBox="1">
          <a:spLocks noChangeArrowheads="1"/>
        </xdr:cNvSpPr>
      </xdr:nvSpPr>
      <xdr:spPr>
        <a:xfrm>
          <a:off x="3686175" y="82105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60" name="TextBox 60"/>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28575</xdr:rowOff>
    </xdr:to>
    <xdr:sp>
      <xdr:nvSpPr>
        <xdr:cNvPr id="55" name="TextBox 55"/>
        <xdr:cNvSpPr txBox="1">
          <a:spLocks noChangeArrowheads="1"/>
        </xdr:cNvSpPr>
      </xdr:nvSpPr>
      <xdr:spPr>
        <a:xfrm>
          <a:off x="3619500" y="4067175"/>
          <a:ext cx="3429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6</xdr:col>
      <xdr:colOff>742950</xdr:colOff>
      <xdr:row>26</xdr:row>
      <xdr:rowOff>19050</xdr:rowOff>
    </xdr:to>
    <xdr:sp>
      <xdr:nvSpPr>
        <xdr:cNvPr id="56" name="TextBox 56"/>
        <xdr:cNvSpPr txBox="1">
          <a:spLocks noChangeArrowheads="1"/>
        </xdr:cNvSpPr>
      </xdr:nvSpPr>
      <xdr:spPr>
        <a:xfrm>
          <a:off x="4972050"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50</xdr:row>
      <xdr:rowOff>38100</xdr:rowOff>
    </xdr:from>
    <xdr:to>
      <xdr:col>5</xdr:col>
      <xdr:colOff>180975</xdr:colOff>
      <xdr:row>51</xdr:row>
      <xdr:rowOff>38100</xdr:rowOff>
    </xdr:to>
    <xdr:sp>
      <xdr:nvSpPr>
        <xdr:cNvPr id="59" name="TextBox 59"/>
        <xdr:cNvSpPr txBox="1">
          <a:spLocks noChangeArrowheads="1"/>
        </xdr:cNvSpPr>
      </xdr:nvSpPr>
      <xdr:spPr>
        <a:xfrm>
          <a:off x="3619500" y="81343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6</xdr:col>
      <xdr:colOff>714375</xdr:colOff>
      <xdr:row>51</xdr:row>
      <xdr:rowOff>66675</xdr:rowOff>
    </xdr:to>
    <xdr:sp>
      <xdr:nvSpPr>
        <xdr:cNvPr id="60" name="TextBox 60"/>
        <xdr:cNvSpPr txBox="1">
          <a:spLocks noChangeArrowheads="1"/>
        </xdr:cNvSpPr>
      </xdr:nvSpPr>
      <xdr:spPr>
        <a:xfrm>
          <a:off x="4972050" y="815340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0.78375</cdr:y>
    </cdr:from>
    <cdr:to>
      <cdr:x>0.246</cdr:x>
      <cdr:y>0.9675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0.78375</cdr:y>
    </cdr:from>
    <cdr:to>
      <cdr:x>0.42025</cdr:x>
      <cdr:y>0.9675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0.78375</cdr:y>
    </cdr:from>
    <cdr:to>
      <cdr:x>0.61575</cdr:x>
      <cdr:y>0.9675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0.78375</cdr:y>
    </cdr:from>
    <cdr:to>
      <cdr:x>0.80125</cdr:x>
      <cdr:y>0.9675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0.78375</cdr:y>
    </cdr:from>
    <cdr:to>
      <cdr:x>0.246</cdr:x>
      <cdr:y>0.9675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0.78375</cdr:y>
    </cdr:from>
    <cdr:to>
      <cdr:x>0.42025</cdr:x>
      <cdr:y>0.9675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0.78375</cdr:y>
    </cdr:from>
    <cdr:to>
      <cdr:x>0.61575</cdr:x>
      <cdr:y>0.9675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0.78375</cdr:y>
    </cdr:from>
    <cdr:to>
      <cdr:x>0.80125</cdr:x>
      <cdr:y>0.9675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337" customWidth="1"/>
  </cols>
  <sheetData>
    <row r="1" ht="15.75">
      <c r="A1" s="336" t="s">
        <v>256</v>
      </c>
    </row>
    <row r="4" ht="30">
      <c r="A4" s="338" t="s">
        <v>267</v>
      </c>
    </row>
    <row r="5" ht="14.25">
      <c r="A5" s="339"/>
    </row>
    <row r="6" ht="14.25">
      <c r="A6" s="340"/>
    </row>
    <row r="7" ht="12.75">
      <c r="A7" s="337" t="s">
        <v>257</v>
      </c>
    </row>
    <row r="10" ht="12.75">
      <c r="A10" s="337" t="s">
        <v>268</v>
      </c>
    </row>
    <row r="11" ht="12.75">
      <c r="A11" s="337" t="s">
        <v>269</v>
      </c>
    </row>
    <row r="14" ht="12.75">
      <c r="A14" s="337" t="s">
        <v>258</v>
      </c>
    </row>
    <row r="17" ht="12.75">
      <c r="A17" s="337" t="s">
        <v>259</v>
      </c>
    </row>
    <row r="18" ht="12.75">
      <c r="A18" s="337" t="s">
        <v>88</v>
      </c>
    </row>
    <row r="19" ht="12.75">
      <c r="A19" s="337" t="s">
        <v>260</v>
      </c>
    </row>
    <row r="20" ht="12.75">
      <c r="A20" s="337" t="s">
        <v>261</v>
      </c>
    </row>
    <row r="22" ht="12.75">
      <c r="A22" s="337" t="s">
        <v>262</v>
      </c>
    </row>
    <row r="25" ht="12.75">
      <c r="A25" s="341" t="s">
        <v>263</v>
      </c>
    </row>
    <row r="26" ht="51">
      <c r="A26" s="342" t="s">
        <v>264</v>
      </c>
    </row>
    <row r="29" ht="12.75">
      <c r="A29" s="341" t="s">
        <v>265</v>
      </c>
    </row>
    <row r="30" ht="51">
      <c r="A30" s="342" t="s">
        <v>266</v>
      </c>
    </row>
    <row r="31" ht="12.75">
      <c r="A31" s="337" t="s">
        <v>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46"/>
  <sheetViews>
    <sheetView workbookViewId="0" topLeftCell="A1">
      <selection activeCell="E13" sqref="E13"/>
    </sheetView>
  </sheetViews>
  <sheetFormatPr defaultColWidth="11.421875" defaultRowHeight="12.75"/>
  <cols>
    <col min="1" max="1" width="1.1484375" style="69" customWidth="1"/>
    <col min="2" max="2" width="11.140625" style="69" customWidth="1"/>
    <col min="3" max="3" width="25.140625" style="69" customWidth="1"/>
    <col min="4" max="4" width="8.421875" style="69" customWidth="1"/>
    <col min="5" max="6" width="8.8515625" style="69" customWidth="1"/>
    <col min="7" max="7" width="7.8515625" style="69" customWidth="1"/>
    <col min="8" max="8" width="6.7109375" style="69" customWidth="1"/>
    <col min="9" max="9" width="6.57421875" style="69" customWidth="1"/>
    <col min="10" max="10" width="7.140625" style="69" customWidth="1"/>
    <col min="11" max="16384" width="11.421875" style="69" customWidth="1"/>
  </cols>
  <sheetData>
    <row r="1" spans="1:10" s="68" customFormat="1" ht="12.75" customHeight="1">
      <c r="A1" s="194" t="s">
        <v>136</v>
      </c>
      <c r="B1" s="195"/>
      <c r="C1" s="195"/>
      <c r="D1" s="195"/>
      <c r="E1" s="195"/>
      <c r="F1" s="195"/>
      <c r="G1" s="196"/>
      <c r="H1" s="195"/>
      <c r="I1" s="195"/>
      <c r="J1" s="195"/>
    </row>
    <row r="2" spans="1:10" s="68" customFormat="1" ht="12.75" customHeight="1">
      <c r="A2" s="197"/>
      <c r="B2" s="195"/>
      <c r="C2" s="195"/>
      <c r="D2" s="198"/>
      <c r="E2" s="198"/>
      <c r="F2" s="198"/>
      <c r="G2" s="199"/>
      <c r="H2" s="195"/>
      <c r="I2" s="195"/>
      <c r="J2" s="195"/>
    </row>
    <row r="3" spans="1:10" s="68" customFormat="1" ht="15.75" customHeight="1">
      <c r="A3" s="47"/>
      <c r="B3" s="200" t="s">
        <v>137</v>
      </c>
      <c r="C3" s="201"/>
      <c r="D3" s="195"/>
      <c r="E3" s="195"/>
      <c r="F3" s="195"/>
      <c r="G3" s="196"/>
      <c r="H3" s="195"/>
      <c r="I3" s="195"/>
      <c r="J3" s="195"/>
    </row>
    <row r="4" spans="1:10" s="68" customFormat="1" ht="13.5" customHeight="1">
      <c r="A4" s="182" t="s">
        <v>138</v>
      </c>
      <c r="B4" s="201"/>
      <c r="C4" s="201"/>
      <c r="D4" s="195"/>
      <c r="E4" s="195"/>
      <c r="F4" s="195"/>
      <c r="G4" s="196"/>
      <c r="H4" s="195"/>
      <c r="I4" s="195"/>
      <c r="J4" s="195"/>
    </row>
    <row r="5" spans="1:10" s="68" customFormat="1" ht="13.5" customHeight="1">
      <c r="A5" s="182" t="s">
        <v>96</v>
      </c>
      <c r="B5" s="201"/>
      <c r="C5" s="201"/>
      <c r="D5" s="195"/>
      <c r="E5" s="195"/>
      <c r="F5" s="195"/>
      <c r="G5" s="196"/>
      <c r="H5" s="195"/>
      <c r="I5" s="195"/>
      <c r="J5" s="195"/>
    </row>
    <row r="6" spans="1:10" s="68" customFormat="1" ht="12.75" customHeight="1">
      <c r="A6" s="202"/>
      <c r="B6" s="202"/>
      <c r="C6" s="202"/>
      <c r="D6" s="198"/>
      <c r="E6" s="198"/>
      <c r="F6" s="198"/>
      <c r="G6" s="199"/>
      <c r="H6" s="195"/>
      <c r="I6" s="195"/>
      <c r="J6" s="195"/>
    </row>
    <row r="7" spans="1:10" s="68"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241</v>
      </c>
      <c r="F10" s="332" t="s">
        <v>248</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213"/>
      <c r="B13" s="213"/>
      <c r="C13" s="214"/>
      <c r="D13" s="215"/>
      <c r="E13" s="215"/>
      <c r="F13" s="215"/>
      <c r="G13" s="215"/>
      <c r="H13" s="215"/>
      <c r="I13" s="215"/>
      <c r="J13" s="215"/>
    </row>
    <row r="14" spans="1:10" ht="10.5" customHeight="1">
      <c r="A14" s="213"/>
      <c r="B14" s="213"/>
      <c r="C14" s="214"/>
      <c r="D14" s="215"/>
      <c r="E14" s="215"/>
      <c r="F14" s="215"/>
      <c r="G14" s="215"/>
      <c r="H14" s="216"/>
      <c r="I14" s="216"/>
      <c r="J14" s="215"/>
    </row>
    <row r="15" spans="1:10" ht="10.5" customHeight="1">
      <c r="A15" s="213" t="s">
        <v>144</v>
      </c>
      <c r="B15" s="213"/>
      <c r="C15" s="214"/>
      <c r="D15" s="217">
        <v>91.68685806077896</v>
      </c>
      <c r="E15" s="218">
        <v>88.70709284929194</v>
      </c>
      <c r="F15" s="219">
        <v>107.1</v>
      </c>
      <c r="G15" s="217">
        <v>95.80467822309019</v>
      </c>
      <c r="H15" s="109">
        <v>3.359105924651892</v>
      </c>
      <c r="I15" s="109">
        <v>-14.391355685547184</v>
      </c>
      <c r="J15" s="109">
        <v>-9.582359568102804</v>
      </c>
    </row>
    <row r="16" spans="1:10" ht="10.5" customHeight="1">
      <c r="A16" s="213"/>
      <c r="B16" s="213"/>
      <c r="C16" s="214"/>
      <c r="D16" s="217"/>
      <c r="E16" s="218"/>
      <c r="F16" s="220"/>
      <c r="G16" s="217"/>
      <c r="H16" s="109"/>
      <c r="I16" s="109"/>
      <c r="J16" s="109"/>
    </row>
    <row r="17" spans="1:10" ht="10.5" customHeight="1">
      <c r="A17" s="213"/>
      <c r="B17" s="213" t="s">
        <v>119</v>
      </c>
      <c r="C17" s="214"/>
      <c r="D17" s="217">
        <v>92.91914710099127</v>
      </c>
      <c r="E17" s="218">
        <v>92.12375077933689</v>
      </c>
      <c r="F17" s="219">
        <v>110.9</v>
      </c>
      <c r="G17" s="217">
        <v>96.9622800191963</v>
      </c>
      <c r="H17" s="109">
        <v>0.8633998452359857</v>
      </c>
      <c r="I17" s="109">
        <v>-16.213573398565135</v>
      </c>
      <c r="J17" s="109">
        <v>-7.89811659008342</v>
      </c>
    </row>
    <row r="18" spans="1:10" ht="10.5" customHeight="1">
      <c r="A18" s="213"/>
      <c r="B18" s="213" t="s">
        <v>120</v>
      </c>
      <c r="C18" s="214"/>
      <c r="D18" s="217">
        <v>88.14632022251959</v>
      </c>
      <c r="E18" s="218">
        <v>78.8905592480774</v>
      </c>
      <c r="F18" s="219">
        <v>96.3</v>
      </c>
      <c r="G18" s="217">
        <v>92.47872723118341</v>
      </c>
      <c r="H18" s="109">
        <v>11.732406339441388</v>
      </c>
      <c r="I18" s="109">
        <v>-8.466957193645282</v>
      </c>
      <c r="J18" s="109">
        <v>-14.278460944109584</v>
      </c>
    </row>
    <row r="19" spans="1:10" ht="10.5" customHeight="1">
      <c r="A19" s="213"/>
      <c r="B19" s="213"/>
      <c r="C19" s="214"/>
      <c r="D19" s="217"/>
      <c r="E19" s="218"/>
      <c r="F19" s="220"/>
      <c r="G19" s="217"/>
      <c r="H19" s="109"/>
      <c r="I19" s="109"/>
      <c r="J19" s="109"/>
    </row>
    <row r="20" spans="1:10" ht="10.5" customHeight="1">
      <c r="A20" s="213"/>
      <c r="B20" s="213"/>
      <c r="C20" s="214"/>
      <c r="D20" s="217"/>
      <c r="E20" s="218"/>
      <c r="F20" s="220"/>
      <c r="G20" s="217"/>
      <c r="H20" s="109"/>
      <c r="I20" s="109"/>
      <c r="J20" s="109"/>
    </row>
    <row r="21" spans="1:10" ht="10.5" customHeight="1">
      <c r="A21" s="213" t="s">
        <v>145</v>
      </c>
      <c r="B21" s="213"/>
      <c r="C21" s="214"/>
      <c r="D21" s="217">
        <v>59.50219227131171</v>
      </c>
      <c r="E21" s="218">
        <v>57.06291818731977</v>
      </c>
      <c r="F21" s="220">
        <v>124.5</v>
      </c>
      <c r="G21" s="217">
        <v>61.89631299614679</v>
      </c>
      <c r="H21" s="109">
        <v>4.274709673950727</v>
      </c>
      <c r="I21" s="109">
        <v>-52.20707448087413</v>
      </c>
      <c r="J21" s="109">
        <v>-48.49830973855404</v>
      </c>
    </row>
    <row r="22" spans="1:10" ht="10.5" customHeight="1">
      <c r="A22" s="213" t="s">
        <v>50</v>
      </c>
      <c r="B22" s="213" t="s">
        <v>50</v>
      </c>
      <c r="C22" s="214"/>
      <c r="D22" s="217"/>
      <c r="E22" s="218"/>
      <c r="F22" s="220"/>
      <c r="G22" s="217"/>
      <c r="H22" s="109"/>
      <c r="I22" s="109"/>
      <c r="J22" s="109"/>
    </row>
    <row r="23" spans="1:10" ht="10.5" customHeight="1">
      <c r="A23" s="213"/>
      <c r="B23" s="213"/>
      <c r="C23" s="214"/>
      <c r="D23" s="217"/>
      <c r="E23" s="218"/>
      <c r="F23" s="220"/>
      <c r="G23" s="217"/>
      <c r="H23" s="109"/>
      <c r="I23" s="109"/>
      <c r="J23" s="109"/>
    </row>
    <row r="24" spans="1:10" ht="10.5" customHeight="1">
      <c r="A24" s="213" t="s">
        <v>146</v>
      </c>
      <c r="B24" s="213"/>
      <c r="C24" s="214"/>
      <c r="D24" s="217">
        <v>87.3273587619331</v>
      </c>
      <c r="E24" s="218">
        <v>104.17272098795335</v>
      </c>
      <c r="F24" s="219">
        <v>96.5</v>
      </c>
      <c r="G24" s="217">
        <v>105.23536211504833</v>
      </c>
      <c r="H24" s="109">
        <v>-16.17060787724674</v>
      </c>
      <c r="I24" s="109">
        <v>-9.505327707841348</v>
      </c>
      <c r="J24" s="109">
        <v>-5.4229367603837515</v>
      </c>
    </row>
    <row r="25" spans="1:10" ht="10.5" customHeight="1">
      <c r="A25" s="213"/>
      <c r="B25" s="213"/>
      <c r="C25" s="214"/>
      <c r="D25" s="217"/>
      <c r="E25" s="218"/>
      <c r="F25" s="220"/>
      <c r="G25" s="217"/>
      <c r="H25" s="109"/>
      <c r="I25" s="109"/>
      <c r="J25" s="109"/>
    </row>
    <row r="26" spans="1:10" ht="10.5" customHeight="1">
      <c r="A26" s="213"/>
      <c r="B26" s="213"/>
      <c r="C26" s="214"/>
      <c r="D26" s="217"/>
      <c r="E26" s="218"/>
      <c r="F26" s="220"/>
      <c r="G26" s="217"/>
      <c r="H26" s="109"/>
      <c r="I26" s="109"/>
      <c r="J26" s="109"/>
    </row>
    <row r="27" spans="1:10" ht="10.5" customHeight="1">
      <c r="A27" s="213" t="s">
        <v>147</v>
      </c>
      <c r="B27" s="213"/>
      <c r="C27" s="214"/>
      <c r="D27" s="217">
        <v>154.4941680632488</v>
      </c>
      <c r="E27" s="218">
        <v>143.86013067292302</v>
      </c>
      <c r="F27" s="220">
        <v>134.1</v>
      </c>
      <c r="G27" s="217">
        <v>143.44503156339528</v>
      </c>
      <c r="H27" s="109">
        <v>7.391928076655976</v>
      </c>
      <c r="I27" s="109">
        <v>15.208179018082625</v>
      </c>
      <c r="J27" s="109">
        <v>14.012244132023845</v>
      </c>
    </row>
    <row r="28" spans="1:10" ht="10.5" customHeight="1">
      <c r="A28" s="213"/>
      <c r="B28" s="213"/>
      <c r="C28" s="214"/>
      <c r="D28" s="217"/>
      <c r="E28" s="218"/>
      <c r="F28" s="220"/>
      <c r="G28" s="217"/>
      <c r="H28" s="109"/>
      <c r="I28" s="109"/>
      <c r="J28" s="109"/>
    </row>
    <row r="29" spans="1:10" ht="10.5" customHeight="1">
      <c r="A29" s="213"/>
      <c r="B29" s="213" t="s">
        <v>119</v>
      </c>
      <c r="C29" s="214"/>
      <c r="D29" s="217">
        <v>123.14145564768934</v>
      </c>
      <c r="E29" s="218">
        <v>134.46288340054198</v>
      </c>
      <c r="F29" s="220">
        <v>123</v>
      </c>
      <c r="G29" s="217">
        <v>120.95036853119441</v>
      </c>
      <c r="H29" s="109">
        <v>-8.419741914300648</v>
      </c>
      <c r="I29" s="109">
        <v>0.11500459161735035</v>
      </c>
      <c r="J29" s="109">
        <v>13.41888535645529</v>
      </c>
    </row>
    <row r="30" spans="1:10" ht="10.5" customHeight="1">
      <c r="A30" s="213"/>
      <c r="B30" s="213" t="s">
        <v>120</v>
      </c>
      <c r="C30" s="214"/>
      <c r="D30" s="217">
        <v>249.22221903432217</v>
      </c>
      <c r="E30" s="218">
        <v>172.25266359539643</v>
      </c>
      <c r="F30" s="220">
        <v>167.5</v>
      </c>
      <c r="G30" s="217">
        <v>211.4096643624993</v>
      </c>
      <c r="H30" s="109">
        <v>44.68410173309088</v>
      </c>
      <c r="I30" s="109">
        <v>48.78938449810279</v>
      </c>
      <c r="J30" s="109">
        <v>14.98322078115704</v>
      </c>
    </row>
    <row r="31" spans="1:10" ht="10.5" customHeight="1">
      <c r="A31" s="213"/>
      <c r="B31" s="213"/>
      <c r="C31" s="214"/>
      <c r="D31" s="217"/>
      <c r="E31" s="218"/>
      <c r="F31" s="220"/>
      <c r="G31" s="217"/>
      <c r="H31" s="109"/>
      <c r="I31" s="109"/>
      <c r="J31" s="109"/>
    </row>
    <row r="32" spans="1:10" ht="10.5" customHeight="1">
      <c r="A32" s="213"/>
      <c r="B32" s="213"/>
      <c r="C32" s="214"/>
      <c r="D32" s="217"/>
      <c r="E32" s="218"/>
      <c r="F32" s="220"/>
      <c r="G32" s="217"/>
      <c r="H32" s="109"/>
      <c r="I32" s="109"/>
      <c r="J32" s="109"/>
    </row>
    <row r="33" spans="1:10" ht="10.5" customHeight="1">
      <c r="A33" s="213" t="s">
        <v>148</v>
      </c>
      <c r="B33" s="213"/>
      <c r="C33" s="214"/>
      <c r="D33" s="217">
        <v>163.18186748386043</v>
      </c>
      <c r="E33" s="218">
        <v>165.75196332885636</v>
      </c>
      <c r="F33" s="220">
        <v>172.3</v>
      </c>
      <c r="G33" s="217">
        <v>155.6022020373633</v>
      </c>
      <c r="H33" s="109">
        <v>-1.5505673618458404</v>
      </c>
      <c r="I33" s="109">
        <v>-5.292009585687511</v>
      </c>
      <c r="J33" s="109">
        <v>12.929090363001778</v>
      </c>
    </row>
    <row r="34" spans="1:10" ht="10.5" customHeight="1">
      <c r="A34" s="213"/>
      <c r="B34" s="213"/>
      <c r="C34" s="214"/>
      <c r="D34" s="217"/>
      <c r="E34" s="218"/>
      <c r="F34" s="220"/>
      <c r="G34" s="217"/>
      <c r="H34" s="109"/>
      <c r="I34" s="109"/>
      <c r="J34" s="109"/>
    </row>
    <row r="35" spans="1:10" ht="10.5" customHeight="1">
      <c r="A35" s="213"/>
      <c r="B35" s="213" t="s">
        <v>119</v>
      </c>
      <c r="C35" s="214"/>
      <c r="D35" s="217">
        <v>182.2592626987239</v>
      </c>
      <c r="E35" s="218">
        <v>177.43595596574545</v>
      </c>
      <c r="F35" s="220">
        <v>181.8</v>
      </c>
      <c r="G35" s="217">
        <v>171.28897461322893</v>
      </c>
      <c r="H35" s="109">
        <v>2.718336712943115</v>
      </c>
      <c r="I35" s="109">
        <v>0.252619746272759</v>
      </c>
      <c r="J35" s="109">
        <v>9.493584700227183</v>
      </c>
    </row>
    <row r="36" spans="1:10" ht="10.5" customHeight="1">
      <c r="A36" s="213"/>
      <c r="B36" s="213" t="s">
        <v>120</v>
      </c>
      <c r="C36" s="214"/>
      <c r="D36" s="217">
        <v>128.05807714265404</v>
      </c>
      <c r="E36" s="218">
        <v>144.24032067140783</v>
      </c>
      <c r="F36" s="219">
        <v>154.8</v>
      </c>
      <c r="G36" s="217">
        <v>126.72095775870946</v>
      </c>
      <c r="H36" s="109">
        <v>-11.218945890739086</v>
      </c>
      <c r="I36" s="109">
        <v>-17.27514396469378</v>
      </c>
      <c r="J36" s="109">
        <v>22.501897775953527</v>
      </c>
    </row>
    <row r="37" spans="1:10" ht="10.5" customHeight="1">
      <c r="A37" s="213"/>
      <c r="B37" s="213"/>
      <c r="C37" s="214"/>
      <c r="D37" s="217"/>
      <c r="E37" s="218"/>
      <c r="F37" s="220"/>
      <c r="G37" s="217"/>
      <c r="H37" s="109"/>
      <c r="I37" s="109"/>
      <c r="J37" s="109"/>
    </row>
    <row r="38" spans="1:10" ht="10.5" customHeight="1">
      <c r="A38" s="213"/>
      <c r="B38" s="213"/>
      <c r="C38" s="214"/>
      <c r="D38" s="217"/>
      <c r="E38" s="218"/>
      <c r="F38" s="220"/>
      <c r="G38" s="217"/>
      <c r="H38" s="109"/>
      <c r="I38" s="109"/>
      <c r="J38" s="109"/>
    </row>
    <row r="39" spans="1:10" ht="10.5" customHeight="1">
      <c r="A39" s="213" t="s">
        <v>149</v>
      </c>
      <c r="B39" s="213"/>
      <c r="C39" s="214"/>
      <c r="D39" s="217"/>
      <c r="E39" s="218"/>
      <c r="F39" s="220"/>
      <c r="G39" s="217"/>
      <c r="H39" s="109"/>
      <c r="I39" s="109"/>
      <c r="J39" s="109"/>
    </row>
    <row r="40" spans="1:10" ht="10.5" customHeight="1">
      <c r="A40" s="213" t="s">
        <v>50</v>
      </c>
      <c r="B40" s="213" t="s">
        <v>150</v>
      </c>
      <c r="C40" s="214"/>
      <c r="D40" s="217">
        <v>169.87710592882885</v>
      </c>
      <c r="E40" s="218">
        <v>166.53919126187168</v>
      </c>
      <c r="F40" s="220">
        <v>180.7</v>
      </c>
      <c r="G40" s="217">
        <v>166.4688416919129</v>
      </c>
      <c r="H40" s="109">
        <v>2.0042817799616484</v>
      </c>
      <c r="I40" s="109">
        <v>-5.9894267134317305</v>
      </c>
      <c r="J40" s="109">
        <v>-2.7278459629434124</v>
      </c>
    </row>
    <row r="41" spans="1:10" ht="10.5" customHeight="1">
      <c r="A41" s="213"/>
      <c r="B41" s="213"/>
      <c r="C41" s="214"/>
      <c r="D41" s="217"/>
      <c r="E41" s="218"/>
      <c r="F41" s="220"/>
      <c r="G41" s="217"/>
      <c r="H41" s="109"/>
      <c r="I41" s="109"/>
      <c r="J41" s="109"/>
    </row>
    <row r="42" spans="1:10" ht="10.5" customHeight="1">
      <c r="A42" s="213"/>
      <c r="B42" s="213" t="s">
        <v>119</v>
      </c>
      <c r="C42" s="214"/>
      <c r="D42" s="217">
        <v>162.08382161525958</v>
      </c>
      <c r="E42" s="218">
        <v>161.00312697936013</v>
      </c>
      <c r="F42" s="220">
        <v>173.9</v>
      </c>
      <c r="G42" s="217">
        <v>160.64368666994935</v>
      </c>
      <c r="H42" s="109">
        <v>0.671225867580813</v>
      </c>
      <c r="I42" s="109">
        <v>-6.794812182139404</v>
      </c>
      <c r="J42" s="109">
        <v>-0.9893947762675218</v>
      </c>
    </row>
    <row r="43" spans="1:10" ht="10.5" customHeight="1">
      <c r="A43" s="213"/>
      <c r="B43" s="213" t="s">
        <v>120</v>
      </c>
      <c r="C43" s="214"/>
      <c r="D43" s="217">
        <v>372.03763350733607</v>
      </c>
      <c r="E43" s="218">
        <v>310.14664024187937</v>
      </c>
      <c r="F43" s="220">
        <v>356.9</v>
      </c>
      <c r="G43" s="217">
        <v>317.5754057540483</v>
      </c>
      <c r="H43" s="109">
        <v>19.955396975182033</v>
      </c>
      <c r="I43" s="109">
        <v>4.241421548707226</v>
      </c>
      <c r="J43" s="109">
        <v>-20.868935023270865</v>
      </c>
    </row>
    <row r="44" spans="1:10" ht="10.5" customHeight="1">
      <c r="A44" s="213"/>
      <c r="B44" s="213"/>
      <c r="C44" s="214"/>
      <c r="D44" s="217"/>
      <c r="E44" s="218"/>
      <c r="F44" s="220"/>
      <c r="G44" s="217"/>
      <c r="H44" s="109"/>
      <c r="I44" s="109"/>
      <c r="J44" s="109"/>
    </row>
    <row r="45" spans="1:10" ht="10.5" customHeight="1">
      <c r="A45" s="213"/>
      <c r="B45" s="213"/>
      <c r="C45" s="214" t="s">
        <v>50</v>
      </c>
      <c r="D45" s="217"/>
      <c r="E45" s="218"/>
      <c r="F45" s="219"/>
      <c r="G45" s="217"/>
      <c r="H45" s="109"/>
      <c r="I45" s="109"/>
      <c r="J45" s="109"/>
    </row>
    <row r="46" spans="1:10" ht="10.5" customHeight="1">
      <c r="A46" s="213" t="s">
        <v>151</v>
      </c>
      <c r="B46" s="213"/>
      <c r="C46" s="214"/>
      <c r="D46" s="217">
        <v>126.95363832468331</v>
      </c>
      <c r="E46" s="218">
        <v>148.5202772197705</v>
      </c>
      <c r="F46" s="219">
        <v>134.7</v>
      </c>
      <c r="G46" s="217">
        <v>137.67117875197835</v>
      </c>
      <c r="H46" s="109">
        <v>-14.52100635603736</v>
      </c>
      <c r="I46" s="109">
        <v>-5.750825297191298</v>
      </c>
      <c r="J46" s="109">
        <v>7.434299892628895</v>
      </c>
    </row>
    <row r="47" spans="1:10" ht="10.5" customHeight="1">
      <c r="A47" s="213"/>
      <c r="B47" s="213"/>
      <c r="C47" s="214"/>
      <c r="D47" s="217"/>
      <c r="E47" s="218"/>
      <c r="F47" s="220"/>
      <c r="G47" s="217"/>
      <c r="H47" s="109"/>
      <c r="I47" s="109"/>
      <c r="J47" s="109"/>
    </row>
    <row r="48" spans="1:10" ht="10.5" customHeight="1">
      <c r="A48" s="213"/>
      <c r="B48" s="213" t="s">
        <v>119</v>
      </c>
      <c r="C48" s="214"/>
      <c r="D48" s="217">
        <v>143.87494629520026</v>
      </c>
      <c r="E48" s="218">
        <v>150.470848676672</v>
      </c>
      <c r="F48" s="219">
        <v>144.3</v>
      </c>
      <c r="G48" s="217">
        <v>144.64842884622934</v>
      </c>
      <c r="H48" s="109">
        <v>-4.383508459930904</v>
      </c>
      <c r="I48" s="109">
        <v>-0.2945625119887395</v>
      </c>
      <c r="J48" s="109">
        <v>14.557435297920193</v>
      </c>
    </row>
    <row r="49" spans="1:10" ht="10.5" customHeight="1">
      <c r="A49" s="213"/>
      <c r="B49" s="213" t="s">
        <v>120</v>
      </c>
      <c r="C49" s="214"/>
      <c r="D49" s="217">
        <v>90.70980924153072</v>
      </c>
      <c r="E49" s="218">
        <v>144.34233906390767</v>
      </c>
      <c r="F49" s="219">
        <v>114.2</v>
      </c>
      <c r="G49" s="217">
        <v>122.72657398810337</v>
      </c>
      <c r="H49" s="109">
        <v>-37.15647825176999</v>
      </c>
      <c r="I49" s="109">
        <v>-20.56934392160182</v>
      </c>
      <c r="J49" s="109">
        <v>-7.158261268493002</v>
      </c>
    </row>
    <row r="50" spans="1:10" ht="10.5" customHeight="1">
      <c r="A50" s="213"/>
      <c r="B50" s="213"/>
      <c r="C50" s="214"/>
      <c r="D50" s="217"/>
      <c r="E50" s="218"/>
      <c r="F50" s="220"/>
      <c r="G50" s="217"/>
      <c r="H50" s="109"/>
      <c r="I50" s="109"/>
      <c r="J50" s="109"/>
    </row>
    <row r="51" spans="1:10" ht="10.5" customHeight="1">
      <c r="A51" s="213"/>
      <c r="B51" s="213"/>
      <c r="C51" s="214"/>
      <c r="D51" s="217"/>
      <c r="E51" s="218"/>
      <c r="F51" s="220"/>
      <c r="G51" s="217"/>
      <c r="H51" s="109"/>
      <c r="I51" s="109"/>
      <c r="J51" s="109"/>
    </row>
    <row r="52" spans="1:10" ht="10.5" customHeight="1">
      <c r="A52" s="213" t="s">
        <v>152</v>
      </c>
      <c r="B52" s="213"/>
      <c r="C52" s="214"/>
      <c r="D52" s="217">
        <v>167.07732068379065</v>
      </c>
      <c r="E52" s="218">
        <v>183.3532394806266</v>
      </c>
      <c r="F52" s="219">
        <v>161.7</v>
      </c>
      <c r="G52" s="217">
        <v>164.21310307829543</v>
      </c>
      <c r="H52" s="109">
        <v>-8.876810054155435</v>
      </c>
      <c r="I52" s="109">
        <v>3.3254920740820393</v>
      </c>
      <c r="J52" s="109">
        <v>12.760317145997647</v>
      </c>
    </row>
    <row r="53" spans="1:10" ht="10.5" customHeight="1">
      <c r="A53" s="213"/>
      <c r="B53" s="213"/>
      <c r="C53" s="214"/>
      <c r="D53" s="217"/>
      <c r="E53" s="218"/>
      <c r="F53" s="220"/>
      <c r="G53" s="217"/>
      <c r="H53" s="109"/>
      <c r="I53" s="109"/>
      <c r="J53" s="109"/>
    </row>
    <row r="54" spans="1:10" ht="10.5" customHeight="1">
      <c r="A54" s="213"/>
      <c r="B54" s="213" t="s">
        <v>119</v>
      </c>
      <c r="C54" s="214"/>
      <c r="D54" s="217">
        <v>153.92349915784064</v>
      </c>
      <c r="E54" s="218">
        <v>165.129947540476</v>
      </c>
      <c r="F54" s="219">
        <v>150.9</v>
      </c>
      <c r="G54" s="217">
        <v>146.84115018045142</v>
      </c>
      <c r="H54" s="109">
        <v>-6.786442162399693</v>
      </c>
      <c r="I54" s="109">
        <v>2.003644239788358</v>
      </c>
      <c r="J54" s="109">
        <v>10.952118904719187</v>
      </c>
    </row>
    <row r="55" spans="1:10" ht="10.5" customHeight="1">
      <c r="A55" s="213"/>
      <c r="B55" s="213" t="s">
        <v>120</v>
      </c>
      <c r="C55" s="214"/>
      <c r="D55" s="217">
        <v>228.29628052406593</v>
      </c>
      <c r="E55" s="218">
        <v>268.16592872236976</v>
      </c>
      <c r="F55" s="219">
        <v>212</v>
      </c>
      <c r="G55" s="217">
        <v>245.06359087599003</v>
      </c>
      <c r="H55" s="109">
        <v>-14.867529364470673</v>
      </c>
      <c r="I55" s="109">
        <v>7.686924775502799</v>
      </c>
      <c r="J55" s="109">
        <v>18.070082423933236</v>
      </c>
    </row>
    <row r="56" spans="1:10" ht="10.5" customHeight="1">
      <c r="A56" s="213"/>
      <c r="B56" s="213"/>
      <c r="C56" s="214"/>
      <c r="D56" s="217"/>
      <c r="E56" s="218"/>
      <c r="F56" s="220"/>
      <c r="G56" s="217"/>
      <c r="H56" s="109"/>
      <c r="I56" s="109"/>
      <c r="J56" s="109"/>
    </row>
    <row r="57" spans="1:10" ht="10.5" customHeight="1">
      <c r="A57" s="213"/>
      <c r="B57" s="213"/>
      <c r="C57" s="214"/>
      <c r="D57" s="217"/>
      <c r="E57" s="218"/>
      <c r="F57" s="220"/>
      <c r="G57" s="217"/>
      <c r="H57" s="109"/>
      <c r="I57" s="109"/>
      <c r="J57" s="109"/>
    </row>
    <row r="58" spans="1:10" ht="10.5" customHeight="1">
      <c r="A58" s="213" t="s">
        <v>153</v>
      </c>
      <c r="B58" s="213"/>
      <c r="C58" s="214"/>
      <c r="D58" s="217"/>
      <c r="E58" s="218"/>
      <c r="F58" s="220"/>
      <c r="G58" s="217"/>
      <c r="H58" s="109"/>
      <c r="I58" s="109"/>
      <c r="J58" s="109"/>
    </row>
    <row r="59" spans="1:10" ht="10.5" customHeight="1">
      <c r="A59" s="213"/>
      <c r="B59" s="213" t="s">
        <v>154</v>
      </c>
      <c r="C59" s="214"/>
      <c r="D59" s="217">
        <v>113.73110467214633</v>
      </c>
      <c r="E59" s="218">
        <v>119.60777929118262</v>
      </c>
      <c r="F59" s="219">
        <v>111.5</v>
      </c>
      <c r="G59" s="217">
        <v>108.58295385585241</v>
      </c>
      <c r="H59" s="109">
        <v>-4.9132879599157615</v>
      </c>
      <c r="I59" s="109">
        <v>2.0009907373509686</v>
      </c>
      <c r="J59" s="109">
        <v>12.022398376021393</v>
      </c>
    </row>
    <row r="60" spans="1:10" ht="10.5" customHeight="1">
      <c r="A60" s="213"/>
      <c r="B60" s="213"/>
      <c r="C60" s="214"/>
      <c r="D60" s="217"/>
      <c r="E60" s="218"/>
      <c r="F60" s="220"/>
      <c r="G60" s="217"/>
      <c r="H60" s="109"/>
      <c r="I60" s="109"/>
      <c r="J60" s="109"/>
    </row>
    <row r="61" spans="1:10" ht="10.5" customHeight="1">
      <c r="A61" s="213"/>
      <c r="B61" s="213" t="s">
        <v>119</v>
      </c>
      <c r="C61" s="214"/>
      <c r="D61" s="217">
        <v>110.99846567581145</v>
      </c>
      <c r="E61" s="218">
        <v>113.2770467539792</v>
      </c>
      <c r="F61" s="219">
        <v>111.5</v>
      </c>
      <c r="G61" s="217">
        <v>102.27283311046423</v>
      </c>
      <c r="H61" s="109">
        <v>-2.011511725863138</v>
      </c>
      <c r="I61" s="109">
        <v>-0.44980656877897274</v>
      </c>
      <c r="J61" s="109">
        <v>10.60624592424848</v>
      </c>
    </row>
    <row r="62" spans="1:10" ht="10.5" customHeight="1">
      <c r="A62" s="213"/>
      <c r="B62" s="213" t="s">
        <v>120</v>
      </c>
      <c r="C62" s="214"/>
      <c r="D62" s="217">
        <v>123.17664534404452</v>
      </c>
      <c r="E62" s="218">
        <v>141.49035945372896</v>
      </c>
      <c r="F62" s="219">
        <v>111.5</v>
      </c>
      <c r="G62" s="217">
        <v>130.39428805361803</v>
      </c>
      <c r="H62" s="109">
        <v>-12.943435991251052</v>
      </c>
      <c r="I62" s="109">
        <v>10.472327662820193</v>
      </c>
      <c r="J62" s="109">
        <v>16.087451376242026</v>
      </c>
    </row>
    <row r="63" spans="1:10" ht="10.5" customHeight="1">
      <c r="A63" s="213"/>
      <c r="B63" s="213"/>
      <c r="C63" s="221"/>
      <c r="D63" s="217"/>
      <c r="E63" s="218"/>
      <c r="F63" s="220"/>
      <c r="G63" s="217"/>
      <c r="H63" s="109"/>
      <c r="I63" s="109"/>
      <c r="J63" s="109"/>
    </row>
    <row r="64" spans="1:10" ht="10.5" customHeight="1">
      <c r="A64" s="213"/>
      <c r="B64" s="213"/>
      <c r="C64" s="221"/>
      <c r="D64" s="218"/>
      <c r="E64" s="218"/>
      <c r="F64" s="220"/>
      <c r="G64" s="222"/>
      <c r="H64" s="223"/>
      <c r="I64" s="223"/>
      <c r="J64" s="223"/>
    </row>
    <row r="65" spans="1:10" ht="10.5" customHeight="1">
      <c r="A65" s="213"/>
      <c r="B65" s="213"/>
      <c r="C65" s="221"/>
      <c r="D65" s="215"/>
      <c r="E65" s="215"/>
      <c r="F65" s="220"/>
      <c r="G65" s="215"/>
      <c r="H65" s="215"/>
      <c r="I65" s="215"/>
      <c r="J65" s="215"/>
    </row>
    <row r="66" spans="1:10" ht="10.5" customHeight="1">
      <c r="A66" s="213"/>
      <c r="B66" s="213"/>
      <c r="C66" s="221"/>
      <c r="D66" s="215"/>
      <c r="E66" s="215"/>
      <c r="F66" s="215"/>
      <c r="G66" s="215"/>
      <c r="H66" s="215"/>
      <c r="I66" s="215"/>
      <c r="J66" s="215"/>
    </row>
    <row r="67" spans="1:10" ht="10.5" customHeight="1">
      <c r="A67" s="213"/>
      <c r="B67" s="213"/>
      <c r="C67" s="221"/>
      <c r="D67" s="215"/>
      <c r="E67" s="215"/>
      <c r="F67" s="215"/>
      <c r="G67" s="215"/>
      <c r="H67" s="215"/>
      <c r="I67" s="215"/>
      <c r="J67" s="215"/>
    </row>
    <row r="68" spans="1:10" ht="10.5" customHeight="1">
      <c r="A68" s="213"/>
      <c r="B68" s="213"/>
      <c r="C68" s="221"/>
      <c r="D68" s="215"/>
      <c r="E68" s="215"/>
      <c r="F68" s="215"/>
      <c r="G68" s="215"/>
      <c r="H68" s="215"/>
      <c r="I68" s="215"/>
      <c r="J68" s="215"/>
    </row>
    <row r="69" spans="1:10" ht="10.5" customHeight="1">
      <c r="A69" s="213"/>
      <c r="B69" s="213"/>
      <c r="C69" s="221"/>
      <c r="D69" s="215"/>
      <c r="E69" s="215"/>
      <c r="F69" s="215"/>
      <c r="G69" s="215"/>
      <c r="H69" s="215"/>
      <c r="I69" s="215"/>
      <c r="J69" s="215"/>
    </row>
    <row r="70" spans="1:10" ht="10.5" customHeight="1">
      <c r="A70" s="213"/>
      <c r="B70" s="213"/>
      <c r="C70" s="221"/>
      <c r="D70" s="215"/>
      <c r="E70" s="215"/>
      <c r="F70" s="215"/>
      <c r="G70" s="215"/>
      <c r="H70" s="215"/>
      <c r="I70" s="215"/>
      <c r="J70" s="215"/>
    </row>
    <row r="71" spans="1:10" ht="9.75" customHeight="1">
      <c r="A71" s="213"/>
      <c r="B71" s="213"/>
      <c r="C71" s="221"/>
      <c r="D71" s="215"/>
      <c r="E71" s="215"/>
      <c r="F71" s="215"/>
      <c r="G71" s="215"/>
      <c r="H71" s="215"/>
      <c r="I71" s="215"/>
      <c r="J71" s="215"/>
    </row>
    <row r="72" spans="1:10" s="68" customFormat="1" ht="12.75" customHeight="1">
      <c r="A72" s="194" t="s">
        <v>155</v>
      </c>
      <c r="B72" s="195"/>
      <c r="C72" s="195"/>
      <c r="D72" s="195"/>
      <c r="E72" s="195"/>
      <c r="F72" s="195"/>
      <c r="G72" s="196"/>
      <c r="H72" s="195"/>
      <c r="I72" s="195"/>
      <c r="J72" s="195"/>
    </row>
    <row r="73" spans="1:10" s="68" customFormat="1" ht="12.75" customHeight="1">
      <c r="A73" s="197"/>
      <c r="B73" s="195"/>
      <c r="C73" s="195"/>
      <c r="D73" s="198"/>
      <c r="E73" s="198"/>
      <c r="F73" s="198"/>
      <c r="G73" s="199"/>
      <c r="H73" s="195"/>
      <c r="I73" s="195"/>
      <c r="J73" s="195"/>
    </row>
    <row r="74" spans="1:10" s="75" customFormat="1" ht="13.5" customHeight="1">
      <c r="A74" s="47"/>
      <c r="B74" s="182" t="s">
        <v>156</v>
      </c>
      <c r="C74" s="201"/>
      <c r="D74" s="195"/>
      <c r="E74" s="195"/>
      <c r="F74" s="195"/>
      <c r="G74" s="196"/>
      <c r="H74" s="195"/>
      <c r="I74" s="195"/>
      <c r="J74" s="195"/>
    </row>
    <row r="75" spans="1:10" s="68" customFormat="1" ht="13.5" customHeight="1">
      <c r="A75" s="182" t="s">
        <v>157</v>
      </c>
      <c r="B75" s="201"/>
      <c r="C75" s="201"/>
      <c r="D75" s="195"/>
      <c r="E75" s="195"/>
      <c r="F75" s="195"/>
      <c r="G75" s="196"/>
      <c r="H75" s="195"/>
      <c r="I75" s="195"/>
      <c r="J75" s="195"/>
    </row>
    <row r="76" spans="1:10" s="68" customFormat="1" ht="13.5" customHeight="1">
      <c r="A76" s="182" t="s">
        <v>96</v>
      </c>
      <c r="B76" s="201"/>
      <c r="C76" s="201"/>
      <c r="D76" s="195"/>
      <c r="E76" s="195"/>
      <c r="F76" s="195"/>
      <c r="G76" s="196"/>
      <c r="H76" s="195"/>
      <c r="I76" s="195"/>
      <c r="J76" s="195"/>
    </row>
    <row r="77" spans="1:10" s="68" customFormat="1" ht="12" customHeight="1">
      <c r="A77" s="182"/>
      <c r="B77" s="201"/>
      <c r="C77" s="201"/>
      <c r="D77" s="195"/>
      <c r="E77" s="195"/>
      <c r="F77" s="195"/>
      <c r="G77" s="196"/>
      <c r="H77" s="195"/>
      <c r="I77" s="195"/>
      <c r="J77" s="224"/>
    </row>
    <row r="78" spans="1:10" s="68" customFormat="1" ht="12.75" customHeight="1">
      <c r="A78" s="202"/>
      <c r="B78" s="202"/>
      <c r="C78" s="202"/>
      <c r="D78" s="198"/>
      <c r="E78" s="198"/>
      <c r="F78" s="198"/>
      <c r="G78" s="199"/>
      <c r="H78" s="195"/>
      <c r="I78" s="195"/>
      <c r="J78" s="195"/>
    </row>
    <row r="79" spans="1:10" ht="11.25" customHeight="1">
      <c r="A79" s="203"/>
      <c r="B79" s="203"/>
      <c r="C79" s="204"/>
      <c r="D79" s="362" t="s">
        <v>240</v>
      </c>
      <c r="E79" s="365" t="s">
        <v>140</v>
      </c>
      <c r="F79" s="366"/>
      <c r="G79" s="359" t="s">
        <v>141</v>
      </c>
      <c r="H79" s="89" t="s">
        <v>97</v>
      </c>
      <c r="I79" s="89"/>
      <c r="J79" s="89"/>
    </row>
    <row r="80" spans="1:10" ht="11.25" customHeight="1">
      <c r="A80"/>
      <c r="B80"/>
      <c r="C80" s="39"/>
      <c r="D80" s="363"/>
      <c r="E80" s="367"/>
      <c r="F80" s="331"/>
      <c r="G80" s="360"/>
      <c r="H80" s="55" t="s">
        <v>105</v>
      </c>
      <c r="I80" s="56"/>
      <c r="J80" s="57" t="s">
        <v>239</v>
      </c>
    </row>
    <row r="81" spans="1:10" ht="11.25" customHeight="1">
      <c r="A81" s="183" t="s">
        <v>142</v>
      </c>
      <c r="B81" s="183"/>
      <c r="C81" s="205"/>
      <c r="D81" s="363"/>
      <c r="E81" s="332" t="s">
        <v>241</v>
      </c>
      <c r="F81" s="332" t="s">
        <v>248</v>
      </c>
      <c r="G81" s="360"/>
      <c r="H81" s="206" t="s">
        <v>112</v>
      </c>
      <c r="I81" s="206"/>
      <c r="J81" s="206"/>
    </row>
    <row r="82" spans="1:10" ht="11.25" customHeight="1">
      <c r="A82"/>
      <c r="B82"/>
      <c r="C82" s="39"/>
      <c r="D82" s="363"/>
      <c r="E82" s="333"/>
      <c r="F82" s="333" t="s">
        <v>50</v>
      </c>
      <c r="G82" s="360"/>
      <c r="H82" s="207" t="s">
        <v>113</v>
      </c>
      <c r="I82" s="208" t="s">
        <v>114</v>
      </c>
      <c r="J82" s="209" t="s">
        <v>114</v>
      </c>
    </row>
    <row r="83" spans="1:10" ht="11.25" customHeight="1">
      <c r="A83" s="40"/>
      <c r="B83" s="40"/>
      <c r="C83" s="41"/>
      <c r="D83" s="364"/>
      <c r="E83" s="334"/>
      <c r="F83" s="334" t="s">
        <v>50</v>
      </c>
      <c r="G83" s="361"/>
      <c r="H83" s="210" t="s">
        <v>115</v>
      </c>
      <c r="I83" s="211" t="s">
        <v>116</v>
      </c>
      <c r="J83" s="212" t="s">
        <v>117</v>
      </c>
    </row>
    <row r="84" spans="1:10" ht="10.5" customHeight="1">
      <c r="A84" s="38"/>
      <c r="B84" s="38"/>
      <c r="C84" s="39"/>
      <c r="D84" s="58"/>
      <c r="E84" s="58"/>
      <c r="F84" s="58"/>
      <c r="G84" s="225"/>
      <c r="H84" s="61"/>
      <c r="I84" s="61"/>
      <c r="J84" s="61"/>
    </row>
    <row r="85" spans="1:10" ht="10.5" customHeight="1">
      <c r="A85"/>
      <c r="B85"/>
      <c r="C85" s="214"/>
      <c r="D85" s="226"/>
      <c r="E85" s="226"/>
      <c r="F85" s="226"/>
      <c r="G85" s="227"/>
      <c r="H85" s="192"/>
      <c r="I85" s="192"/>
      <c r="J85" s="192"/>
    </row>
    <row r="86" spans="1:10" ht="10.5" customHeight="1">
      <c r="A86" s="213" t="s">
        <v>158</v>
      </c>
      <c r="B86" s="213"/>
      <c r="C86" s="214"/>
      <c r="D86" s="217">
        <v>161.2557067196685</v>
      </c>
      <c r="E86" s="218">
        <v>134.77198810806684</v>
      </c>
      <c r="F86" s="219">
        <v>119.1</v>
      </c>
      <c r="G86" s="217">
        <v>145.57925063886256</v>
      </c>
      <c r="H86" s="109">
        <v>19.6507590215006</v>
      </c>
      <c r="I86" s="109">
        <v>35.3952197478325</v>
      </c>
      <c r="J86" s="109">
        <v>29.503331762763906</v>
      </c>
    </row>
    <row r="87" spans="1:10" ht="10.5" customHeight="1">
      <c r="A87" s="213"/>
      <c r="B87" s="213"/>
      <c r="C87" s="214"/>
      <c r="D87" s="217"/>
      <c r="E87" s="218"/>
      <c r="F87" s="220"/>
      <c r="G87" s="217"/>
      <c r="H87" s="109"/>
      <c r="I87" s="109"/>
      <c r="J87" s="109"/>
    </row>
    <row r="88" spans="1:10" ht="10.5" customHeight="1">
      <c r="A88" s="213"/>
      <c r="B88" s="213" t="s">
        <v>119</v>
      </c>
      <c r="C88" s="214"/>
      <c r="D88" s="217">
        <v>154.69888145247427</v>
      </c>
      <c r="E88" s="218">
        <v>122.23336349281466</v>
      </c>
      <c r="F88" s="219">
        <v>111.9</v>
      </c>
      <c r="G88" s="217">
        <v>138.7963108832237</v>
      </c>
      <c r="H88" s="109">
        <v>26.56027538796153</v>
      </c>
      <c r="I88" s="109">
        <v>38.247436508019895</v>
      </c>
      <c r="J88" s="109">
        <v>30.288136431542444</v>
      </c>
    </row>
    <row r="89" spans="1:10" ht="10.5" customHeight="1">
      <c r="A89" s="213"/>
      <c r="B89" s="213" t="s">
        <v>120</v>
      </c>
      <c r="C89" s="214"/>
      <c r="D89" s="217">
        <v>173.74068092481554</v>
      </c>
      <c r="E89" s="218">
        <v>158.6470187706361</v>
      </c>
      <c r="F89" s="220">
        <v>132.7</v>
      </c>
      <c r="G89" s="217">
        <v>158.49477367959736</v>
      </c>
      <c r="H89" s="109">
        <v>9.513990411632696</v>
      </c>
      <c r="I89" s="109">
        <v>30.927415919228</v>
      </c>
      <c r="J89" s="109">
        <v>28.26633905831552</v>
      </c>
    </row>
    <row r="90" spans="1:10" ht="10.5" customHeight="1">
      <c r="A90" s="213"/>
      <c r="B90" s="213"/>
      <c r="C90" s="214"/>
      <c r="D90" s="217"/>
      <c r="E90" s="218"/>
      <c r="F90" s="220"/>
      <c r="G90" s="217"/>
      <c r="H90" s="109"/>
      <c r="I90" s="109"/>
      <c r="J90" s="109"/>
    </row>
    <row r="91" spans="1:10" ht="10.5" customHeight="1">
      <c r="A91" s="213"/>
      <c r="B91" s="213"/>
      <c r="C91" s="214"/>
      <c r="D91" s="217"/>
      <c r="E91" s="218"/>
      <c r="F91" s="220"/>
      <c r="G91" s="217"/>
      <c r="H91" s="109"/>
      <c r="I91" s="109"/>
      <c r="J91" s="109"/>
    </row>
    <row r="92" spans="1:10" ht="10.5" customHeight="1">
      <c r="A92" s="213" t="s">
        <v>159</v>
      </c>
      <c r="B92" s="213"/>
      <c r="C92" s="214"/>
      <c r="D92" s="217">
        <v>149.80824865145541</v>
      </c>
      <c r="E92" s="218">
        <v>146.3487182337301</v>
      </c>
      <c r="F92" s="219">
        <v>137.4</v>
      </c>
      <c r="G92" s="217">
        <v>138.30322332716065</v>
      </c>
      <c r="H92" s="109">
        <v>2.3638952629569214</v>
      </c>
      <c r="I92" s="109">
        <v>9.03074865462548</v>
      </c>
      <c r="J92" s="109">
        <v>11.867678494208159</v>
      </c>
    </row>
    <row r="93" spans="1:10" ht="10.5" customHeight="1">
      <c r="A93" s="213"/>
      <c r="B93" s="213"/>
      <c r="C93" s="214"/>
      <c r="D93" s="217"/>
      <c r="E93" s="218"/>
      <c r="F93" s="220"/>
      <c r="G93" s="217"/>
      <c r="H93" s="109"/>
      <c r="I93" s="109"/>
      <c r="J93" s="109"/>
    </row>
    <row r="94" spans="1:10" ht="10.5" customHeight="1">
      <c r="A94" s="213"/>
      <c r="B94" s="213" t="s">
        <v>119</v>
      </c>
      <c r="C94" s="214"/>
      <c r="D94" s="217">
        <v>148.40926212229002</v>
      </c>
      <c r="E94" s="218">
        <v>140.909942394394</v>
      </c>
      <c r="F94" s="219">
        <v>132.8</v>
      </c>
      <c r="G94" s="217">
        <v>132.29713911696132</v>
      </c>
      <c r="H94" s="109">
        <v>5.322065711237121</v>
      </c>
      <c r="I94" s="109">
        <v>11.753962441483438</v>
      </c>
      <c r="J94" s="109">
        <v>10.137872675688484</v>
      </c>
    </row>
    <row r="95" spans="1:10" ht="10.5" customHeight="1">
      <c r="A95" s="213"/>
      <c r="B95" s="213" t="s">
        <v>120</v>
      </c>
      <c r="C95" s="214"/>
      <c r="D95" s="217">
        <v>156.72377770270754</v>
      </c>
      <c r="E95" s="218">
        <v>173.23390360765347</v>
      </c>
      <c r="F95" s="219">
        <v>160.3</v>
      </c>
      <c r="G95" s="217">
        <v>167.99275128379878</v>
      </c>
      <c r="H95" s="109">
        <v>-9.530539669843542</v>
      </c>
      <c r="I95" s="109">
        <v>-2.23095589350747</v>
      </c>
      <c r="J95" s="109">
        <v>19.094122708935473</v>
      </c>
    </row>
    <row r="96" spans="1:10" ht="10.5" customHeight="1">
      <c r="A96" s="213"/>
      <c r="B96" s="213"/>
      <c r="C96" s="214"/>
      <c r="D96" s="217"/>
      <c r="E96" s="218"/>
      <c r="F96" s="220"/>
      <c r="G96" s="217"/>
      <c r="H96" s="109"/>
      <c r="I96" s="109"/>
      <c r="J96" s="109"/>
    </row>
    <row r="97" spans="1:10" ht="10.5" customHeight="1">
      <c r="A97" s="213"/>
      <c r="B97" s="213"/>
      <c r="C97" s="214"/>
      <c r="D97" s="217"/>
      <c r="E97" s="218"/>
      <c r="F97" s="220"/>
      <c r="G97" s="217"/>
      <c r="H97" s="109"/>
      <c r="I97" s="109"/>
      <c r="J97" s="109"/>
    </row>
    <row r="98" spans="1:10" ht="10.5" customHeight="1">
      <c r="A98" s="213" t="s">
        <v>160</v>
      </c>
      <c r="B98" s="213"/>
      <c r="C98" s="214"/>
      <c r="D98" s="217">
        <v>110.15206991697725</v>
      </c>
      <c r="E98" s="218">
        <v>124.52469144738436</v>
      </c>
      <c r="F98" s="219">
        <v>100.7</v>
      </c>
      <c r="G98" s="217">
        <v>107.34539110447103</v>
      </c>
      <c r="H98" s="109">
        <v>-11.541985258787003</v>
      </c>
      <c r="I98" s="109">
        <v>9.386365359461024</v>
      </c>
      <c r="J98" s="109">
        <v>6.126407327637332</v>
      </c>
    </row>
    <row r="99" spans="1:10" ht="10.5" customHeight="1">
      <c r="A99" s="213"/>
      <c r="B99" s="213"/>
      <c r="C99" s="214"/>
      <c r="D99" s="217"/>
      <c r="E99" s="218"/>
      <c r="F99" s="220"/>
      <c r="G99" s="217"/>
      <c r="H99" s="109"/>
      <c r="I99" s="109"/>
      <c r="J99" s="109"/>
    </row>
    <row r="100" spans="1:10" ht="10.5" customHeight="1">
      <c r="A100" s="213"/>
      <c r="B100" s="213" t="s">
        <v>119</v>
      </c>
      <c r="C100" s="214"/>
      <c r="D100" s="217">
        <v>104.55731838002941</v>
      </c>
      <c r="E100" s="218">
        <v>113.61599450765331</v>
      </c>
      <c r="F100" s="219">
        <v>98.4</v>
      </c>
      <c r="G100" s="217">
        <v>103.51438191788206</v>
      </c>
      <c r="H100" s="109">
        <v>-7.973064150764173</v>
      </c>
      <c r="I100" s="109">
        <v>6.257437378078667</v>
      </c>
      <c r="J100" s="109">
        <v>0.5933477721353703</v>
      </c>
    </row>
    <row r="101" spans="1:10" ht="10.5" customHeight="1">
      <c r="A101" s="213"/>
      <c r="B101" s="213" t="s">
        <v>120</v>
      </c>
      <c r="C101" s="214"/>
      <c r="D101" s="217">
        <v>125.00548125126096</v>
      </c>
      <c r="E101" s="218">
        <v>153.4860066357696</v>
      </c>
      <c r="F101" s="219">
        <v>106.9</v>
      </c>
      <c r="G101" s="217">
        <v>117.51627267714376</v>
      </c>
      <c r="H101" s="109">
        <v>-18.555779780038467</v>
      </c>
      <c r="I101" s="109">
        <v>16.936839337007438</v>
      </c>
      <c r="J101" s="109">
        <v>21.802683056102595</v>
      </c>
    </row>
    <row r="102" spans="1:10" ht="10.5" customHeight="1">
      <c r="A102" s="213"/>
      <c r="B102" s="213"/>
      <c r="C102" s="214"/>
      <c r="D102" s="217"/>
      <c r="E102" s="218"/>
      <c r="F102" s="220"/>
      <c r="G102" s="217"/>
      <c r="H102" s="109"/>
      <c r="I102" s="109"/>
      <c r="J102" s="109"/>
    </row>
    <row r="103" spans="1:10" ht="10.5" customHeight="1">
      <c r="A103" s="213"/>
      <c r="B103" s="213"/>
      <c r="C103" s="214"/>
      <c r="D103" s="217"/>
      <c r="E103" s="218"/>
      <c r="F103" s="220"/>
      <c r="G103" s="217"/>
      <c r="H103" s="109"/>
      <c r="I103" s="109"/>
      <c r="J103" s="109"/>
    </row>
    <row r="104" spans="1:10" ht="10.5" customHeight="1">
      <c r="A104" s="213" t="s">
        <v>161</v>
      </c>
      <c r="B104" s="213"/>
      <c r="C104" s="214"/>
      <c r="D104" s="217"/>
      <c r="E104" s="218"/>
      <c r="F104" s="220"/>
      <c r="G104" s="217"/>
      <c r="H104" s="109"/>
      <c r="I104" s="109"/>
      <c r="J104" s="109"/>
    </row>
    <row r="105" spans="1:10" ht="10.5" customHeight="1">
      <c r="A105" s="213"/>
      <c r="B105" s="213" t="s">
        <v>162</v>
      </c>
      <c r="C105" s="214"/>
      <c r="D105" s="217">
        <v>76.87392595639756</v>
      </c>
      <c r="E105" s="218">
        <v>107.78177634849825</v>
      </c>
      <c r="F105" s="220">
        <v>55.8</v>
      </c>
      <c r="G105" s="217">
        <v>98.77619327988646</v>
      </c>
      <c r="H105" s="109">
        <v>-28.676323066122247</v>
      </c>
      <c r="I105" s="109">
        <v>37.76689239497771</v>
      </c>
      <c r="J105" s="109">
        <v>27.421825289496653</v>
      </c>
    </row>
    <row r="106" spans="1:10" ht="10.5" customHeight="1">
      <c r="A106" s="213"/>
      <c r="B106" s="213"/>
      <c r="C106" s="214"/>
      <c r="D106" s="217"/>
      <c r="E106" s="218"/>
      <c r="F106" s="220"/>
      <c r="G106" s="217"/>
      <c r="H106" s="109"/>
      <c r="I106" s="109"/>
      <c r="J106" s="109"/>
    </row>
    <row r="107" spans="1:10" ht="10.5" customHeight="1">
      <c r="A107" s="213"/>
      <c r="B107" s="213"/>
      <c r="C107" s="214"/>
      <c r="D107" s="217"/>
      <c r="E107" s="218"/>
      <c r="F107" s="220"/>
      <c r="G107" s="217"/>
      <c r="H107" s="109"/>
      <c r="I107" s="109"/>
      <c r="J107" s="109"/>
    </row>
    <row r="108" spans="1:10" ht="10.5" customHeight="1">
      <c r="A108" s="213" t="s">
        <v>163</v>
      </c>
      <c r="B108" s="213"/>
      <c r="C108" s="214"/>
      <c r="D108" s="217"/>
      <c r="E108" s="218"/>
      <c r="F108" s="220"/>
      <c r="G108" s="217"/>
      <c r="H108" s="109"/>
      <c r="I108" s="109"/>
      <c r="J108" s="109"/>
    </row>
    <row r="109" spans="1:10" ht="10.5" customHeight="1">
      <c r="A109" s="213"/>
      <c r="B109" s="213" t="s">
        <v>164</v>
      </c>
      <c r="C109" s="214"/>
      <c r="D109" s="217">
        <v>180.30465595509074</v>
      </c>
      <c r="E109" s="218">
        <v>196.3499784582084</v>
      </c>
      <c r="F109" s="220">
        <v>166.9</v>
      </c>
      <c r="G109" s="217">
        <v>186.54296785340253</v>
      </c>
      <c r="H109" s="109">
        <v>-8.171797434921942</v>
      </c>
      <c r="I109" s="109">
        <v>8.031549403888993</v>
      </c>
      <c r="J109" s="109">
        <v>6.90263103749083</v>
      </c>
    </row>
    <row r="110" spans="1:10" ht="10.5" customHeight="1">
      <c r="A110" s="213"/>
      <c r="B110" s="213"/>
      <c r="C110" s="214"/>
      <c r="D110" s="217"/>
      <c r="E110" s="218"/>
      <c r="F110" s="220"/>
      <c r="G110" s="217"/>
      <c r="H110" s="109"/>
      <c r="I110" s="109"/>
      <c r="J110" s="109"/>
    </row>
    <row r="111" spans="1:10" ht="10.5" customHeight="1">
      <c r="A111" s="213"/>
      <c r="B111" s="213" t="s">
        <v>119</v>
      </c>
      <c r="C111" s="214"/>
      <c r="D111" s="217">
        <v>182.40235484998922</v>
      </c>
      <c r="E111" s="218">
        <v>171.90916850623296</v>
      </c>
      <c r="F111" s="220">
        <v>160.7</v>
      </c>
      <c r="G111" s="217">
        <v>176.3399854506572</v>
      </c>
      <c r="H111" s="109">
        <v>6.103913150726345</v>
      </c>
      <c r="I111" s="109">
        <v>13.50488789669523</v>
      </c>
      <c r="J111" s="109">
        <v>3.0351781373386935</v>
      </c>
    </row>
    <row r="112" spans="1:10" ht="10.5" customHeight="1">
      <c r="A112" s="213"/>
      <c r="B112" s="213" t="s">
        <v>120</v>
      </c>
      <c r="C112" s="214"/>
      <c r="D112" s="217">
        <v>164.3616488422552</v>
      </c>
      <c r="E112" s="218">
        <v>382.1059077417216</v>
      </c>
      <c r="F112" s="220">
        <v>214.1</v>
      </c>
      <c r="G112" s="217">
        <v>264.0880443776787</v>
      </c>
      <c r="H112" s="109">
        <v>-56.98531597858654</v>
      </c>
      <c r="I112" s="109">
        <v>-23.231364389418403</v>
      </c>
      <c r="J112" s="109">
        <v>32.15118269924402</v>
      </c>
    </row>
    <row r="113" spans="1:10" ht="10.5" customHeight="1">
      <c r="A113" s="213"/>
      <c r="B113" s="213"/>
      <c r="C113" s="214"/>
      <c r="D113" s="217"/>
      <c r="E113" s="218"/>
      <c r="F113" s="220"/>
      <c r="G113" s="217"/>
      <c r="H113" s="109"/>
      <c r="I113" s="109"/>
      <c r="J113" s="109"/>
    </row>
    <row r="114" spans="1:10" ht="10.5" customHeight="1">
      <c r="A114" s="213"/>
      <c r="B114" s="213"/>
      <c r="C114" s="214"/>
      <c r="D114" s="217"/>
      <c r="E114" s="218"/>
      <c r="F114" s="220"/>
      <c r="G114" s="217"/>
      <c r="H114" s="109"/>
      <c r="I114" s="109"/>
      <c r="J114" s="109"/>
    </row>
    <row r="115" spans="1:10" ht="10.5" customHeight="1">
      <c r="A115" s="213" t="s">
        <v>165</v>
      </c>
      <c r="B115" s="213"/>
      <c r="C115" s="214"/>
      <c r="D115" s="217">
        <v>167.05332178909126</v>
      </c>
      <c r="E115" s="218">
        <v>147.32673055720883</v>
      </c>
      <c r="F115" s="220">
        <v>91.7</v>
      </c>
      <c r="G115" s="217">
        <v>122.11881591840226</v>
      </c>
      <c r="H115" s="109">
        <v>13.389689133311988</v>
      </c>
      <c r="I115" s="109">
        <v>82.17374240904171</v>
      </c>
      <c r="J115" s="109">
        <v>31.30084798455031</v>
      </c>
    </row>
    <row r="116" spans="1:10" ht="10.5" customHeight="1">
      <c r="A116" s="213"/>
      <c r="B116" s="213"/>
      <c r="C116" s="214"/>
      <c r="D116" s="217"/>
      <c r="E116" s="218"/>
      <c r="F116" s="220"/>
      <c r="G116" s="217"/>
      <c r="H116" s="109"/>
      <c r="I116" s="109"/>
      <c r="J116" s="109"/>
    </row>
    <row r="117" spans="1:10" ht="10.5" customHeight="1">
      <c r="A117" s="213"/>
      <c r="B117" s="213" t="s">
        <v>119</v>
      </c>
      <c r="C117" s="214"/>
      <c r="D117" s="217">
        <v>97.13423287561172</v>
      </c>
      <c r="E117" s="218">
        <v>86.63623226583613</v>
      </c>
      <c r="F117" s="220">
        <v>71.8</v>
      </c>
      <c r="G117" s="217">
        <v>80.77205964685082</v>
      </c>
      <c r="H117" s="109">
        <v>12.11733282394292</v>
      </c>
      <c r="I117" s="109">
        <v>35.284446901966184</v>
      </c>
      <c r="J117" s="109">
        <v>10.333265511249177</v>
      </c>
    </row>
    <row r="118" spans="1:10" ht="10.5" customHeight="1">
      <c r="A118" s="213"/>
      <c r="B118" s="213" t="s">
        <v>120</v>
      </c>
      <c r="C118" s="214"/>
      <c r="D118" s="217">
        <v>309.1717985835526</v>
      </c>
      <c r="E118" s="218">
        <v>270.6870504226457</v>
      </c>
      <c r="F118" s="220">
        <v>132.2</v>
      </c>
      <c r="G118" s="217">
        <v>206.16078661650567</v>
      </c>
      <c r="H118" s="109">
        <v>14.217432308201479</v>
      </c>
      <c r="I118" s="109">
        <v>133.86671602386733</v>
      </c>
      <c r="J118" s="109">
        <v>54.76504528578002</v>
      </c>
    </row>
    <row r="119" spans="1:10" ht="10.5" customHeight="1">
      <c r="A119" s="176"/>
      <c r="B119" s="176"/>
      <c r="C119" s="153"/>
      <c r="D119" s="217"/>
      <c r="E119" s="218"/>
      <c r="F119" s="220"/>
      <c r="G119" s="217"/>
      <c r="H119" s="109"/>
      <c r="I119" s="109"/>
      <c r="J119" s="109"/>
    </row>
    <row r="120" spans="1:10" ht="10.5" customHeight="1">
      <c r="A120" s="176"/>
      <c r="B120" s="176"/>
      <c r="C120" s="153"/>
      <c r="D120" s="217"/>
      <c r="E120" s="218"/>
      <c r="F120" s="220"/>
      <c r="G120" s="217"/>
      <c r="H120" s="109"/>
      <c r="I120" s="109"/>
      <c r="J120" s="109"/>
    </row>
    <row r="121" spans="1:10" ht="10.5" customHeight="1">
      <c r="A121" s="213" t="s">
        <v>166</v>
      </c>
      <c r="B121" s="213"/>
      <c r="C121" s="153"/>
      <c r="D121" s="217"/>
      <c r="E121" s="218"/>
      <c r="F121" s="219"/>
      <c r="G121" s="217"/>
      <c r="H121" s="109"/>
      <c r="I121" s="109"/>
      <c r="J121" s="109"/>
    </row>
    <row r="122" spans="1:10" ht="10.5" customHeight="1">
      <c r="A122" s="213"/>
      <c r="B122" s="213" t="s">
        <v>167</v>
      </c>
      <c r="C122" s="153"/>
      <c r="D122" s="217">
        <v>113.35926224659426</v>
      </c>
      <c r="E122" s="218">
        <v>132.35789493095325</v>
      </c>
      <c r="F122" s="219">
        <v>109.6</v>
      </c>
      <c r="G122" s="217">
        <v>107.07455310203343</v>
      </c>
      <c r="H122" s="109">
        <v>-14.353985226396926</v>
      </c>
      <c r="I122" s="109">
        <v>3.4299838016371</v>
      </c>
      <c r="J122" s="109">
        <v>0.6543913453106708</v>
      </c>
    </row>
    <row r="123" spans="1:10" ht="10.5" customHeight="1">
      <c r="A123" s="213"/>
      <c r="B123" s="213"/>
      <c r="C123" s="153"/>
      <c r="D123" s="217"/>
      <c r="E123" s="218"/>
      <c r="F123" s="220"/>
      <c r="G123" s="217"/>
      <c r="H123" s="109"/>
      <c r="I123" s="109"/>
      <c r="J123" s="109"/>
    </row>
    <row r="124" spans="1:10" ht="10.5" customHeight="1">
      <c r="A124" s="213"/>
      <c r="B124" s="213" t="s">
        <v>119</v>
      </c>
      <c r="C124" s="153"/>
      <c r="D124" s="217">
        <v>109.95402317052138</v>
      </c>
      <c r="E124" s="218">
        <v>123.51398196314649</v>
      </c>
      <c r="F124" s="219">
        <v>127.5</v>
      </c>
      <c r="G124" s="217">
        <v>105.8378761959842</v>
      </c>
      <c r="H124" s="109">
        <v>-10.978480797964288</v>
      </c>
      <c r="I124" s="109">
        <v>-13.761550454493033</v>
      </c>
      <c r="J124" s="109">
        <v>-7.714127461064191</v>
      </c>
    </row>
    <row r="125" spans="1:10" ht="10.5" customHeight="1">
      <c r="A125" s="213"/>
      <c r="B125" s="213" t="s">
        <v>120</v>
      </c>
      <c r="C125" s="153"/>
      <c r="D125" s="217">
        <v>117.38999241862729</v>
      </c>
      <c r="E125" s="218">
        <v>142.82630148033292</v>
      </c>
      <c r="F125" s="220">
        <v>88.3</v>
      </c>
      <c r="G125" s="217">
        <v>108.538388892215</v>
      </c>
      <c r="H125" s="109">
        <v>-17.80926117813685</v>
      </c>
      <c r="I125" s="109">
        <v>32.944498775342346</v>
      </c>
      <c r="J125" s="109">
        <v>12.399282512134947</v>
      </c>
    </row>
    <row r="126" spans="1:10" ht="10.5" customHeight="1">
      <c r="A126" s="213"/>
      <c r="B126" s="213"/>
      <c r="C126" s="153"/>
      <c r="D126" s="217"/>
      <c r="E126" s="218"/>
      <c r="F126" s="220"/>
      <c r="G126" s="217"/>
      <c r="H126" s="109"/>
      <c r="I126" s="109"/>
      <c r="J126" s="109"/>
    </row>
    <row r="127" spans="1:10" ht="10.5" customHeight="1">
      <c r="A127" s="213"/>
      <c r="B127" s="213"/>
      <c r="C127" s="153"/>
      <c r="D127" s="217"/>
      <c r="E127" s="218"/>
      <c r="F127" s="220"/>
      <c r="G127" s="217"/>
      <c r="H127" s="109"/>
      <c r="I127" s="109"/>
      <c r="J127" s="109"/>
    </row>
    <row r="128" spans="1:10" ht="10.5" customHeight="1">
      <c r="A128" s="213" t="s">
        <v>168</v>
      </c>
      <c r="B128" s="213"/>
      <c r="C128" s="153"/>
      <c r="D128" s="217">
        <v>145.85647696765528</v>
      </c>
      <c r="E128" s="218">
        <v>152.49546054562805</v>
      </c>
      <c r="F128" s="220">
        <v>120.2</v>
      </c>
      <c r="G128" s="217">
        <v>142.68505400079</v>
      </c>
      <c r="H128" s="109">
        <v>-4.35356144649717</v>
      </c>
      <c r="I128" s="109">
        <v>21.344822768432014</v>
      </c>
      <c r="J128" s="109">
        <v>15.235440347560026</v>
      </c>
    </row>
    <row r="129" spans="1:10" ht="10.5" customHeight="1">
      <c r="A129" s="213"/>
      <c r="B129" s="213"/>
      <c r="C129" s="153"/>
      <c r="D129" s="217"/>
      <c r="E129" s="218"/>
      <c r="F129" s="220"/>
      <c r="G129" s="217"/>
      <c r="H129" s="109"/>
      <c r="I129" s="109"/>
      <c r="J129" s="109"/>
    </row>
    <row r="130" spans="1:10" ht="10.5" customHeight="1">
      <c r="A130" s="213"/>
      <c r="B130" s="213"/>
      <c r="C130" s="153"/>
      <c r="D130" s="217"/>
      <c r="E130" s="218"/>
      <c r="F130" s="220"/>
      <c r="G130" s="217"/>
      <c r="H130" s="109"/>
      <c r="I130" s="109"/>
      <c r="J130" s="109"/>
    </row>
    <row r="131" spans="1:10" ht="10.5" customHeight="1">
      <c r="A131" s="213" t="s">
        <v>169</v>
      </c>
      <c r="B131" s="213"/>
      <c r="C131" s="153"/>
      <c r="D131" s="217">
        <v>78.35073367887058</v>
      </c>
      <c r="E131" s="218">
        <v>115.08145215470059</v>
      </c>
      <c r="F131" s="220">
        <v>87.5</v>
      </c>
      <c r="G131" s="217">
        <v>130.36320458246317</v>
      </c>
      <c r="H131" s="109">
        <v>-31.917148930701696</v>
      </c>
      <c r="I131" s="109">
        <v>-10.456304367005048</v>
      </c>
      <c r="J131" s="109">
        <v>-0.15882289982541967</v>
      </c>
    </row>
    <row r="132" spans="1:10" ht="10.5" customHeight="1">
      <c r="A132" s="213"/>
      <c r="B132" s="213"/>
      <c r="C132" s="153"/>
      <c r="D132" s="217"/>
      <c r="E132" s="218"/>
      <c r="F132" s="220"/>
      <c r="G132" s="217"/>
      <c r="H132" s="109"/>
      <c r="I132" s="109"/>
      <c r="J132" s="109"/>
    </row>
    <row r="133" spans="1:10" ht="10.5" customHeight="1">
      <c r="A133" s="213"/>
      <c r="B133" s="213" t="s">
        <v>119</v>
      </c>
      <c r="C133" s="153"/>
      <c r="D133" s="217">
        <v>75.19328550508256</v>
      </c>
      <c r="E133" s="218">
        <v>111.47627212727195</v>
      </c>
      <c r="F133" s="220">
        <v>75.4</v>
      </c>
      <c r="G133" s="217">
        <v>125.0317370807322</v>
      </c>
      <c r="H133" s="109">
        <v>-32.54772152836729</v>
      </c>
      <c r="I133" s="109">
        <v>-0.2741571550629298</v>
      </c>
      <c r="J133" s="109">
        <v>3.3123448900946864</v>
      </c>
    </row>
    <row r="134" spans="1:10" ht="10.5" customHeight="1">
      <c r="A134" s="213"/>
      <c r="B134" s="213" t="s">
        <v>120</v>
      </c>
      <c r="C134" s="153"/>
      <c r="D134" s="217">
        <v>156.68552363379968</v>
      </c>
      <c r="E134" s="218">
        <v>204.52425682403157</v>
      </c>
      <c r="F134" s="220">
        <v>388.4</v>
      </c>
      <c r="G134" s="217">
        <v>262.63438178243536</v>
      </c>
      <c r="H134" s="109">
        <v>-23.390249124039766</v>
      </c>
      <c r="I134" s="109">
        <v>-59.65872203043262</v>
      </c>
      <c r="J134" s="109">
        <v>-28.4972308269984</v>
      </c>
    </row>
    <row r="135" spans="1:10" ht="10.5" customHeight="1">
      <c r="A135" s="213"/>
      <c r="B135" s="213"/>
      <c r="C135" s="153"/>
      <c r="D135" s="217"/>
      <c r="E135" s="218"/>
      <c r="F135" s="220"/>
      <c r="G135" s="217"/>
      <c r="H135" s="109"/>
      <c r="I135" s="109"/>
      <c r="J135" s="109"/>
    </row>
    <row r="136" spans="1:10" ht="10.5" customHeight="1">
      <c r="A136" s="176"/>
      <c r="B136" s="176"/>
      <c r="C136" s="153"/>
      <c r="D136" s="217"/>
      <c r="E136" s="218"/>
      <c r="F136" s="220"/>
      <c r="G136" s="217"/>
      <c r="H136" s="109"/>
      <c r="I136" s="109"/>
      <c r="J136" s="109"/>
    </row>
    <row r="137" spans="1:10" ht="10.5" customHeight="1">
      <c r="A137" s="213" t="s">
        <v>170</v>
      </c>
      <c r="B137" s="213"/>
      <c r="C137" s="214"/>
      <c r="D137" s="217"/>
      <c r="E137" s="218"/>
      <c r="F137" s="220"/>
      <c r="G137" s="217"/>
      <c r="H137" s="109"/>
      <c r="I137" s="109"/>
      <c r="J137" s="109"/>
    </row>
    <row r="138" spans="1:10" ht="10.5" customHeight="1">
      <c r="A138" s="213"/>
      <c r="B138" s="213" t="s">
        <v>171</v>
      </c>
      <c r="C138" s="214"/>
      <c r="D138" s="217">
        <v>59.68496380778948</v>
      </c>
      <c r="E138" s="218">
        <v>67.5252932701491</v>
      </c>
      <c r="F138" s="219">
        <v>64.7</v>
      </c>
      <c r="G138" s="217">
        <v>65.48969591847715</v>
      </c>
      <c r="H138" s="109">
        <v>-11.610952107964556</v>
      </c>
      <c r="I138" s="109">
        <v>-7.751215134792153</v>
      </c>
      <c r="J138" s="109">
        <v>-3.172568945437125</v>
      </c>
    </row>
    <row r="139" spans="1:10" ht="10.5" customHeight="1">
      <c r="A139" s="213"/>
      <c r="B139" s="213"/>
      <c r="C139" s="214"/>
      <c r="D139" s="217"/>
      <c r="E139" s="218"/>
      <c r="F139" s="220"/>
      <c r="G139" s="217"/>
      <c r="H139" s="109"/>
      <c r="I139" s="109"/>
      <c r="J139" s="109"/>
    </row>
    <row r="140" spans="1:10" ht="10.5" customHeight="1">
      <c r="A140" s="213"/>
      <c r="B140" s="213" t="s">
        <v>119</v>
      </c>
      <c r="C140" s="214"/>
      <c r="D140" s="217">
        <v>62.029035403012585</v>
      </c>
      <c r="E140" s="218">
        <v>70.65623167219309</v>
      </c>
      <c r="F140" s="219">
        <v>66.6</v>
      </c>
      <c r="G140" s="217">
        <v>68.08515170999861</v>
      </c>
      <c r="H140" s="109">
        <v>-12.210099611887104</v>
      </c>
      <c r="I140" s="109">
        <v>-6.8633102056868</v>
      </c>
      <c r="J140" s="109">
        <v>-1.2887558863193755</v>
      </c>
    </row>
    <row r="141" spans="1:10" ht="10.5" customHeight="1">
      <c r="A141" s="213"/>
      <c r="B141" s="213" t="s">
        <v>120</v>
      </c>
      <c r="C141" s="214"/>
      <c r="D141" s="217">
        <v>36.38139639618599</v>
      </c>
      <c r="E141" s="218">
        <v>36.39909633171647</v>
      </c>
      <c r="F141" s="219">
        <v>45.9</v>
      </c>
      <c r="G141" s="217">
        <v>39.68699470206731</v>
      </c>
      <c r="H141" s="109">
        <v>-0.048627403738749436</v>
      </c>
      <c r="I141" s="109">
        <v>-20.737698483254917</v>
      </c>
      <c r="J141" s="109">
        <v>-27.058024081933468</v>
      </c>
    </row>
    <row r="142" spans="4:10" ht="10.5" customHeight="1">
      <c r="D142" s="70"/>
      <c r="E142" s="71"/>
      <c r="F142" s="70"/>
      <c r="G142" s="70"/>
      <c r="H142" s="72"/>
      <c r="I142" s="72"/>
      <c r="J142" s="72"/>
    </row>
    <row r="143" spans="1:10" ht="12.75">
      <c r="A143" s="76"/>
      <c r="B143" s="76"/>
      <c r="C143" s="77"/>
      <c r="D143" s="70"/>
      <c r="E143" s="71"/>
      <c r="F143" s="70"/>
      <c r="G143" s="70"/>
      <c r="H143" s="72"/>
      <c r="I143" s="72"/>
      <c r="J143" s="72"/>
    </row>
    <row r="144" spans="1:10" ht="10.5" customHeight="1">
      <c r="A144" s="76"/>
      <c r="B144" s="76"/>
      <c r="C144" s="77"/>
      <c r="D144" s="71"/>
      <c r="E144" s="71"/>
      <c r="F144" s="70"/>
      <c r="G144" s="73"/>
      <c r="H144" s="74"/>
      <c r="I144" s="74"/>
      <c r="J144" s="74"/>
    </row>
    <row r="145" spans="1:10" ht="10.5" customHeight="1">
      <c r="A145" s="76"/>
      <c r="B145" s="76"/>
      <c r="C145" s="77"/>
      <c r="D145" s="78"/>
      <c r="E145" s="78"/>
      <c r="F145" s="70"/>
      <c r="G145" s="79"/>
      <c r="H145" s="78"/>
      <c r="I145" s="78"/>
      <c r="J145" s="78"/>
    </row>
    <row r="146" spans="1:10" ht="10.5" customHeight="1">
      <c r="A146" s="76"/>
      <c r="B146" s="76"/>
      <c r="C146" s="77"/>
      <c r="D146" s="78"/>
      <c r="E146" s="78"/>
      <c r="F146" s="70"/>
      <c r="G146" s="79"/>
      <c r="H146" s="78"/>
      <c r="I146" s="78"/>
      <c r="J146" s="78"/>
    </row>
  </sheetData>
  <mergeCells count="10">
    <mergeCell ref="G8:G12"/>
    <mergeCell ref="D79:D83"/>
    <mergeCell ref="E79:F80"/>
    <mergeCell ref="G79:G83"/>
    <mergeCell ref="E81:E83"/>
    <mergeCell ref="F81:F83"/>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F10" sqref="F10:F12"/>
    </sheetView>
  </sheetViews>
  <sheetFormatPr defaultColWidth="11.421875" defaultRowHeight="12.75"/>
  <cols>
    <col min="1" max="1" width="1.1484375" style="81" customWidth="1"/>
    <col min="2" max="2" width="11.140625" style="81" customWidth="1"/>
    <col min="3" max="3" width="25.140625" style="81" customWidth="1"/>
    <col min="4" max="4" width="8.421875" style="81" customWidth="1"/>
    <col min="5" max="6" width="8.8515625" style="81" customWidth="1"/>
    <col min="7" max="7" width="7.8515625" style="81" customWidth="1"/>
    <col min="8" max="8" width="6.7109375" style="81" customWidth="1"/>
    <col min="9" max="9" width="6.421875" style="81" customWidth="1"/>
    <col min="10" max="10" width="7.140625" style="81" customWidth="1"/>
    <col min="11" max="16384" width="11.421875" style="81" customWidth="1"/>
  </cols>
  <sheetData>
    <row r="1" spans="1:10" s="80" customFormat="1" ht="12.75" customHeight="1">
      <c r="A1" s="194" t="s">
        <v>172</v>
      </c>
      <c r="B1" s="195"/>
      <c r="C1" s="195"/>
      <c r="D1" s="195"/>
      <c r="E1" s="195"/>
      <c r="F1" s="195"/>
      <c r="G1" s="196"/>
      <c r="H1" s="195"/>
      <c r="I1" s="195"/>
      <c r="J1" s="195"/>
    </row>
    <row r="2" spans="1:10" s="80" customFormat="1" ht="12.75" customHeight="1">
      <c r="A2" s="197"/>
      <c r="B2" s="195"/>
      <c r="C2" s="195"/>
      <c r="D2" s="198"/>
      <c r="E2" s="198"/>
      <c r="F2" s="198"/>
      <c r="G2" s="199"/>
      <c r="H2" s="195"/>
      <c r="I2" s="195"/>
      <c r="J2" s="195"/>
    </row>
    <row r="3" spans="1:10" s="80" customFormat="1" ht="15.75" customHeight="1">
      <c r="A3" s="356" t="s">
        <v>173</v>
      </c>
      <c r="B3" s="356"/>
      <c r="C3" s="356"/>
      <c r="D3" s="356"/>
      <c r="E3" s="356"/>
      <c r="F3" s="356"/>
      <c r="G3" s="356"/>
      <c r="H3" s="356"/>
      <c r="I3" s="356"/>
      <c r="J3" s="356"/>
    </row>
    <row r="4" spans="1:10" s="80" customFormat="1" ht="13.5" customHeight="1">
      <c r="A4" s="182" t="s">
        <v>174</v>
      </c>
      <c r="B4" s="201"/>
      <c r="C4" s="201"/>
      <c r="D4" s="195"/>
      <c r="E4" s="195"/>
      <c r="F4" s="195"/>
      <c r="G4" s="196"/>
      <c r="H4" s="195"/>
      <c r="I4" s="195"/>
      <c r="J4" s="195"/>
    </row>
    <row r="5" spans="1:10" s="80" customFormat="1" ht="13.5" customHeight="1">
      <c r="A5" s="182" t="s">
        <v>96</v>
      </c>
      <c r="B5" s="201"/>
      <c r="C5" s="201"/>
      <c r="D5" s="195"/>
      <c r="E5" s="195"/>
      <c r="F5" s="195"/>
      <c r="G5" s="196"/>
      <c r="H5" s="195"/>
      <c r="I5" s="195"/>
      <c r="J5" s="195"/>
    </row>
    <row r="6" spans="1:10" s="80" customFormat="1" ht="12.75" customHeight="1">
      <c r="A6" s="202"/>
      <c r="B6" s="202"/>
      <c r="C6" s="202"/>
      <c r="D6" s="198"/>
      <c r="E6" s="198"/>
      <c r="F6" s="198"/>
      <c r="G6" s="199"/>
      <c r="H6" s="195"/>
      <c r="I6" s="195"/>
      <c r="J6" s="195"/>
    </row>
    <row r="7" spans="1:10" s="80"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139</v>
      </c>
      <c r="F10" s="332" t="s">
        <v>243</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213"/>
      <c r="B13" s="213"/>
      <c r="C13" s="214"/>
      <c r="D13" s="215"/>
      <c r="E13" s="215"/>
      <c r="F13" s="215"/>
      <c r="G13" s="215"/>
      <c r="H13" s="215"/>
      <c r="I13" s="215"/>
      <c r="J13" s="215"/>
    </row>
    <row r="14" spans="1:10" ht="10.5" customHeight="1">
      <c r="A14" s="213"/>
      <c r="B14" s="213"/>
      <c r="C14" s="214"/>
      <c r="D14" s="215"/>
      <c r="E14" s="215"/>
      <c r="F14" s="220"/>
      <c r="G14" s="215"/>
      <c r="H14" s="216"/>
      <c r="I14" s="216"/>
      <c r="J14" s="215"/>
    </row>
    <row r="15" spans="1:10" ht="10.5" customHeight="1">
      <c r="A15" s="213" t="s">
        <v>144</v>
      </c>
      <c r="B15" s="213"/>
      <c r="C15" s="214"/>
      <c r="D15" s="217">
        <v>92.66048393099747</v>
      </c>
      <c r="E15" s="218">
        <v>89.79932036028447</v>
      </c>
      <c r="F15" s="219">
        <v>109.5</v>
      </c>
      <c r="G15" s="217">
        <v>97.28359323279612</v>
      </c>
      <c r="H15" s="109">
        <v>3.186175083768685</v>
      </c>
      <c r="I15" s="109">
        <v>-15.37855348767354</v>
      </c>
      <c r="J15" s="109">
        <v>-10.845991328849031</v>
      </c>
    </row>
    <row r="16" spans="1:10" ht="10.5" customHeight="1">
      <c r="A16" s="213"/>
      <c r="B16" s="213"/>
      <c r="C16" s="214"/>
      <c r="D16" s="217"/>
      <c r="E16" s="218"/>
      <c r="F16" s="220"/>
      <c r="G16" s="217"/>
      <c r="H16" s="109"/>
      <c r="I16" s="109"/>
      <c r="J16" s="109"/>
    </row>
    <row r="17" spans="1:10" ht="10.5" customHeight="1">
      <c r="A17" s="213"/>
      <c r="B17" s="213" t="s">
        <v>119</v>
      </c>
      <c r="C17" s="214"/>
      <c r="D17" s="217">
        <v>94.20005290807566</v>
      </c>
      <c r="E17" s="218">
        <v>93.31393671433045</v>
      </c>
      <c r="F17" s="219">
        <v>112.7</v>
      </c>
      <c r="G17" s="217">
        <v>98.57060246178375</v>
      </c>
      <c r="H17" s="109">
        <v>0.9496075558980532</v>
      </c>
      <c r="I17" s="109">
        <v>-16.415214810935527</v>
      </c>
      <c r="J17" s="109">
        <v>-8.098098930300578</v>
      </c>
    </row>
    <row r="18" spans="1:10" ht="10.5" customHeight="1">
      <c r="A18" s="213"/>
      <c r="B18" s="213" t="s">
        <v>120</v>
      </c>
      <c r="C18" s="214"/>
      <c r="D18" s="217">
        <v>88.23453958093536</v>
      </c>
      <c r="E18" s="218">
        <v>79.69552075190298</v>
      </c>
      <c r="F18" s="219">
        <v>100.4</v>
      </c>
      <c r="G18" s="217">
        <v>93.58370624820923</v>
      </c>
      <c r="H18" s="109">
        <v>10.714553024397537</v>
      </c>
      <c r="I18" s="109">
        <v>-12.116992449267572</v>
      </c>
      <c r="J18" s="109">
        <v>-18.255453905568856</v>
      </c>
    </row>
    <row r="19" spans="1:10" ht="10.5" customHeight="1">
      <c r="A19" s="213"/>
      <c r="B19" s="213"/>
      <c r="C19" s="214"/>
      <c r="D19" s="217"/>
      <c r="E19" s="218"/>
      <c r="F19" s="220"/>
      <c r="G19" s="217"/>
      <c r="H19" s="109"/>
      <c r="I19" s="109"/>
      <c r="J19" s="109"/>
    </row>
    <row r="20" spans="1:10" ht="10.5" customHeight="1">
      <c r="A20" s="213"/>
      <c r="B20" s="213"/>
      <c r="C20" s="214"/>
      <c r="D20" s="217"/>
      <c r="E20" s="218"/>
      <c r="F20" s="220"/>
      <c r="G20" s="217"/>
      <c r="H20" s="109"/>
      <c r="I20" s="109"/>
      <c r="J20" s="109"/>
    </row>
    <row r="21" spans="1:10" ht="10.5" customHeight="1">
      <c r="A21" s="213" t="s">
        <v>145</v>
      </c>
      <c r="B21" s="213"/>
      <c r="C21" s="214"/>
      <c r="D21" s="217">
        <v>59.35534878736497</v>
      </c>
      <c r="E21" s="218">
        <v>56.848505360250165</v>
      </c>
      <c r="F21" s="220">
        <v>124</v>
      </c>
      <c r="G21" s="217">
        <v>62.118296336822276</v>
      </c>
      <c r="H21" s="109">
        <v>4.409691004589977</v>
      </c>
      <c r="I21" s="109">
        <v>-52.132783235995994</v>
      </c>
      <c r="J21" s="109">
        <v>-48.38135577528638</v>
      </c>
    </row>
    <row r="22" spans="1:10" ht="10.5" customHeight="1">
      <c r="A22" s="213" t="s">
        <v>50</v>
      </c>
      <c r="B22" s="213" t="s">
        <v>50</v>
      </c>
      <c r="C22" s="214"/>
      <c r="D22" s="217"/>
      <c r="E22" s="218"/>
      <c r="F22" s="220"/>
      <c r="G22" s="217"/>
      <c r="H22" s="109"/>
      <c r="I22" s="109"/>
      <c r="J22" s="109"/>
    </row>
    <row r="23" spans="1:10" ht="10.5" customHeight="1">
      <c r="A23" s="213"/>
      <c r="B23" s="213"/>
      <c r="C23" s="214"/>
      <c r="D23" s="218"/>
      <c r="E23" s="218"/>
      <c r="F23" s="220"/>
      <c r="G23" s="217"/>
      <c r="H23" s="109"/>
      <c r="I23" s="109"/>
      <c r="J23" s="109"/>
    </row>
    <row r="24" spans="1:10" ht="10.5" customHeight="1">
      <c r="A24" s="213" t="s">
        <v>146</v>
      </c>
      <c r="B24" s="213"/>
      <c r="C24" s="214"/>
      <c r="D24" s="217">
        <v>88.66940858816957</v>
      </c>
      <c r="E24" s="218">
        <v>105.91496537557738</v>
      </c>
      <c r="F24" s="219">
        <v>98.1</v>
      </c>
      <c r="G24" s="217">
        <v>107.14544785530516</v>
      </c>
      <c r="H24" s="109">
        <v>-16.282455200032015</v>
      </c>
      <c r="I24" s="109">
        <v>-9.613243029388808</v>
      </c>
      <c r="J24" s="109">
        <v>-5.808404424320843</v>
      </c>
    </row>
    <row r="25" spans="1:10" ht="10.5" customHeight="1">
      <c r="A25" s="213"/>
      <c r="B25" s="213"/>
      <c r="C25" s="214"/>
      <c r="D25" s="217"/>
      <c r="E25" s="218"/>
      <c r="F25" s="220"/>
      <c r="G25" s="217"/>
      <c r="H25" s="109"/>
      <c r="I25" s="109"/>
      <c r="J25" s="109"/>
    </row>
    <row r="26" spans="1:10" ht="10.5" customHeight="1">
      <c r="A26" s="213"/>
      <c r="B26" s="213"/>
      <c r="C26" s="214"/>
      <c r="D26" s="217"/>
      <c r="E26" s="218"/>
      <c r="F26" s="220"/>
      <c r="G26" s="217"/>
      <c r="H26" s="109"/>
      <c r="I26" s="109"/>
      <c r="J26" s="109"/>
    </row>
    <row r="27" spans="1:10" ht="10.5" customHeight="1">
      <c r="A27" s="213" t="s">
        <v>147</v>
      </c>
      <c r="B27" s="213"/>
      <c r="C27" s="214"/>
      <c r="D27" s="217">
        <v>146.62390719601973</v>
      </c>
      <c r="E27" s="218">
        <v>137.43558338222877</v>
      </c>
      <c r="F27" s="220">
        <v>130.1</v>
      </c>
      <c r="G27" s="217">
        <v>136.81022238950285</v>
      </c>
      <c r="H27" s="109">
        <v>6.685549395338808</v>
      </c>
      <c r="I27" s="109">
        <v>12.700927898554756</v>
      </c>
      <c r="J27" s="109">
        <v>11.56509562848705</v>
      </c>
    </row>
    <row r="28" spans="1:10" ht="10.5" customHeight="1">
      <c r="A28" s="213"/>
      <c r="B28" s="213"/>
      <c r="C28" s="214"/>
      <c r="D28" s="217"/>
      <c r="E28" s="218"/>
      <c r="F28" s="220"/>
      <c r="G28" s="217"/>
      <c r="H28" s="109"/>
      <c r="I28" s="109"/>
      <c r="J28" s="109"/>
    </row>
    <row r="29" spans="1:10" ht="10.5" customHeight="1">
      <c r="A29" s="213"/>
      <c r="B29" s="213" t="s">
        <v>119</v>
      </c>
      <c r="C29" s="214"/>
      <c r="D29" s="217">
        <v>116.27034447226028</v>
      </c>
      <c r="E29" s="218">
        <v>127.12066520608775</v>
      </c>
      <c r="F29" s="220">
        <v>118.2</v>
      </c>
      <c r="G29" s="217">
        <v>114.1009949924111</v>
      </c>
      <c r="H29" s="109">
        <v>-8.535449933523362</v>
      </c>
      <c r="I29" s="109">
        <v>-1.6325342874278561</v>
      </c>
      <c r="J29" s="109">
        <v>11.08454891075605</v>
      </c>
    </row>
    <row r="30" spans="1:10" ht="10.5" customHeight="1">
      <c r="A30" s="213"/>
      <c r="B30" s="213" t="s">
        <v>120</v>
      </c>
      <c r="C30" s="214"/>
      <c r="D30" s="217">
        <v>238.32315243390406</v>
      </c>
      <c r="E30" s="228">
        <v>168.5973360008544</v>
      </c>
      <c r="F30" s="220">
        <v>166.1</v>
      </c>
      <c r="G30" s="217">
        <v>205.41564546905855</v>
      </c>
      <c r="H30" s="109">
        <v>41.356416469532064</v>
      </c>
      <c r="I30" s="109">
        <v>43.481729340098774</v>
      </c>
      <c r="J30" s="109">
        <v>12.369649170265676</v>
      </c>
    </row>
    <row r="31" spans="1:10" ht="10.5" customHeight="1">
      <c r="A31" s="213"/>
      <c r="B31" s="213"/>
      <c r="C31" s="214"/>
      <c r="D31" s="217"/>
      <c r="E31" s="218"/>
      <c r="F31" s="220"/>
      <c r="G31" s="217"/>
      <c r="H31" s="109"/>
      <c r="I31" s="109"/>
      <c r="J31" s="109"/>
    </row>
    <row r="32" spans="1:10" ht="10.5" customHeight="1">
      <c r="A32" s="213"/>
      <c r="B32" s="213"/>
      <c r="C32" s="214"/>
      <c r="D32" s="217"/>
      <c r="E32" s="218"/>
      <c r="F32" s="220"/>
      <c r="G32" s="217"/>
      <c r="H32" s="109"/>
      <c r="I32" s="109"/>
      <c r="J32" s="109"/>
    </row>
    <row r="33" spans="1:10" ht="10.5" customHeight="1">
      <c r="A33" s="213" t="s">
        <v>148</v>
      </c>
      <c r="B33" s="213"/>
      <c r="C33" s="214"/>
      <c r="D33" s="217">
        <v>150.30463222320108</v>
      </c>
      <c r="E33" s="218">
        <v>153.66540352415518</v>
      </c>
      <c r="F33" s="219">
        <v>153.7</v>
      </c>
      <c r="G33" s="217">
        <v>140.8045125034018</v>
      </c>
      <c r="H33" s="109">
        <v>-2.1870708851038207</v>
      </c>
      <c r="I33" s="109">
        <v>-2.2090876882231014</v>
      </c>
      <c r="J33" s="109">
        <v>10.657349291038406</v>
      </c>
    </row>
    <row r="34" spans="1:10" ht="10.5" customHeight="1">
      <c r="A34" s="213"/>
      <c r="B34" s="213"/>
      <c r="C34" s="214"/>
      <c r="D34" s="217"/>
      <c r="E34" s="218"/>
      <c r="F34" s="220"/>
      <c r="G34" s="217"/>
      <c r="H34" s="109"/>
      <c r="I34" s="109"/>
      <c r="J34" s="109"/>
    </row>
    <row r="35" spans="1:10" ht="10.5" customHeight="1">
      <c r="A35" s="213"/>
      <c r="B35" s="213" t="s">
        <v>119</v>
      </c>
      <c r="C35" s="214"/>
      <c r="D35" s="217">
        <v>172.2360490997029</v>
      </c>
      <c r="E35" s="218">
        <v>169.64815062518005</v>
      </c>
      <c r="F35" s="220">
        <v>171.4</v>
      </c>
      <c r="G35" s="217">
        <v>160.6645625431948</v>
      </c>
      <c r="H35" s="109">
        <v>1.525450448464099</v>
      </c>
      <c r="I35" s="109">
        <v>0.4877766042607378</v>
      </c>
      <c r="J35" s="109">
        <v>6.947007581534059</v>
      </c>
    </row>
    <row r="36" spans="1:10" ht="10.5" customHeight="1">
      <c r="A36" s="213"/>
      <c r="B36" s="213" t="s">
        <v>120</v>
      </c>
      <c r="C36" s="214"/>
      <c r="D36" s="217">
        <v>109.64593111044623</v>
      </c>
      <c r="E36" s="218">
        <v>124.03495415519714</v>
      </c>
      <c r="F36" s="220">
        <v>121</v>
      </c>
      <c r="G36" s="217">
        <v>103.9859228427287</v>
      </c>
      <c r="H36" s="109">
        <v>-11.600780717624835</v>
      </c>
      <c r="I36" s="109">
        <v>-9.38352800789568</v>
      </c>
      <c r="J36" s="109">
        <v>22.890769310022144</v>
      </c>
    </row>
    <row r="37" spans="1:10" ht="10.5" customHeight="1">
      <c r="A37" s="213"/>
      <c r="B37" s="213"/>
      <c r="C37" s="214"/>
      <c r="D37" s="217"/>
      <c r="E37" s="218"/>
      <c r="F37" s="220"/>
      <c r="G37" s="217"/>
      <c r="H37" s="109"/>
      <c r="I37" s="109"/>
      <c r="J37" s="109"/>
    </row>
    <row r="38" spans="1:10" ht="10.5" customHeight="1">
      <c r="A38" s="213"/>
      <c r="B38" s="213"/>
      <c r="C38" s="214"/>
      <c r="D38" s="217"/>
      <c r="E38" s="218"/>
      <c r="F38" s="220"/>
      <c r="G38" s="217"/>
      <c r="H38" s="109"/>
      <c r="I38" s="109"/>
      <c r="J38" s="109"/>
    </row>
    <row r="39" spans="1:10" ht="10.5" customHeight="1">
      <c r="A39" s="213" t="s">
        <v>149</v>
      </c>
      <c r="B39" s="213"/>
      <c r="C39" s="214"/>
      <c r="D39" s="217"/>
      <c r="E39" s="218"/>
      <c r="F39" s="220"/>
      <c r="G39" s="217"/>
      <c r="H39" s="109"/>
      <c r="I39" s="109"/>
      <c r="J39" s="109"/>
    </row>
    <row r="40" spans="1:10" ht="10.5" customHeight="1">
      <c r="A40" s="213" t="s">
        <v>50</v>
      </c>
      <c r="B40" s="213" t="s">
        <v>150</v>
      </c>
      <c r="C40" s="214"/>
      <c r="D40" s="217">
        <v>167.55573425247186</v>
      </c>
      <c r="E40" s="218">
        <v>164.46272970374886</v>
      </c>
      <c r="F40" s="220">
        <v>181.2</v>
      </c>
      <c r="G40" s="217">
        <v>164.8178929269307</v>
      </c>
      <c r="H40" s="109">
        <v>1.88067202477699</v>
      </c>
      <c r="I40" s="109">
        <v>-7.529947984287045</v>
      </c>
      <c r="J40" s="109">
        <v>-4.359548961567582</v>
      </c>
    </row>
    <row r="41" spans="1:10" ht="10.5" customHeight="1">
      <c r="A41" s="213"/>
      <c r="B41" s="213"/>
      <c r="C41" s="214"/>
      <c r="D41" s="217"/>
      <c r="E41" s="218"/>
      <c r="F41" s="220"/>
      <c r="G41" s="217"/>
      <c r="H41" s="109"/>
      <c r="I41" s="109"/>
      <c r="J41" s="109"/>
    </row>
    <row r="42" spans="1:10" ht="10.5" customHeight="1">
      <c r="A42" s="213"/>
      <c r="B42" s="213" t="s">
        <v>119</v>
      </c>
      <c r="C42" s="214"/>
      <c r="D42" s="217">
        <v>160.39456026329242</v>
      </c>
      <c r="E42" s="218">
        <v>159.38599919657673</v>
      </c>
      <c r="F42" s="220">
        <v>175</v>
      </c>
      <c r="G42" s="217">
        <v>159.4789711018755</v>
      </c>
      <c r="H42" s="109">
        <v>0.6327789591303998</v>
      </c>
      <c r="I42" s="109">
        <v>-8.345965563832904</v>
      </c>
      <c r="J42" s="109">
        <v>-2.882107865654374</v>
      </c>
    </row>
    <row r="43" spans="1:10" ht="10.5" customHeight="1">
      <c r="A43" s="213"/>
      <c r="B43" s="213" t="s">
        <v>120</v>
      </c>
      <c r="C43" s="214"/>
      <c r="D43" s="217">
        <v>353.7204872822118</v>
      </c>
      <c r="E43" s="218">
        <v>296.43945280388436</v>
      </c>
      <c r="F43" s="220">
        <v>342.1</v>
      </c>
      <c r="G43" s="217">
        <v>303.6106468306477</v>
      </c>
      <c r="H43" s="109">
        <v>19.32301316054004</v>
      </c>
      <c r="I43" s="109">
        <v>3.3968100795708263</v>
      </c>
      <c r="J43" s="109">
        <v>-20.80935724431593</v>
      </c>
    </row>
    <row r="44" spans="1:10" ht="10.5" customHeight="1">
      <c r="A44" s="213"/>
      <c r="B44" s="213"/>
      <c r="C44" s="214"/>
      <c r="D44" s="217"/>
      <c r="E44" s="218"/>
      <c r="F44" s="220"/>
      <c r="G44" s="217"/>
      <c r="H44" s="109"/>
      <c r="I44" s="109"/>
      <c r="J44" s="109"/>
    </row>
    <row r="45" spans="1:10" ht="10.5" customHeight="1">
      <c r="A45" s="213"/>
      <c r="B45" s="213"/>
      <c r="C45" s="214" t="s">
        <v>50</v>
      </c>
      <c r="D45" s="217"/>
      <c r="E45" s="218"/>
      <c r="F45" s="220"/>
      <c r="G45" s="217"/>
      <c r="H45" s="109"/>
      <c r="I45" s="109"/>
      <c r="J45" s="109"/>
    </row>
    <row r="46" spans="1:10" ht="10.5" customHeight="1">
      <c r="A46" s="213" t="s">
        <v>151</v>
      </c>
      <c r="B46" s="213"/>
      <c r="C46" s="214"/>
      <c r="D46" s="217">
        <v>128.7454179225462</v>
      </c>
      <c r="E46" s="218">
        <v>148.72007116425797</v>
      </c>
      <c r="F46" s="219">
        <v>135.9</v>
      </c>
      <c r="G46" s="217">
        <v>137.14043984083494</v>
      </c>
      <c r="H46" s="109">
        <v>-13.431040669453559</v>
      </c>
      <c r="I46" s="109">
        <v>-5.264593140142601</v>
      </c>
      <c r="J46" s="109">
        <v>5.673330500327447</v>
      </c>
    </row>
    <row r="47" spans="1:10" ht="10.5" customHeight="1">
      <c r="A47" s="213"/>
      <c r="B47" s="213"/>
      <c r="C47" s="214"/>
      <c r="D47" s="217"/>
      <c r="E47" s="218"/>
      <c r="F47" s="220"/>
      <c r="G47" s="217"/>
      <c r="H47" s="109"/>
      <c r="I47" s="109"/>
      <c r="J47" s="109"/>
    </row>
    <row r="48" spans="1:10" ht="10.5" customHeight="1">
      <c r="A48" s="213"/>
      <c r="B48" s="213" t="s">
        <v>119</v>
      </c>
      <c r="C48" s="214"/>
      <c r="D48" s="217">
        <v>145.64127868592325</v>
      </c>
      <c r="E48" s="218">
        <v>150.3434263370424</v>
      </c>
      <c r="F48" s="219">
        <v>146</v>
      </c>
      <c r="G48" s="217">
        <v>143.7051476331762</v>
      </c>
      <c r="H48" s="109">
        <v>-3.1276044225424138</v>
      </c>
      <c r="I48" s="109">
        <v>-0.24569953018955207</v>
      </c>
      <c r="J48" s="109">
        <v>11.83834157055051</v>
      </c>
    </row>
    <row r="49" spans="1:10" ht="10.5" customHeight="1">
      <c r="A49" s="213"/>
      <c r="B49" s="213" t="s">
        <v>120</v>
      </c>
      <c r="C49" s="214"/>
      <c r="D49" s="217">
        <v>92.46056338682219</v>
      </c>
      <c r="E49" s="218">
        <v>145.23382053045634</v>
      </c>
      <c r="F49" s="220">
        <v>114.2</v>
      </c>
      <c r="G49" s="217">
        <v>123.04234386302888</v>
      </c>
      <c r="H49" s="109">
        <v>-36.33675472481791</v>
      </c>
      <c r="I49" s="109">
        <v>-19.036284249717873</v>
      </c>
      <c r="J49" s="109">
        <v>-7.180674154935008</v>
      </c>
    </row>
    <row r="50" spans="1:10" ht="10.5" customHeight="1">
      <c r="A50" s="213"/>
      <c r="B50" s="213"/>
      <c r="C50" s="214"/>
      <c r="D50" s="217"/>
      <c r="E50" s="218"/>
      <c r="F50" s="220"/>
      <c r="G50" s="217"/>
      <c r="H50" s="109"/>
      <c r="I50" s="109"/>
      <c r="J50" s="109"/>
    </row>
    <row r="51" spans="1:10" ht="10.5" customHeight="1">
      <c r="A51" s="213"/>
      <c r="B51" s="213"/>
      <c r="C51" s="214"/>
      <c r="D51" s="217"/>
      <c r="E51" s="218"/>
      <c r="F51" s="220"/>
      <c r="G51" s="217"/>
      <c r="H51" s="109"/>
      <c r="I51" s="109"/>
      <c r="J51" s="109"/>
    </row>
    <row r="52" spans="1:10" ht="10.5" customHeight="1">
      <c r="A52" s="213" t="s">
        <v>152</v>
      </c>
      <c r="B52" s="213"/>
      <c r="C52" s="214"/>
      <c r="D52" s="217">
        <v>170.29535623012396</v>
      </c>
      <c r="E52" s="218">
        <v>186.5775768232034</v>
      </c>
      <c r="F52" s="219">
        <v>165.7</v>
      </c>
      <c r="G52" s="217">
        <v>166.95386834342838</v>
      </c>
      <c r="H52" s="109">
        <v>-8.726783180654179</v>
      </c>
      <c r="I52" s="109">
        <v>2.773298871529251</v>
      </c>
      <c r="J52" s="109">
        <v>11.783664494249399</v>
      </c>
    </row>
    <row r="53" spans="1:10" ht="10.5" customHeight="1">
      <c r="A53" s="213"/>
      <c r="B53" s="213"/>
      <c r="C53" s="214"/>
      <c r="D53" s="217"/>
      <c r="E53" s="218"/>
      <c r="F53" s="220"/>
      <c r="G53" s="217"/>
      <c r="H53" s="109"/>
      <c r="I53" s="109"/>
      <c r="J53" s="109"/>
    </row>
    <row r="54" spans="1:10" ht="10.5" customHeight="1">
      <c r="A54" s="213"/>
      <c r="B54" s="213" t="s">
        <v>119</v>
      </c>
      <c r="C54" s="214"/>
      <c r="D54" s="217">
        <v>156.25124055574776</v>
      </c>
      <c r="E54" s="218">
        <v>167.32646961962266</v>
      </c>
      <c r="F54" s="219">
        <v>154.1</v>
      </c>
      <c r="G54" s="217">
        <v>148.60175233943733</v>
      </c>
      <c r="H54" s="109">
        <v>-6.618934284008875</v>
      </c>
      <c r="I54" s="109">
        <v>1.3960029563580547</v>
      </c>
      <c r="J54" s="109">
        <v>9.829726906454285</v>
      </c>
    </row>
    <row r="55" spans="1:10" ht="10.5" customHeight="1">
      <c r="A55" s="213"/>
      <c r="B55" s="213" t="s">
        <v>120</v>
      </c>
      <c r="C55" s="214"/>
      <c r="D55" s="217">
        <v>235.6243978467163</v>
      </c>
      <c r="E55" s="218">
        <v>276.12799164806665</v>
      </c>
      <c r="F55" s="219">
        <v>219.6</v>
      </c>
      <c r="G55" s="217">
        <v>252.32244397671158</v>
      </c>
      <c r="H55" s="109">
        <v>-14.668412847102218</v>
      </c>
      <c r="I55" s="109">
        <v>7.297084629652236</v>
      </c>
      <c r="J55" s="109">
        <v>17.53224006461238</v>
      </c>
    </row>
    <row r="56" spans="1:10" ht="10.5" customHeight="1">
      <c r="A56" s="213"/>
      <c r="B56" s="213"/>
      <c r="C56" s="214"/>
      <c r="D56" s="217"/>
      <c r="E56" s="218"/>
      <c r="F56" s="220"/>
      <c r="G56" s="217"/>
      <c r="H56" s="109"/>
      <c r="I56" s="109"/>
      <c r="J56" s="109"/>
    </row>
    <row r="57" spans="1:10" ht="10.5" customHeight="1">
      <c r="A57" s="213"/>
      <c r="B57" s="213"/>
      <c r="C57" s="214"/>
      <c r="D57" s="217"/>
      <c r="E57" s="218"/>
      <c r="F57" s="220"/>
      <c r="G57" s="217"/>
      <c r="H57" s="109"/>
      <c r="I57" s="109"/>
      <c r="J57" s="109"/>
    </row>
    <row r="58" spans="1:10" ht="10.5" customHeight="1">
      <c r="A58" s="213" t="s">
        <v>153</v>
      </c>
      <c r="B58" s="213"/>
      <c r="C58" s="214"/>
      <c r="D58" s="217"/>
      <c r="E58" s="218"/>
      <c r="F58" s="220"/>
      <c r="G58" s="217"/>
      <c r="H58" s="109"/>
      <c r="I58" s="109"/>
      <c r="J58" s="109"/>
    </row>
    <row r="59" spans="1:10" ht="10.5" customHeight="1">
      <c r="A59" s="213"/>
      <c r="B59" s="213" t="s">
        <v>154</v>
      </c>
      <c r="C59" s="214"/>
      <c r="D59" s="217">
        <v>114.35656513188344</v>
      </c>
      <c r="E59" s="218">
        <v>120.1666608028745</v>
      </c>
      <c r="F59" s="219">
        <v>111.3</v>
      </c>
      <c r="G59" s="217">
        <v>109.16268173304375</v>
      </c>
      <c r="H59" s="109">
        <v>-4.83503130749563</v>
      </c>
      <c r="I59" s="109">
        <v>2.7462400106769502</v>
      </c>
      <c r="J59" s="109">
        <v>12.098297873757742</v>
      </c>
    </row>
    <row r="60" spans="1:10" ht="10.5" customHeight="1">
      <c r="A60" s="213"/>
      <c r="B60" s="213"/>
      <c r="C60" s="214"/>
      <c r="D60" s="217"/>
      <c r="E60" s="218"/>
      <c r="F60" s="220"/>
      <c r="G60" s="217"/>
      <c r="H60" s="109"/>
      <c r="I60" s="109"/>
      <c r="J60" s="109"/>
    </row>
    <row r="61" spans="1:10" ht="10.5" customHeight="1">
      <c r="A61" s="213"/>
      <c r="B61" s="213" t="s">
        <v>119</v>
      </c>
      <c r="C61" s="214"/>
      <c r="D61" s="217">
        <v>111.09551021941925</v>
      </c>
      <c r="E61" s="218">
        <v>113.51016355128071</v>
      </c>
      <c r="F61" s="219">
        <v>110.3</v>
      </c>
      <c r="G61" s="217">
        <v>102.51312884473555</v>
      </c>
      <c r="H61" s="109">
        <v>-2.1272573805874098</v>
      </c>
      <c r="I61" s="109">
        <v>0.7212241336529975</v>
      </c>
      <c r="J61" s="109">
        <v>11.130306323323337</v>
      </c>
    </row>
    <row r="62" spans="1:10" ht="10.5" customHeight="1">
      <c r="A62" s="213"/>
      <c r="B62" s="213" t="s">
        <v>120</v>
      </c>
      <c r="C62" s="214"/>
      <c r="D62" s="217">
        <v>125.63300002166002</v>
      </c>
      <c r="E62" s="218">
        <v>143.1842301966143</v>
      </c>
      <c r="F62" s="219">
        <v>114.8</v>
      </c>
      <c r="G62" s="217">
        <v>132.1562381393542</v>
      </c>
      <c r="H62" s="109">
        <v>-12.25779553436415</v>
      </c>
      <c r="I62" s="109">
        <v>9.436411168693404</v>
      </c>
      <c r="J62" s="109">
        <v>14.726121752255766</v>
      </c>
    </row>
    <row r="63" spans="1:10" ht="10.5" customHeight="1">
      <c r="A63" s="213"/>
      <c r="B63" s="213"/>
      <c r="C63" s="221"/>
      <c r="D63" s="218"/>
      <c r="E63" s="218"/>
      <c r="F63" s="220"/>
      <c r="G63" s="229"/>
      <c r="H63" s="223"/>
      <c r="I63" s="223"/>
      <c r="J63" s="223"/>
    </row>
    <row r="64" spans="1:10" ht="10.5" customHeight="1">
      <c r="A64" s="213"/>
      <c r="B64" s="213"/>
      <c r="C64" s="221"/>
      <c r="D64" s="218"/>
      <c r="E64" s="218"/>
      <c r="F64" s="220"/>
      <c r="G64" s="222"/>
      <c r="H64" s="223"/>
      <c r="I64" s="223"/>
      <c r="J64" s="223"/>
    </row>
    <row r="65" spans="1:10" ht="10.5" customHeight="1">
      <c r="A65" s="213"/>
      <c r="B65" s="213"/>
      <c r="C65" s="221"/>
      <c r="D65" s="215"/>
      <c r="E65" s="215"/>
      <c r="F65" s="220"/>
      <c r="G65" s="215"/>
      <c r="H65" s="215"/>
      <c r="I65" s="215"/>
      <c r="J65" s="215"/>
    </row>
    <row r="66" spans="1:10" ht="10.5" customHeight="1">
      <c r="A66" s="213"/>
      <c r="B66" s="213"/>
      <c r="C66" s="221"/>
      <c r="D66" s="215"/>
      <c r="E66" s="215"/>
      <c r="F66" s="220"/>
      <c r="G66" s="215"/>
      <c r="H66" s="215"/>
      <c r="I66" s="215"/>
      <c r="J66" s="215"/>
    </row>
    <row r="67" spans="1:10" ht="10.5" customHeight="1">
      <c r="A67" s="213"/>
      <c r="B67" s="213"/>
      <c r="C67" s="221"/>
      <c r="D67" s="215"/>
      <c r="E67" s="215"/>
      <c r="F67" s="220"/>
      <c r="G67" s="215"/>
      <c r="H67" s="215"/>
      <c r="I67" s="215"/>
      <c r="J67" s="215"/>
    </row>
    <row r="68" spans="1:10" ht="10.5" customHeight="1">
      <c r="A68" s="213"/>
      <c r="B68" s="213"/>
      <c r="C68" s="221"/>
      <c r="D68" s="215"/>
      <c r="E68" s="215"/>
      <c r="F68" s="220"/>
      <c r="G68" s="215"/>
      <c r="H68" s="215"/>
      <c r="I68" s="215"/>
      <c r="J68" s="215"/>
    </row>
    <row r="69" spans="1:10" ht="10.5" customHeight="1">
      <c r="A69" s="213"/>
      <c r="B69" s="213"/>
      <c r="C69" s="221"/>
      <c r="D69" s="215"/>
      <c r="E69" s="215"/>
      <c r="F69" s="220"/>
      <c r="G69" s="215"/>
      <c r="H69" s="215"/>
      <c r="I69" s="215"/>
      <c r="J69" s="215"/>
    </row>
    <row r="70" spans="1:10" ht="10.5" customHeight="1">
      <c r="A70" s="213"/>
      <c r="B70" s="213"/>
      <c r="C70" s="221"/>
      <c r="D70" s="215"/>
      <c r="E70" s="215"/>
      <c r="F70" s="215"/>
      <c r="G70" s="215"/>
      <c r="H70" s="215"/>
      <c r="I70" s="215"/>
      <c r="J70" s="215"/>
    </row>
    <row r="71" spans="1:10" ht="9.75" customHeight="1">
      <c r="A71" s="213"/>
      <c r="B71" s="213"/>
      <c r="C71" s="221"/>
      <c r="D71" s="215"/>
      <c r="E71" s="215"/>
      <c r="F71" s="215"/>
      <c r="G71" s="215"/>
      <c r="H71" s="215"/>
      <c r="I71" s="215"/>
      <c r="J71" s="215"/>
    </row>
    <row r="72" spans="1:10" s="80" customFormat="1" ht="12.75" customHeight="1">
      <c r="A72" s="194" t="s">
        <v>175</v>
      </c>
      <c r="B72" s="195"/>
      <c r="C72" s="195"/>
      <c r="D72" s="195"/>
      <c r="E72" s="195"/>
      <c r="F72" s="195"/>
      <c r="G72" s="196"/>
      <c r="H72" s="195"/>
      <c r="I72" s="195"/>
      <c r="J72" s="195"/>
    </row>
    <row r="73" spans="1:10" s="80" customFormat="1" ht="12.75" customHeight="1">
      <c r="A73" s="197"/>
      <c r="B73" s="195"/>
      <c r="C73" s="195"/>
      <c r="D73" s="198"/>
      <c r="E73" s="198"/>
      <c r="F73" s="198"/>
      <c r="G73" s="199"/>
      <c r="H73" s="195"/>
      <c r="I73" s="195"/>
      <c r="J73" s="195"/>
    </row>
    <row r="74" spans="1:10" s="86" customFormat="1" ht="13.5" customHeight="1">
      <c r="A74" s="355" t="s">
        <v>156</v>
      </c>
      <c r="B74" s="355"/>
      <c r="C74" s="355"/>
      <c r="D74" s="355"/>
      <c r="E74" s="355"/>
      <c r="F74" s="355"/>
      <c r="G74" s="355"/>
      <c r="H74" s="355"/>
      <c r="I74" s="355"/>
      <c r="J74" s="355"/>
    </row>
    <row r="75" spans="1:10" s="80" customFormat="1" ht="13.5" customHeight="1">
      <c r="A75" s="182" t="s">
        <v>176</v>
      </c>
      <c r="B75" s="182"/>
      <c r="C75" s="182"/>
      <c r="D75" s="182"/>
      <c r="E75" s="182"/>
      <c r="F75" s="182"/>
      <c r="G75" s="230"/>
      <c r="H75" s="182"/>
      <c r="I75" s="182"/>
      <c r="J75" s="195"/>
    </row>
    <row r="76" spans="1:10" s="80" customFormat="1" ht="13.5" customHeight="1">
      <c r="A76" s="182" t="s">
        <v>96</v>
      </c>
      <c r="B76" s="182"/>
      <c r="C76" s="182"/>
      <c r="D76" s="182"/>
      <c r="E76" s="182"/>
      <c r="F76" s="182"/>
      <c r="G76" s="230"/>
      <c r="H76" s="182"/>
      <c r="I76" s="182"/>
      <c r="J76" s="195"/>
    </row>
    <row r="77" spans="1:10" s="80" customFormat="1" ht="12" customHeight="1">
      <c r="A77" s="182"/>
      <c r="B77" s="201"/>
      <c r="C77" s="201"/>
      <c r="D77" s="195"/>
      <c r="E77" s="195"/>
      <c r="F77" s="195"/>
      <c r="G77" s="196"/>
      <c r="H77" s="195"/>
      <c r="I77" s="195"/>
      <c r="J77" s="224"/>
    </row>
    <row r="78" spans="1:10" s="80" customFormat="1" ht="12.75" customHeight="1">
      <c r="A78" s="202"/>
      <c r="B78" s="202"/>
      <c r="C78" s="202"/>
      <c r="D78" s="198"/>
      <c r="E78" s="198"/>
      <c r="F78" s="198"/>
      <c r="G78" s="199"/>
      <c r="H78" s="195"/>
      <c r="I78" s="195"/>
      <c r="J78" s="195"/>
    </row>
    <row r="79" spans="1:10" ht="11.25" customHeight="1">
      <c r="A79" s="203"/>
      <c r="B79" s="203"/>
      <c r="C79" s="204"/>
      <c r="D79" s="362" t="s">
        <v>240</v>
      </c>
      <c r="E79" s="365" t="s">
        <v>140</v>
      </c>
      <c r="F79" s="366"/>
      <c r="G79" s="359" t="s">
        <v>141</v>
      </c>
      <c r="H79" s="89" t="s">
        <v>97</v>
      </c>
      <c r="I79" s="89"/>
      <c r="J79" s="89"/>
    </row>
    <row r="80" spans="1:10" ht="11.25" customHeight="1">
      <c r="A80"/>
      <c r="B80"/>
      <c r="C80" s="39"/>
      <c r="D80" s="363"/>
      <c r="E80" s="367"/>
      <c r="F80" s="331"/>
      <c r="G80" s="360"/>
      <c r="H80" s="55" t="s">
        <v>105</v>
      </c>
      <c r="I80" s="56"/>
      <c r="J80" s="57" t="s">
        <v>239</v>
      </c>
    </row>
    <row r="81" spans="1:10" ht="11.25" customHeight="1">
      <c r="A81" s="183" t="s">
        <v>142</v>
      </c>
      <c r="B81" s="183"/>
      <c r="C81" s="205"/>
      <c r="D81" s="363"/>
      <c r="E81" s="332" t="s">
        <v>139</v>
      </c>
      <c r="F81" s="332" t="s">
        <v>243</v>
      </c>
      <c r="G81" s="360"/>
      <c r="H81" s="206" t="s">
        <v>112</v>
      </c>
      <c r="I81" s="206"/>
      <c r="J81" s="206"/>
    </row>
    <row r="82" spans="1:10" ht="11.25" customHeight="1">
      <c r="A82"/>
      <c r="B82"/>
      <c r="C82" s="39"/>
      <c r="D82" s="363"/>
      <c r="E82" s="333"/>
      <c r="F82" s="333" t="s">
        <v>50</v>
      </c>
      <c r="G82" s="360"/>
      <c r="H82" s="207" t="s">
        <v>113</v>
      </c>
      <c r="I82" s="208" t="s">
        <v>114</v>
      </c>
      <c r="J82" s="209" t="s">
        <v>114</v>
      </c>
    </row>
    <row r="83" spans="1:10" ht="11.25" customHeight="1">
      <c r="A83" s="40"/>
      <c r="B83" s="40"/>
      <c r="C83" s="41"/>
      <c r="D83" s="364"/>
      <c r="E83" s="334"/>
      <c r="F83" s="334" t="s">
        <v>50</v>
      </c>
      <c r="G83" s="361"/>
      <c r="H83" s="210" t="s">
        <v>115</v>
      </c>
      <c r="I83" s="211" t="s">
        <v>116</v>
      </c>
      <c r="J83" s="212" t="s">
        <v>117</v>
      </c>
    </row>
    <row r="84" spans="1:10" ht="10.5" customHeight="1">
      <c r="A84" s="38"/>
      <c r="B84" s="38"/>
      <c r="C84" s="39"/>
      <c r="D84" s="58"/>
      <c r="E84" s="58"/>
      <c r="F84" s="58"/>
      <c r="G84" s="225"/>
      <c r="H84" s="61"/>
      <c r="I84" s="61"/>
      <c r="J84" s="61"/>
    </row>
    <row r="85" spans="1:10" ht="10.5" customHeight="1">
      <c r="A85"/>
      <c r="B85"/>
      <c r="C85" s="214"/>
      <c r="D85" s="226"/>
      <c r="E85" s="226"/>
      <c r="F85" s="226"/>
      <c r="G85" s="227"/>
      <c r="H85" s="192"/>
      <c r="I85" s="192"/>
      <c r="J85" s="192"/>
    </row>
    <row r="86" spans="1:10" ht="10.5" customHeight="1">
      <c r="A86" s="213" t="s">
        <v>158</v>
      </c>
      <c r="B86" s="213"/>
      <c r="C86" s="214"/>
      <c r="D86" s="217">
        <v>190.51449461322989</v>
      </c>
      <c r="E86" s="218">
        <v>150.37064290149704</v>
      </c>
      <c r="F86" s="219">
        <v>120.6</v>
      </c>
      <c r="G86" s="217">
        <v>160.30374848149015</v>
      </c>
      <c r="H86" s="109">
        <v>26.696601768225328</v>
      </c>
      <c r="I86" s="109">
        <v>57.972217755580346</v>
      </c>
      <c r="J86" s="109">
        <v>40.865551419838994</v>
      </c>
    </row>
    <row r="87" spans="1:10" ht="10.5" customHeight="1">
      <c r="A87" s="213"/>
      <c r="B87" s="213"/>
      <c r="C87" s="214"/>
      <c r="D87" s="217"/>
      <c r="E87" s="218"/>
      <c r="F87" s="220"/>
      <c r="G87" s="217"/>
      <c r="H87" s="109"/>
      <c r="I87" s="109"/>
      <c r="J87" s="109"/>
    </row>
    <row r="88" spans="1:10" ht="10.5" customHeight="1">
      <c r="A88" s="213"/>
      <c r="B88" s="213" t="s">
        <v>119</v>
      </c>
      <c r="C88" s="214"/>
      <c r="D88" s="217">
        <v>180.52694948087884</v>
      </c>
      <c r="E88" s="218">
        <v>133.55916672780774</v>
      </c>
      <c r="F88" s="219">
        <v>114.1</v>
      </c>
      <c r="G88" s="217">
        <v>150.00371185897217</v>
      </c>
      <c r="H88" s="109">
        <v>35.16627417179907</v>
      </c>
      <c r="I88" s="109">
        <v>58.2181853469578</v>
      </c>
      <c r="J88" s="109">
        <v>38.35758146926729</v>
      </c>
    </row>
    <row r="89" spans="1:10" ht="10.5" customHeight="1">
      <c r="A89" s="213"/>
      <c r="B89" s="213" t="s">
        <v>120</v>
      </c>
      <c r="C89" s="214"/>
      <c r="D89" s="217">
        <v>209.54676554146684</v>
      </c>
      <c r="E89" s="218">
        <v>182.4066001404381</v>
      </c>
      <c r="F89" s="220">
        <v>132.9</v>
      </c>
      <c r="G89" s="217">
        <v>179.93150333768645</v>
      </c>
      <c r="H89" s="109">
        <v>14.878938251210787</v>
      </c>
      <c r="I89" s="109">
        <v>57.672509812992345</v>
      </c>
      <c r="J89" s="109">
        <v>44.98537189856272</v>
      </c>
    </row>
    <row r="90" spans="1:10" ht="10.5" customHeight="1">
      <c r="A90" s="213"/>
      <c r="B90" s="213"/>
      <c r="C90" s="214"/>
      <c r="D90" s="217"/>
      <c r="E90" s="218"/>
      <c r="F90" s="220"/>
      <c r="G90" s="217"/>
      <c r="H90" s="109"/>
      <c r="I90" s="109"/>
      <c r="J90" s="109"/>
    </row>
    <row r="91" spans="1:10" ht="10.5" customHeight="1">
      <c r="A91" s="213"/>
      <c r="B91" s="213"/>
      <c r="C91" s="214"/>
      <c r="D91" s="217"/>
      <c r="E91" s="218"/>
      <c r="F91" s="220"/>
      <c r="G91" s="217"/>
      <c r="H91" s="109"/>
      <c r="I91" s="109"/>
      <c r="J91" s="109"/>
    </row>
    <row r="92" spans="1:10" ht="10.5" customHeight="1">
      <c r="A92" s="213" t="s">
        <v>159</v>
      </c>
      <c r="B92" s="213"/>
      <c r="C92" s="214"/>
      <c r="D92" s="217">
        <v>154.141230089873</v>
      </c>
      <c r="E92" s="218">
        <v>150.51361076354985</v>
      </c>
      <c r="F92" s="219">
        <v>140.1</v>
      </c>
      <c r="G92" s="217">
        <v>141.15754147179206</v>
      </c>
      <c r="H92" s="109">
        <v>2.410160322325922</v>
      </c>
      <c r="I92" s="109">
        <v>10.022291284705933</v>
      </c>
      <c r="J92" s="109">
        <v>12.164692026083504</v>
      </c>
    </row>
    <row r="93" spans="1:10" ht="10.5" customHeight="1">
      <c r="A93" s="213"/>
      <c r="B93" s="213"/>
      <c r="C93" s="214"/>
      <c r="D93" s="217"/>
      <c r="E93" s="218"/>
      <c r="F93" s="220"/>
      <c r="G93" s="217"/>
      <c r="H93" s="109"/>
      <c r="I93" s="109"/>
      <c r="J93" s="109"/>
    </row>
    <row r="94" spans="1:10" ht="10.5" customHeight="1">
      <c r="A94" s="213"/>
      <c r="B94" s="213" t="s">
        <v>119</v>
      </c>
      <c r="C94" s="214"/>
      <c r="D94" s="217">
        <v>152.09355845592495</v>
      </c>
      <c r="E94" s="218">
        <v>144.2984136493595</v>
      </c>
      <c r="F94" s="219">
        <v>135.4</v>
      </c>
      <c r="G94" s="217">
        <v>134.4724243560141</v>
      </c>
      <c r="H94" s="109">
        <v>5.4021001405513696</v>
      </c>
      <c r="I94" s="109">
        <v>12.329068283548702</v>
      </c>
      <c r="J94" s="109">
        <v>9.957666048888223</v>
      </c>
    </row>
    <row r="95" spans="1:10" ht="10.5" customHeight="1">
      <c r="A95" s="213"/>
      <c r="B95" s="213" t="s">
        <v>120</v>
      </c>
      <c r="C95" s="214"/>
      <c r="D95" s="217">
        <v>164.25868707470156</v>
      </c>
      <c r="E95" s="218">
        <v>181.22263092399606</v>
      </c>
      <c r="F95" s="219">
        <v>163.3</v>
      </c>
      <c r="G95" s="217">
        <v>174.18841603912625</v>
      </c>
      <c r="H95" s="109">
        <v>-9.360830798449841</v>
      </c>
      <c r="I95" s="109">
        <v>0.5870710806500574</v>
      </c>
      <c r="J95" s="109">
        <v>21.34048743029317</v>
      </c>
    </row>
    <row r="96" spans="1:10" ht="10.5" customHeight="1">
      <c r="A96" s="213"/>
      <c r="B96" s="213"/>
      <c r="C96" s="214"/>
      <c r="D96" s="217"/>
      <c r="E96" s="218"/>
      <c r="F96" s="220"/>
      <c r="G96" s="217"/>
      <c r="H96" s="109"/>
      <c r="I96" s="109"/>
      <c r="J96" s="109"/>
    </row>
    <row r="97" spans="1:10" ht="10.5" customHeight="1">
      <c r="A97" s="213"/>
      <c r="B97" s="213"/>
      <c r="C97" s="214"/>
      <c r="D97" s="217"/>
      <c r="E97" s="218"/>
      <c r="F97" s="220"/>
      <c r="G97" s="217"/>
      <c r="H97" s="109"/>
      <c r="I97" s="109"/>
      <c r="J97" s="109"/>
    </row>
    <row r="98" spans="1:10" ht="10.5" customHeight="1">
      <c r="A98" s="213" t="s">
        <v>160</v>
      </c>
      <c r="B98" s="213"/>
      <c r="C98" s="214"/>
      <c r="D98" s="217">
        <v>115.38509322867618</v>
      </c>
      <c r="E98" s="218">
        <v>130.31236509124537</v>
      </c>
      <c r="F98" s="219">
        <v>104.4</v>
      </c>
      <c r="G98" s="217">
        <v>112.04251683786241</v>
      </c>
      <c r="H98" s="109">
        <v>-11.454992664830414</v>
      </c>
      <c r="I98" s="109">
        <v>10.522119950839251</v>
      </c>
      <c r="J98" s="109">
        <v>6.964988861096495</v>
      </c>
    </row>
    <row r="99" spans="1:10" ht="10.5" customHeight="1">
      <c r="A99" s="213"/>
      <c r="B99" s="213"/>
      <c r="C99" s="214"/>
      <c r="D99" s="217"/>
      <c r="E99" s="218"/>
      <c r="F99" s="220"/>
      <c r="G99" s="217"/>
      <c r="H99" s="109"/>
      <c r="I99" s="109"/>
      <c r="J99" s="109"/>
    </row>
    <row r="100" spans="1:10" ht="10.5" customHeight="1">
      <c r="A100" s="213"/>
      <c r="B100" s="213" t="s">
        <v>119</v>
      </c>
      <c r="C100" s="214"/>
      <c r="D100" s="217">
        <v>109.68480980748194</v>
      </c>
      <c r="E100" s="218">
        <v>119.14132868090124</v>
      </c>
      <c r="F100" s="219">
        <v>102.3</v>
      </c>
      <c r="G100" s="217">
        <v>108.26991865881162</v>
      </c>
      <c r="H100" s="109">
        <v>-7.93722797799821</v>
      </c>
      <c r="I100" s="109">
        <v>7.218777915427119</v>
      </c>
      <c r="J100" s="109">
        <v>1.3874583833877305</v>
      </c>
    </row>
    <row r="101" spans="1:10" ht="10.5" customHeight="1">
      <c r="A101" s="213"/>
      <c r="B101" s="213" t="s">
        <v>120</v>
      </c>
      <c r="C101" s="214"/>
      <c r="D101" s="217">
        <v>130.5312051977081</v>
      </c>
      <c r="E101" s="218">
        <v>159.99470818567977</v>
      </c>
      <c r="F101" s="219">
        <v>110</v>
      </c>
      <c r="G101" s="217">
        <v>122.06661392673563</v>
      </c>
      <c r="H101" s="109">
        <v>-18.415298432107015</v>
      </c>
      <c r="I101" s="109">
        <v>18.664731997916448</v>
      </c>
      <c r="J101" s="109">
        <v>23.031454480214997</v>
      </c>
    </row>
    <row r="102" spans="1:10" ht="10.5" customHeight="1">
      <c r="A102" s="213"/>
      <c r="B102" s="213"/>
      <c r="C102" s="214"/>
      <c r="D102" s="217"/>
      <c r="E102" s="218"/>
      <c r="F102" s="220"/>
      <c r="G102" s="217"/>
      <c r="H102" s="109"/>
      <c r="I102" s="109"/>
      <c r="J102" s="109"/>
    </row>
    <row r="103" spans="1:10" ht="10.5" customHeight="1">
      <c r="A103" s="213"/>
      <c r="B103" s="213"/>
      <c r="C103" s="214"/>
      <c r="D103" s="217"/>
      <c r="E103" s="218"/>
      <c r="F103" s="220"/>
      <c r="G103" s="217"/>
      <c r="H103" s="109"/>
      <c r="I103" s="109"/>
      <c r="J103" s="109"/>
    </row>
    <row r="104" spans="1:10" ht="10.5" customHeight="1">
      <c r="A104" s="213" t="s">
        <v>161</v>
      </c>
      <c r="B104" s="213"/>
      <c r="C104" s="214"/>
      <c r="D104" s="217"/>
      <c r="E104" s="218"/>
      <c r="F104" s="220"/>
      <c r="G104" s="217"/>
      <c r="H104" s="109"/>
      <c r="I104" s="109"/>
      <c r="J104" s="109"/>
    </row>
    <row r="105" spans="1:10" ht="10.5" customHeight="1">
      <c r="A105" s="213"/>
      <c r="B105" s="213" t="s">
        <v>162</v>
      </c>
      <c r="C105" s="214"/>
      <c r="D105" s="217">
        <v>59.547647295385694</v>
      </c>
      <c r="E105" s="218">
        <v>84.82768426358054</v>
      </c>
      <c r="F105" s="220">
        <v>49.1</v>
      </c>
      <c r="G105" s="217">
        <v>79.43459214682181</v>
      </c>
      <c r="H105" s="109">
        <v>-29.801635147369495</v>
      </c>
      <c r="I105" s="109">
        <v>21.278304063921983</v>
      </c>
      <c r="J105" s="109">
        <v>14.174115128942217</v>
      </c>
    </row>
    <row r="106" spans="1:10" ht="10.5" customHeight="1">
      <c r="A106" s="213"/>
      <c r="B106" s="213"/>
      <c r="C106" s="214"/>
      <c r="D106" s="217"/>
      <c r="E106" s="218"/>
      <c r="F106" s="220"/>
      <c r="G106" s="217"/>
      <c r="H106" s="109"/>
      <c r="I106" s="109"/>
      <c r="J106" s="109"/>
    </row>
    <row r="107" spans="1:10" ht="10.5" customHeight="1">
      <c r="A107" s="213"/>
      <c r="B107" s="213"/>
      <c r="C107" s="214"/>
      <c r="D107" s="217"/>
      <c r="E107" s="218"/>
      <c r="F107" s="220"/>
      <c r="G107" s="217"/>
      <c r="H107" s="109"/>
      <c r="I107" s="109"/>
      <c r="J107" s="109"/>
    </row>
    <row r="108" spans="1:10" ht="10.5" customHeight="1">
      <c r="A108" s="213" t="s">
        <v>163</v>
      </c>
      <c r="B108" s="213"/>
      <c r="C108" s="214"/>
      <c r="D108" s="217"/>
      <c r="E108" s="218"/>
      <c r="F108" s="220"/>
      <c r="G108" s="217"/>
      <c r="H108" s="109"/>
      <c r="I108" s="109"/>
      <c r="J108" s="109"/>
    </row>
    <row r="109" spans="1:10" ht="10.5" customHeight="1">
      <c r="A109" s="213"/>
      <c r="B109" s="213" t="s">
        <v>164</v>
      </c>
      <c r="C109" s="214"/>
      <c r="D109" s="217">
        <v>181.23320213168714</v>
      </c>
      <c r="E109" s="218">
        <v>197.31582979872</v>
      </c>
      <c r="F109" s="220">
        <v>165.7</v>
      </c>
      <c r="G109" s="217">
        <v>187.06449765413112</v>
      </c>
      <c r="H109" s="109">
        <v>-8.150703206852988</v>
      </c>
      <c r="I109" s="109">
        <v>9.374292173619281</v>
      </c>
      <c r="J109" s="109">
        <v>7.516085202166159</v>
      </c>
    </row>
    <row r="110" spans="1:10" ht="10.5" customHeight="1">
      <c r="A110" s="213"/>
      <c r="B110" s="213"/>
      <c r="C110" s="214"/>
      <c r="D110" s="217"/>
      <c r="E110" s="218"/>
      <c r="F110" s="219"/>
      <c r="G110" s="217"/>
      <c r="H110" s="109"/>
      <c r="I110" s="109"/>
      <c r="J110" s="109"/>
    </row>
    <row r="111" spans="1:10" ht="10.5" customHeight="1">
      <c r="A111" s="213"/>
      <c r="B111" s="213" t="s">
        <v>119</v>
      </c>
      <c r="C111" s="214"/>
      <c r="D111" s="217">
        <v>182.73447805455848</v>
      </c>
      <c r="E111" s="218">
        <v>171.54868663888874</v>
      </c>
      <c r="F111" s="220">
        <v>158.6</v>
      </c>
      <c r="G111" s="217">
        <v>175.91805756612717</v>
      </c>
      <c r="H111" s="109">
        <v>6.5204762769276785</v>
      </c>
      <c r="I111" s="109">
        <v>15.217199277779626</v>
      </c>
      <c r="J111" s="109">
        <v>3.5124464005944733</v>
      </c>
    </row>
    <row r="112" spans="1:10" ht="10.5" customHeight="1">
      <c r="A112" s="213"/>
      <c r="B112" s="213" t="s">
        <v>120</v>
      </c>
      <c r="C112" s="214"/>
      <c r="D112" s="217">
        <v>169.82905953556394</v>
      </c>
      <c r="E112" s="218">
        <v>393.0507828905129</v>
      </c>
      <c r="F112" s="220">
        <v>219.4</v>
      </c>
      <c r="G112" s="217">
        <v>271.73620195941197</v>
      </c>
      <c r="H112" s="109">
        <v>-56.792082110450586</v>
      </c>
      <c r="I112" s="109">
        <v>-22.593865298284438</v>
      </c>
      <c r="J112" s="109">
        <v>32.88811933876979</v>
      </c>
    </row>
    <row r="113" spans="1:10" ht="10.5" customHeight="1">
      <c r="A113" s="213"/>
      <c r="B113" s="213"/>
      <c r="C113" s="214"/>
      <c r="D113" s="217"/>
      <c r="E113" s="218"/>
      <c r="F113" s="220"/>
      <c r="G113" s="217"/>
      <c r="H113" s="109"/>
      <c r="I113" s="109"/>
      <c r="J113" s="109"/>
    </row>
    <row r="114" spans="1:10" ht="10.5" customHeight="1">
      <c r="A114" s="213"/>
      <c r="B114" s="213"/>
      <c r="C114" s="214"/>
      <c r="D114" s="217"/>
      <c r="E114" s="218"/>
      <c r="F114" s="220"/>
      <c r="G114" s="217"/>
      <c r="H114" s="109"/>
      <c r="I114" s="109"/>
      <c r="J114" s="109"/>
    </row>
    <row r="115" spans="1:10" ht="10.5" customHeight="1">
      <c r="A115" s="213" t="s">
        <v>165</v>
      </c>
      <c r="B115" s="213"/>
      <c r="C115" s="214"/>
      <c r="D115" s="217">
        <v>148.88822384386216</v>
      </c>
      <c r="E115" s="218">
        <v>130.81386823884833</v>
      </c>
      <c r="F115" s="220">
        <v>85</v>
      </c>
      <c r="G115" s="217">
        <v>108.74010366493214</v>
      </c>
      <c r="H115" s="109">
        <v>13.81684973340328</v>
      </c>
      <c r="I115" s="109">
        <v>75.16261628689666</v>
      </c>
      <c r="J115" s="109">
        <v>25.15336381060515</v>
      </c>
    </row>
    <row r="116" spans="1:10" ht="10.5" customHeight="1">
      <c r="A116" s="213"/>
      <c r="B116" s="213"/>
      <c r="C116" s="214"/>
      <c r="D116" s="217"/>
      <c r="E116" s="218"/>
      <c r="F116" s="220"/>
      <c r="G116" s="217"/>
      <c r="H116" s="109"/>
      <c r="I116" s="109"/>
      <c r="J116" s="109"/>
    </row>
    <row r="117" spans="1:10" ht="10.5" customHeight="1">
      <c r="A117" s="213"/>
      <c r="B117" s="213" t="s">
        <v>119</v>
      </c>
      <c r="C117" s="214"/>
      <c r="D117" s="217">
        <v>80.41892872077895</v>
      </c>
      <c r="E117" s="218">
        <v>73.28508303449142</v>
      </c>
      <c r="F117" s="220">
        <v>65.3</v>
      </c>
      <c r="G117" s="217">
        <v>68.95825736663174</v>
      </c>
      <c r="H117" s="109">
        <v>9.734376207133456</v>
      </c>
      <c r="I117" s="109">
        <v>23.15303020027405</v>
      </c>
      <c r="J117" s="109">
        <v>2.9166265322349565</v>
      </c>
    </row>
    <row r="118" spans="1:10" ht="10.5" customHeight="1">
      <c r="A118" s="213"/>
      <c r="B118" s="213" t="s">
        <v>120</v>
      </c>
      <c r="C118" s="214"/>
      <c r="D118" s="217">
        <v>287.8380190768548</v>
      </c>
      <c r="E118" s="218">
        <v>247.56127902756106</v>
      </c>
      <c r="F118" s="219">
        <v>125.1</v>
      </c>
      <c r="G118" s="217">
        <v>189.47234119129257</v>
      </c>
      <c r="H118" s="109">
        <v>16.269402148633148</v>
      </c>
      <c r="I118" s="109">
        <v>130.0863461845362</v>
      </c>
      <c r="J118" s="109">
        <v>48.890992298317244</v>
      </c>
    </row>
    <row r="119" spans="1:10" ht="10.5" customHeight="1">
      <c r="A119" s="176"/>
      <c r="B119" s="176"/>
      <c r="C119" s="153"/>
      <c r="D119" s="217"/>
      <c r="E119" s="218"/>
      <c r="F119" s="220"/>
      <c r="G119" s="217"/>
      <c r="H119" s="109"/>
      <c r="I119" s="109"/>
      <c r="J119" s="109"/>
    </row>
    <row r="120" spans="1:10" ht="10.5" customHeight="1">
      <c r="A120" s="176"/>
      <c r="B120" s="176"/>
      <c r="C120" s="153"/>
      <c r="D120" s="217"/>
      <c r="E120" s="218"/>
      <c r="F120" s="220"/>
      <c r="G120" s="217"/>
      <c r="H120" s="109"/>
      <c r="I120" s="109"/>
      <c r="J120" s="109"/>
    </row>
    <row r="121" spans="1:10" ht="10.5" customHeight="1">
      <c r="A121" s="213" t="s">
        <v>166</v>
      </c>
      <c r="B121" s="213"/>
      <c r="C121" s="153"/>
      <c r="D121" s="217"/>
      <c r="E121" s="218"/>
      <c r="F121" s="219"/>
      <c r="G121" s="217"/>
      <c r="H121" s="109"/>
      <c r="I121" s="109"/>
      <c r="J121" s="109"/>
    </row>
    <row r="122" spans="1:10" ht="10.5" customHeight="1">
      <c r="A122" s="213"/>
      <c r="B122" s="213" t="s">
        <v>167</v>
      </c>
      <c r="C122" s="153"/>
      <c r="D122" s="217">
        <v>116.04688258650444</v>
      </c>
      <c r="E122" s="218">
        <v>136.2001745064835</v>
      </c>
      <c r="F122" s="219">
        <v>112.5</v>
      </c>
      <c r="G122" s="217">
        <v>109.88376829431176</v>
      </c>
      <c r="H122" s="109">
        <v>-14.796817987204353</v>
      </c>
      <c r="I122" s="109">
        <v>3.1527845213372783</v>
      </c>
      <c r="J122" s="109">
        <v>0.3111576605111426</v>
      </c>
    </row>
    <row r="123" spans="1:10" ht="10.5" customHeight="1">
      <c r="A123" s="213"/>
      <c r="B123" s="213"/>
      <c r="C123" s="153"/>
      <c r="D123" s="217"/>
      <c r="E123" s="218"/>
      <c r="F123" s="220"/>
      <c r="G123" s="217"/>
      <c r="H123" s="109"/>
      <c r="I123" s="109"/>
      <c r="J123" s="109"/>
    </row>
    <row r="124" spans="1:10" ht="10.5" customHeight="1">
      <c r="A124" s="213"/>
      <c r="B124" s="213" t="s">
        <v>119</v>
      </c>
      <c r="C124" s="153"/>
      <c r="D124" s="217">
        <v>112.5799938548822</v>
      </c>
      <c r="E124" s="218">
        <v>126.6163986558849</v>
      </c>
      <c r="F124" s="219">
        <v>130.9</v>
      </c>
      <c r="G124" s="217">
        <v>108.58312618060941</v>
      </c>
      <c r="H124" s="109">
        <v>-11.085771629905937</v>
      </c>
      <c r="I124" s="109">
        <v>-13.995421042870742</v>
      </c>
      <c r="J124" s="109">
        <v>-8.061580817801334</v>
      </c>
    </row>
    <row r="125" spans="1:10" ht="10.5" customHeight="1">
      <c r="A125" s="213"/>
      <c r="B125" s="213" t="s">
        <v>120</v>
      </c>
      <c r="C125" s="153"/>
      <c r="D125" s="217">
        <v>120.15153861135843</v>
      </c>
      <c r="E125" s="218">
        <v>147.54697749973042</v>
      </c>
      <c r="F125" s="220">
        <v>90.7</v>
      </c>
      <c r="G125" s="217">
        <v>111.4236759311339</v>
      </c>
      <c r="H125" s="109">
        <v>-18.56726539072753</v>
      </c>
      <c r="I125" s="109">
        <v>32.471376638763424</v>
      </c>
      <c r="J125" s="109">
        <v>12.113251442277367</v>
      </c>
    </row>
    <row r="126" spans="1:10" ht="10.5" customHeight="1">
      <c r="A126" s="213"/>
      <c r="B126" s="213"/>
      <c r="C126" s="153"/>
      <c r="D126" s="217"/>
      <c r="E126" s="218"/>
      <c r="F126" s="219"/>
      <c r="G126" s="217"/>
      <c r="H126" s="109"/>
      <c r="I126" s="109"/>
      <c r="J126" s="109"/>
    </row>
    <row r="127" spans="1:10" ht="10.5" customHeight="1">
      <c r="A127" s="213"/>
      <c r="B127" s="213"/>
      <c r="C127" s="153"/>
      <c r="D127" s="217"/>
      <c r="E127" s="218"/>
      <c r="F127" s="220"/>
      <c r="G127" s="217"/>
      <c r="H127" s="109"/>
      <c r="I127" s="109"/>
      <c r="J127" s="109"/>
    </row>
    <row r="128" spans="1:10" ht="10.5" customHeight="1">
      <c r="A128" s="213" t="s">
        <v>168</v>
      </c>
      <c r="B128" s="213"/>
      <c r="C128" s="153"/>
      <c r="D128" s="217">
        <v>148.141306097539</v>
      </c>
      <c r="E128" s="218">
        <v>154.45895963472614</v>
      </c>
      <c r="F128" s="220">
        <v>122</v>
      </c>
      <c r="G128" s="217">
        <v>144.44861443534157</v>
      </c>
      <c r="H128" s="109">
        <v>-4.090182629824459</v>
      </c>
      <c r="I128" s="109">
        <v>21.42730007995</v>
      </c>
      <c r="J128" s="109">
        <v>15.092404900163114</v>
      </c>
    </row>
    <row r="129" spans="1:10" ht="10.5" customHeight="1">
      <c r="A129" s="213"/>
      <c r="B129" s="213"/>
      <c r="C129" s="153"/>
      <c r="D129" s="217"/>
      <c r="E129" s="218"/>
      <c r="F129" s="220"/>
      <c r="G129" s="217"/>
      <c r="H129" s="109"/>
      <c r="I129" s="109"/>
      <c r="J129" s="109"/>
    </row>
    <row r="130" spans="1:10" ht="10.5" customHeight="1">
      <c r="A130" s="213"/>
      <c r="B130" s="213"/>
      <c r="C130" s="153"/>
      <c r="D130" s="217"/>
      <c r="E130" s="218"/>
      <c r="F130" s="220"/>
      <c r="G130" s="217"/>
      <c r="H130" s="109"/>
      <c r="I130" s="109"/>
      <c r="J130" s="109"/>
    </row>
    <row r="131" spans="1:10" ht="10.5" customHeight="1">
      <c r="A131" s="213" t="s">
        <v>169</v>
      </c>
      <c r="B131" s="213"/>
      <c r="C131" s="153"/>
      <c r="D131" s="217">
        <v>80.34124328661902</v>
      </c>
      <c r="E131" s="218">
        <v>116.81019876886157</v>
      </c>
      <c r="F131" s="220">
        <v>88.7</v>
      </c>
      <c r="G131" s="217">
        <v>131.90753908461602</v>
      </c>
      <c r="H131" s="109">
        <v>-31.220694653902246</v>
      </c>
      <c r="I131" s="109">
        <v>-9.423626508884988</v>
      </c>
      <c r="J131" s="109">
        <v>-0.34502132408239333</v>
      </c>
    </row>
    <row r="132" spans="1:10" ht="10.5" customHeight="1">
      <c r="A132" s="213"/>
      <c r="B132" s="213"/>
      <c r="C132" s="153"/>
      <c r="D132" s="217"/>
      <c r="E132" s="218"/>
      <c r="F132" s="220"/>
      <c r="G132" s="217"/>
      <c r="H132" s="109"/>
      <c r="I132" s="109"/>
      <c r="J132" s="109"/>
    </row>
    <row r="133" spans="1:10" ht="10.5" customHeight="1">
      <c r="A133" s="213"/>
      <c r="B133" s="213" t="s">
        <v>119</v>
      </c>
      <c r="C133" s="153"/>
      <c r="D133" s="217">
        <v>76.99887743182441</v>
      </c>
      <c r="E133" s="218">
        <v>112.95436946197451</v>
      </c>
      <c r="F133" s="220">
        <v>76.2</v>
      </c>
      <c r="G133" s="217">
        <v>126.27671949381649</v>
      </c>
      <c r="H133" s="109">
        <v>-31.83187352681768</v>
      </c>
      <c r="I133" s="109">
        <v>1.048395579822058</v>
      </c>
      <c r="J133" s="109">
        <v>3.1068301674705348</v>
      </c>
    </row>
    <row r="134" spans="1:10" ht="10.5" customHeight="1">
      <c r="A134" s="213"/>
      <c r="B134" s="213" t="s">
        <v>120</v>
      </c>
      <c r="C134" s="153"/>
      <c r="D134" s="217">
        <v>163.19575298973734</v>
      </c>
      <c r="E134" s="218">
        <v>212.39304653541535</v>
      </c>
      <c r="F134" s="220">
        <v>400.6</v>
      </c>
      <c r="G134" s="217">
        <v>271.4909409911317</v>
      </c>
      <c r="H134" s="109">
        <v>-23.163325894228194</v>
      </c>
      <c r="I134" s="109">
        <v>-59.26216849981595</v>
      </c>
      <c r="J134" s="109">
        <v>-28.20280609268662</v>
      </c>
    </row>
    <row r="135" spans="1:10" ht="10.5" customHeight="1">
      <c r="A135" s="213"/>
      <c r="B135" s="213"/>
      <c r="C135" s="153"/>
      <c r="D135" s="217"/>
      <c r="E135" s="218"/>
      <c r="F135" s="220"/>
      <c r="G135" s="217"/>
      <c r="H135" s="109"/>
      <c r="I135" s="109"/>
      <c r="J135" s="109"/>
    </row>
    <row r="136" spans="1:10" ht="10.5" customHeight="1">
      <c r="A136" s="176"/>
      <c r="B136" s="176"/>
      <c r="C136" s="153"/>
      <c r="D136" s="217"/>
      <c r="E136" s="218"/>
      <c r="F136" s="220"/>
      <c r="G136" s="217"/>
      <c r="H136" s="109"/>
      <c r="I136" s="109"/>
      <c r="J136" s="109"/>
    </row>
    <row r="137" spans="1:10" ht="10.5" customHeight="1">
      <c r="A137" s="213" t="s">
        <v>170</v>
      </c>
      <c r="B137" s="213"/>
      <c r="C137" s="214"/>
      <c r="D137" s="217"/>
      <c r="E137" s="218"/>
      <c r="F137" s="220"/>
      <c r="G137" s="217"/>
      <c r="H137" s="109"/>
      <c r="I137" s="109"/>
      <c r="J137" s="109"/>
    </row>
    <row r="138" spans="1:10" ht="10.5" customHeight="1">
      <c r="A138" s="213"/>
      <c r="B138" s="213" t="s">
        <v>171</v>
      </c>
      <c r="C138" s="214"/>
      <c r="D138" s="217">
        <v>62.873045320475654</v>
      </c>
      <c r="E138" s="218">
        <v>71.06054121742959</v>
      </c>
      <c r="F138" s="219">
        <v>68.5</v>
      </c>
      <c r="G138" s="217">
        <v>68.7688194228341</v>
      </c>
      <c r="H138" s="109">
        <v>-11.521859750409163</v>
      </c>
      <c r="I138" s="109">
        <v>-8.214532378867657</v>
      </c>
      <c r="J138" s="109">
        <v>-3.80908103612812</v>
      </c>
    </row>
    <row r="139" spans="1:10" ht="10.5" customHeight="1">
      <c r="A139" s="213"/>
      <c r="B139" s="213"/>
      <c r="C139" s="214"/>
      <c r="D139" s="217"/>
      <c r="E139" s="218"/>
      <c r="F139" s="220"/>
      <c r="G139" s="217"/>
      <c r="H139" s="109"/>
      <c r="I139" s="109"/>
      <c r="J139" s="109"/>
    </row>
    <row r="140" spans="1:10" ht="10.5" customHeight="1">
      <c r="A140" s="213"/>
      <c r="B140" s="213" t="s">
        <v>119</v>
      </c>
      <c r="C140" s="214"/>
      <c r="D140" s="217">
        <v>65.42120312181332</v>
      </c>
      <c r="E140" s="218">
        <v>74.43900673858653</v>
      </c>
      <c r="F140" s="219">
        <v>70.6</v>
      </c>
      <c r="G140" s="217">
        <v>71.59814161272352</v>
      </c>
      <c r="H140" s="109">
        <v>-12.114352423376305</v>
      </c>
      <c r="I140" s="109">
        <v>-7.335406343040616</v>
      </c>
      <c r="J140" s="109">
        <v>-2.051177351506986</v>
      </c>
    </row>
    <row r="141" spans="1:10" ht="10.5" customHeight="1">
      <c r="A141" s="213"/>
      <c r="B141" s="213" t="s">
        <v>120</v>
      </c>
      <c r="C141" s="214"/>
      <c r="D141" s="217">
        <v>37.536877052380035</v>
      </c>
      <c r="E141" s="218">
        <v>37.46867696252244</v>
      </c>
      <c r="F141" s="219">
        <v>46.9</v>
      </c>
      <c r="G141" s="217">
        <v>40.637051816974655</v>
      </c>
      <c r="H141" s="109">
        <v>0.18201894325175696</v>
      </c>
      <c r="I141" s="109">
        <v>-19.96401481368862</v>
      </c>
      <c r="J141" s="109">
        <v>-26.84012130864742</v>
      </c>
    </row>
    <row r="142" spans="4:10" ht="10.5" customHeight="1">
      <c r="D142" s="83"/>
      <c r="E142" s="84"/>
      <c r="F142" s="82"/>
      <c r="G142" s="83"/>
      <c r="H142" s="85"/>
      <c r="I142" s="85"/>
      <c r="J142" s="85"/>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H37" sqref="H37"/>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329" customWidth="1"/>
    <col min="28" max="28" width="11.421875" style="329" customWidth="1"/>
  </cols>
  <sheetData>
    <row r="1" spans="1:12" ht="12.75">
      <c r="A1" s="378" t="s">
        <v>177</v>
      </c>
      <c r="B1" s="378"/>
      <c r="C1" s="378"/>
      <c r="D1" s="378"/>
      <c r="E1" s="378"/>
      <c r="F1" s="378"/>
      <c r="G1" s="378"/>
      <c r="H1" s="378"/>
      <c r="I1" s="378"/>
      <c r="J1" s="378"/>
      <c r="K1" s="378"/>
      <c r="L1" s="378"/>
    </row>
    <row r="2" spans="1:11" ht="12.75">
      <c r="A2" s="47"/>
      <c r="B2" s="48"/>
      <c r="C2" s="48"/>
      <c r="D2" s="48"/>
      <c r="E2" s="48"/>
      <c r="F2" s="48"/>
      <c r="G2" s="48"/>
      <c r="H2" s="48"/>
      <c r="I2" s="49"/>
      <c r="J2" s="49"/>
      <c r="K2" s="49"/>
    </row>
    <row r="3" spans="1:12" ht="12.75">
      <c r="A3" s="357" t="s">
        <v>178</v>
      </c>
      <c r="B3" s="357"/>
      <c r="C3" s="357"/>
      <c r="D3" s="357"/>
      <c r="E3" s="357"/>
      <c r="F3" s="357"/>
      <c r="G3" s="357"/>
      <c r="H3" s="357"/>
      <c r="I3" s="357"/>
      <c r="J3" s="357"/>
      <c r="K3" s="357"/>
      <c r="L3" s="357"/>
    </row>
    <row r="4" spans="1:12" ht="12.75">
      <c r="A4" s="357" t="s">
        <v>179</v>
      </c>
      <c r="B4" s="357"/>
      <c r="C4" s="357"/>
      <c r="D4" s="357"/>
      <c r="E4" s="357"/>
      <c r="F4" s="357"/>
      <c r="G4" s="357"/>
      <c r="H4" s="357"/>
      <c r="I4" s="357"/>
      <c r="J4" s="357"/>
      <c r="K4" s="357"/>
      <c r="L4" s="357"/>
    </row>
    <row r="5" spans="1:12" ht="12.75" customHeight="1">
      <c r="A5" s="355" t="s">
        <v>96</v>
      </c>
      <c r="B5" s="355"/>
      <c r="C5" s="355"/>
      <c r="D5" s="355"/>
      <c r="E5" s="355"/>
      <c r="F5" s="355"/>
      <c r="G5" s="355"/>
      <c r="H5" s="355"/>
      <c r="I5" s="355"/>
      <c r="J5" s="355"/>
      <c r="K5" s="355"/>
      <c r="L5" s="355"/>
    </row>
    <row r="6" spans="1:11" ht="11.25" customHeight="1">
      <c r="A6" s="50"/>
      <c r="B6" s="51"/>
      <c r="C6" s="52"/>
      <c r="D6" s="52"/>
      <c r="E6" s="52"/>
      <c r="F6" s="52"/>
      <c r="G6" s="52"/>
      <c r="H6" s="52"/>
      <c r="I6" s="53"/>
      <c r="J6" s="53"/>
      <c r="K6" s="53"/>
    </row>
    <row r="7" spans="1:11" ht="11.25" customHeight="1">
      <c r="A7" s="51"/>
      <c r="B7" s="51"/>
      <c r="C7" s="52"/>
      <c r="D7" s="52"/>
      <c r="E7" s="52"/>
      <c r="F7" s="52"/>
      <c r="G7" s="52"/>
      <c r="H7" s="52"/>
      <c r="I7" s="54"/>
      <c r="J7" s="53"/>
      <c r="K7" s="53"/>
    </row>
    <row r="8" spans="1:12" ht="12.75" customHeight="1">
      <c r="A8" s="87"/>
      <c r="B8" s="88"/>
      <c r="C8" s="88"/>
      <c r="D8" s="88"/>
      <c r="E8" s="88"/>
      <c r="F8" s="362" t="s">
        <v>244</v>
      </c>
      <c r="G8" s="365" t="s">
        <v>140</v>
      </c>
      <c r="H8" s="366"/>
      <c r="I8" s="359" t="s">
        <v>180</v>
      </c>
      <c r="J8" s="89" t="s">
        <v>97</v>
      </c>
      <c r="K8" s="89"/>
      <c r="L8" s="89"/>
    </row>
    <row r="9" spans="1:12" ht="12.75">
      <c r="A9" s="59"/>
      <c r="B9" s="60"/>
      <c r="C9" s="60"/>
      <c r="D9" s="60"/>
      <c r="E9" s="60"/>
      <c r="F9" s="363"/>
      <c r="G9" s="367"/>
      <c r="H9" s="331"/>
      <c r="I9" s="360"/>
      <c r="J9" s="55" t="s">
        <v>104</v>
      </c>
      <c r="K9" s="56"/>
      <c r="L9" s="57" t="s">
        <v>135</v>
      </c>
    </row>
    <row r="10" spans="1:12" ht="15.75" customHeight="1">
      <c r="A10" s="377" t="s">
        <v>181</v>
      </c>
      <c r="B10" s="377"/>
      <c r="C10" s="377"/>
      <c r="D10" s="377"/>
      <c r="E10" s="377"/>
      <c r="F10" s="363"/>
      <c r="G10" s="332" t="s">
        <v>143</v>
      </c>
      <c r="H10" s="332" t="s">
        <v>245</v>
      </c>
      <c r="I10" s="360"/>
      <c r="J10" s="371" t="s">
        <v>112</v>
      </c>
      <c r="K10" s="372"/>
      <c r="L10" s="372"/>
    </row>
    <row r="11" spans="1:12" ht="10.5" customHeight="1">
      <c r="A11" s="59"/>
      <c r="B11" s="60"/>
      <c r="C11" s="60"/>
      <c r="D11" s="60"/>
      <c r="E11" s="60"/>
      <c r="F11" s="363"/>
      <c r="G11" s="333"/>
      <c r="H11" s="333" t="s">
        <v>50</v>
      </c>
      <c r="I11" s="360"/>
      <c r="J11" s="373" t="s">
        <v>182</v>
      </c>
      <c r="K11" s="373" t="s">
        <v>183</v>
      </c>
      <c r="L11" s="375" t="s">
        <v>184</v>
      </c>
    </row>
    <row r="12" spans="1:12" ht="12" customHeight="1">
      <c r="A12" s="90"/>
      <c r="B12" s="91"/>
      <c r="C12" s="91"/>
      <c r="D12" s="91"/>
      <c r="E12" s="92"/>
      <c r="F12" s="364"/>
      <c r="G12" s="334"/>
      <c r="H12" s="334" t="s">
        <v>50</v>
      </c>
      <c r="I12" s="361"/>
      <c r="J12" s="374"/>
      <c r="K12" s="374"/>
      <c r="L12" s="376"/>
    </row>
    <row r="13" spans="1:11" ht="10.5" customHeight="1">
      <c r="A13" s="59"/>
      <c r="B13" s="60"/>
      <c r="C13" s="60"/>
      <c r="D13" s="60"/>
      <c r="E13" s="60"/>
      <c r="F13" s="93"/>
      <c r="G13" s="94"/>
      <c r="H13" s="95"/>
      <c r="I13" s="96"/>
      <c r="J13" s="61"/>
      <c r="K13" s="58"/>
    </row>
    <row r="14" spans="1:12" ht="12" customHeight="1">
      <c r="A14" s="370" t="s">
        <v>185</v>
      </c>
      <c r="B14" s="370"/>
      <c r="C14" s="370"/>
      <c r="D14" s="370"/>
      <c r="E14" s="370"/>
      <c r="F14" s="370"/>
      <c r="G14" s="370"/>
      <c r="H14" s="370"/>
      <c r="I14" s="370"/>
      <c r="J14" s="370"/>
      <c r="K14" s="370"/>
      <c r="L14" s="370"/>
    </row>
    <row r="15" spans="1:11" ht="10.5" customHeight="1">
      <c r="A15" s="59"/>
      <c r="B15" s="60"/>
      <c r="C15" s="60"/>
      <c r="D15" s="60"/>
      <c r="E15" s="60"/>
      <c r="F15" s="97"/>
      <c r="G15" s="98"/>
      <c r="H15" s="98"/>
      <c r="I15" s="98"/>
      <c r="J15" s="61"/>
      <c r="K15" s="58"/>
    </row>
    <row r="16" spans="1:12" ht="12.75">
      <c r="A16" s="369" t="s">
        <v>118</v>
      </c>
      <c r="B16" s="369"/>
      <c r="C16" s="369"/>
      <c r="D16" s="369"/>
      <c r="E16" s="369"/>
      <c r="F16" s="369"/>
      <c r="G16" s="369"/>
      <c r="H16" s="369"/>
      <c r="I16" s="369"/>
      <c r="J16" s="369"/>
      <c r="K16" s="369"/>
      <c r="L16" s="369"/>
    </row>
    <row r="17" ht="9.75" customHeight="1"/>
    <row r="18" spans="1:12" ht="12.75">
      <c r="A18" s="335" t="s">
        <v>186</v>
      </c>
      <c r="B18" s="335"/>
      <c r="C18" s="335"/>
      <c r="D18" s="335"/>
      <c r="E18" s="330"/>
      <c r="F18" s="102">
        <v>107</v>
      </c>
      <c r="G18" s="103">
        <v>99.8</v>
      </c>
      <c r="H18" s="104">
        <v>95.7</v>
      </c>
      <c r="I18" s="105">
        <v>103.53333333333335</v>
      </c>
      <c r="J18" s="106">
        <f>100*(F18-G18)/G18</f>
        <v>7.214428857715434</v>
      </c>
      <c r="K18" s="106">
        <f>100*(F18-H18)/H18</f>
        <v>11.807732497387667</v>
      </c>
      <c r="L18" s="106">
        <v>6.7</v>
      </c>
    </row>
    <row r="19" spans="1:12" ht="12.75">
      <c r="A19" s="100"/>
      <c r="B19" s="100" t="s">
        <v>124</v>
      </c>
      <c r="C19" s="100"/>
      <c r="D19" s="100"/>
      <c r="E19" s="101"/>
      <c r="F19" s="102">
        <v>109</v>
      </c>
      <c r="G19" s="103">
        <v>100.7</v>
      </c>
      <c r="H19" s="104">
        <v>94.5</v>
      </c>
      <c r="I19" s="105">
        <v>105.3</v>
      </c>
      <c r="J19" s="106">
        <f>100*(F19-G19)/G19</f>
        <v>8.242303872889769</v>
      </c>
      <c r="K19" s="106">
        <f>100*(F19-H19)/H19</f>
        <v>15.343915343915343</v>
      </c>
      <c r="L19" s="106">
        <v>8.4</v>
      </c>
    </row>
    <row r="20" spans="1:12" ht="12.75">
      <c r="A20" s="100"/>
      <c r="B20" s="100" t="s">
        <v>187</v>
      </c>
      <c r="C20" s="100"/>
      <c r="D20" s="100"/>
      <c r="E20" s="101"/>
      <c r="F20" s="102">
        <v>109.5</v>
      </c>
      <c r="G20" s="103">
        <v>102.5</v>
      </c>
      <c r="H20" s="104">
        <v>99.4</v>
      </c>
      <c r="I20" s="105">
        <v>104.61666666666667</v>
      </c>
      <c r="J20" s="106">
        <f>100*(F20-G20)/G20</f>
        <v>6.829268292682927</v>
      </c>
      <c r="K20" s="106">
        <f>100*(F20-H20)/H20</f>
        <v>10.160965794768606</v>
      </c>
      <c r="L20" s="106">
        <v>6.7</v>
      </c>
    </row>
    <row r="21" spans="1:12" ht="12.75">
      <c r="A21" s="100"/>
      <c r="B21" s="100" t="s">
        <v>188</v>
      </c>
      <c r="C21" s="100"/>
      <c r="D21" s="100"/>
      <c r="E21" s="101"/>
      <c r="F21" s="102">
        <v>90</v>
      </c>
      <c r="G21" s="103">
        <v>83.3</v>
      </c>
      <c r="H21" s="104">
        <v>80</v>
      </c>
      <c r="I21" s="105">
        <v>88.88333333333333</v>
      </c>
      <c r="J21" s="106">
        <f>100*(F21-G21)/G21</f>
        <v>8.04321728691477</v>
      </c>
      <c r="K21" s="106">
        <f>100*(F21-H21)/H21</f>
        <v>12.5</v>
      </c>
      <c r="L21" s="106">
        <v>2.91393284446158</v>
      </c>
    </row>
    <row r="22" spans="1:12" ht="12.75">
      <c r="A22" s="100"/>
      <c r="B22" s="100" t="s">
        <v>130</v>
      </c>
      <c r="C22" s="100"/>
      <c r="D22" s="100"/>
      <c r="E22" s="101"/>
      <c r="F22" s="102">
        <v>91.1</v>
      </c>
      <c r="G22" s="103">
        <v>86.5</v>
      </c>
      <c r="H22" s="104">
        <v>86.6</v>
      </c>
      <c r="I22" s="105">
        <v>96.28333333333332</v>
      </c>
      <c r="J22" s="106">
        <f>100*(F22-G22)/G22</f>
        <v>5.317919075144502</v>
      </c>
      <c r="K22" s="106">
        <f>100*(F22-H22)/H22</f>
        <v>5.196304849884527</v>
      </c>
      <c r="L22" s="106">
        <v>0.3648366921473038</v>
      </c>
    </row>
    <row r="23" ht="9.75" customHeight="1">
      <c r="J23" s="107"/>
    </row>
    <row r="24" spans="1:12" ht="11.25" customHeight="1">
      <c r="A24" s="368" t="s">
        <v>119</v>
      </c>
      <c r="B24" s="368"/>
      <c r="C24" s="368"/>
      <c r="D24" s="368"/>
      <c r="E24" s="368"/>
      <c r="F24" s="368"/>
      <c r="G24" s="368"/>
      <c r="H24" s="368"/>
      <c r="I24" s="368"/>
      <c r="J24" s="368"/>
      <c r="K24" s="368"/>
      <c r="L24" s="368"/>
    </row>
    <row r="25" spans="1:11" ht="9.75" customHeight="1">
      <c r="A25" s="108"/>
      <c r="B25" s="108"/>
      <c r="C25" s="108"/>
      <c r="D25" s="108"/>
      <c r="E25" s="108"/>
      <c r="F25" s="108"/>
      <c r="G25" s="108"/>
      <c r="H25" s="108"/>
      <c r="I25" s="108"/>
      <c r="J25" s="108"/>
      <c r="K25" s="108"/>
    </row>
    <row r="26" spans="1:12" ht="11.25" customHeight="1">
      <c r="A26" s="335" t="s">
        <v>186</v>
      </c>
      <c r="B26" s="335"/>
      <c r="C26" s="335"/>
      <c r="D26" s="335"/>
      <c r="E26" s="330"/>
      <c r="F26" s="102">
        <v>99.5</v>
      </c>
      <c r="G26" s="103">
        <v>91.2</v>
      </c>
      <c r="H26" s="104">
        <v>90.4</v>
      </c>
      <c r="I26" s="105">
        <v>96.85</v>
      </c>
      <c r="J26" s="106">
        <f>100*(F26-G26)/G26</f>
        <v>9.100877192982454</v>
      </c>
      <c r="K26" s="106">
        <f>100*(F26-H26)/H26</f>
        <v>10.066371681415923</v>
      </c>
      <c r="L26" s="106">
        <v>4.9</v>
      </c>
    </row>
    <row r="27" spans="1:12" ht="11.25" customHeight="1">
      <c r="A27" s="100"/>
      <c r="B27" s="100" t="s">
        <v>124</v>
      </c>
      <c r="C27" s="100"/>
      <c r="D27" s="100"/>
      <c r="E27" s="101"/>
      <c r="F27" s="102">
        <v>103</v>
      </c>
      <c r="G27" s="103">
        <v>95.8</v>
      </c>
      <c r="H27" s="104">
        <v>91.1</v>
      </c>
      <c r="I27" s="105">
        <v>100.01666666666667</v>
      </c>
      <c r="J27" s="106">
        <f>100*(F27-G27)/G27</f>
        <v>7.515657620041757</v>
      </c>
      <c r="K27" s="106">
        <f>100*(F27-H27)/H27</f>
        <v>13.062568605927558</v>
      </c>
      <c r="L27" s="106">
        <v>6.6</v>
      </c>
    </row>
    <row r="28" spans="1:12" ht="11.25" customHeight="1">
      <c r="A28" s="100"/>
      <c r="B28" s="100" t="s">
        <v>187</v>
      </c>
      <c r="C28" s="100"/>
      <c r="D28" s="100"/>
      <c r="E28" s="101"/>
      <c r="F28" s="102">
        <v>101.7</v>
      </c>
      <c r="G28" s="103">
        <v>91.4</v>
      </c>
      <c r="H28" s="104">
        <v>93.9</v>
      </c>
      <c r="I28" s="105">
        <v>97.61666666666667</v>
      </c>
      <c r="J28" s="106">
        <f>100*(F28-G28)/G28</f>
        <v>11.269146608315095</v>
      </c>
      <c r="K28" s="106">
        <f>100*(F28-H28)/H28</f>
        <v>8.306709265175716</v>
      </c>
      <c r="L28" s="106">
        <v>4.7</v>
      </c>
    </row>
    <row r="29" spans="1:12" ht="11.25" customHeight="1">
      <c r="A29" s="100"/>
      <c r="B29" s="100" t="s">
        <v>188</v>
      </c>
      <c r="C29" s="100"/>
      <c r="D29" s="100"/>
      <c r="E29" s="101"/>
      <c r="F29" s="102">
        <v>81.6</v>
      </c>
      <c r="G29" s="103">
        <v>76.4</v>
      </c>
      <c r="H29" s="104">
        <v>74.6</v>
      </c>
      <c r="I29" s="105">
        <v>83.01666666666667</v>
      </c>
      <c r="J29" s="106">
        <f>100*(F29-G29)/G29</f>
        <v>6.806282722513074</v>
      </c>
      <c r="K29" s="106">
        <f>100*(F29-H29)/H29</f>
        <v>9.383378016085791</v>
      </c>
      <c r="L29" s="106">
        <v>-0.5986828976252245</v>
      </c>
    </row>
    <row r="30" spans="1:12" ht="11.25" customHeight="1">
      <c r="A30" s="100"/>
      <c r="B30" s="100" t="s">
        <v>130</v>
      </c>
      <c r="C30" s="100"/>
      <c r="D30" s="100"/>
      <c r="E30" s="101"/>
      <c r="F30" s="102">
        <v>84.1</v>
      </c>
      <c r="G30" s="103">
        <v>79</v>
      </c>
      <c r="H30" s="104">
        <v>80.4</v>
      </c>
      <c r="I30" s="105">
        <v>87.43333333333334</v>
      </c>
      <c r="J30" s="106">
        <f>100*(F30-G30)/G30</f>
        <v>6.455696202531638</v>
      </c>
      <c r="K30" s="106">
        <f>100*(F30-H30)/H30</f>
        <v>4.60199004975123</v>
      </c>
      <c r="L30" s="106">
        <v>-1.1307953260459698</v>
      </c>
    </row>
    <row r="31" spans="1:11" ht="9.75" customHeight="1">
      <c r="A31" s="99"/>
      <c r="B31" s="99"/>
      <c r="C31" s="99"/>
      <c r="D31" s="99"/>
      <c r="E31" s="99"/>
      <c r="H31" s="62"/>
      <c r="I31" s="63"/>
      <c r="J31" s="64"/>
      <c r="K31" s="109"/>
    </row>
    <row r="32" spans="1:12" ht="12.75">
      <c r="A32" s="369" t="s">
        <v>120</v>
      </c>
      <c r="B32" s="369"/>
      <c r="C32" s="369"/>
      <c r="D32" s="369"/>
      <c r="E32" s="369"/>
      <c r="F32" s="369"/>
      <c r="G32" s="369"/>
      <c r="H32" s="369"/>
      <c r="I32" s="369"/>
      <c r="J32" s="369"/>
      <c r="K32" s="369"/>
      <c r="L32" s="369"/>
    </row>
    <row r="33" spans="1:11" ht="9.75" customHeight="1">
      <c r="A33" s="99"/>
      <c r="B33" s="99"/>
      <c r="C33" s="99"/>
      <c r="D33" s="99"/>
      <c r="E33" s="99"/>
      <c r="F33" s="99"/>
      <c r="G33" s="99"/>
      <c r="H33" s="99"/>
      <c r="I33" s="99"/>
      <c r="J33" s="99"/>
      <c r="K33" s="99"/>
    </row>
    <row r="34" spans="1:12" ht="11.25" customHeight="1">
      <c r="A34" s="335" t="s">
        <v>186</v>
      </c>
      <c r="B34" s="335"/>
      <c r="C34" s="335"/>
      <c r="D34" s="335"/>
      <c r="E34" s="330"/>
      <c r="F34" s="102">
        <v>116.5</v>
      </c>
      <c r="G34" s="103">
        <v>110.5</v>
      </c>
      <c r="H34" s="104">
        <v>102.3</v>
      </c>
      <c r="I34" s="105">
        <v>111.93333333333332</v>
      </c>
      <c r="J34" s="106">
        <f>100*(F34-G34)/G34</f>
        <v>5.429864253393665</v>
      </c>
      <c r="K34" s="106">
        <f>100*(F34-H34)/H34</f>
        <v>13.88074291300098</v>
      </c>
      <c r="L34" s="106">
        <v>9.096816114359955</v>
      </c>
    </row>
    <row r="35" spans="1:12" ht="11.25" customHeight="1">
      <c r="A35" s="100"/>
      <c r="B35" s="100" t="s">
        <v>124</v>
      </c>
      <c r="C35" s="100"/>
      <c r="D35" s="100"/>
      <c r="E35" s="101"/>
      <c r="F35" s="102">
        <v>118.3</v>
      </c>
      <c r="G35" s="103">
        <v>108.6</v>
      </c>
      <c r="H35" s="104">
        <v>99.8</v>
      </c>
      <c r="I35" s="105">
        <v>113.58333333333331</v>
      </c>
      <c r="J35" s="106">
        <f>100*(F35-G35)/G35</f>
        <v>8.931860036832415</v>
      </c>
      <c r="K35" s="106">
        <f>100*(F35-H35)/H35</f>
        <v>18.537074148296593</v>
      </c>
      <c r="L35" s="106">
        <v>11.2</v>
      </c>
    </row>
    <row r="36" spans="1:12" ht="11.25" customHeight="1">
      <c r="A36" s="100"/>
      <c r="B36" s="100" t="s">
        <v>187</v>
      </c>
      <c r="C36" s="100"/>
      <c r="D36" s="100"/>
      <c r="E36" s="101"/>
      <c r="F36" s="102">
        <v>116.6</v>
      </c>
      <c r="G36" s="103">
        <v>112.9</v>
      </c>
      <c r="H36" s="105">
        <v>104.5</v>
      </c>
      <c r="I36" s="105">
        <v>111.08333333333333</v>
      </c>
      <c r="J36" s="106">
        <f>100*(F36-G36)/G36</f>
        <v>3.277236492471203</v>
      </c>
      <c r="K36" s="106">
        <f>100*(F36-H36)/H36</f>
        <v>11.578947368421048</v>
      </c>
      <c r="L36" s="106">
        <v>8.5</v>
      </c>
    </row>
    <row r="37" spans="1:12" ht="11.25" customHeight="1">
      <c r="A37" s="100"/>
      <c r="B37" s="100" t="s">
        <v>188</v>
      </c>
      <c r="C37" s="100"/>
      <c r="D37" s="100"/>
      <c r="E37" s="101"/>
      <c r="F37" s="102">
        <v>109.1</v>
      </c>
      <c r="G37" s="103">
        <v>99.2</v>
      </c>
      <c r="H37" s="104">
        <v>92.2</v>
      </c>
      <c r="I37" s="105">
        <v>102.26666666666665</v>
      </c>
      <c r="J37" s="106">
        <f>100*(F37-G37)/G37</f>
        <v>9.97983870967741</v>
      </c>
      <c r="K37" s="106">
        <f>100*(F37-H37)/H37</f>
        <v>18.329718004338385</v>
      </c>
      <c r="L37" s="106">
        <v>10.141805779931763</v>
      </c>
    </row>
    <row r="38" spans="1:12" ht="11.25" customHeight="1">
      <c r="A38" s="100"/>
      <c r="B38" s="100" t="s">
        <v>130</v>
      </c>
      <c r="C38" s="100"/>
      <c r="D38" s="100"/>
      <c r="E38" s="101"/>
      <c r="F38" s="102">
        <v>106.8</v>
      </c>
      <c r="G38" s="103">
        <v>103.2</v>
      </c>
      <c r="H38" s="104">
        <v>100.5</v>
      </c>
      <c r="I38" s="105">
        <v>116</v>
      </c>
      <c r="J38" s="106">
        <f>100*(F38-G38)/G38</f>
        <v>3.48837209302325</v>
      </c>
      <c r="K38" s="106">
        <f>100*(F38-H38)/H38</f>
        <v>6.268656716417908</v>
      </c>
      <c r="L38" s="106">
        <v>2.989050014797284</v>
      </c>
    </row>
    <row r="39" ht="10.5" customHeight="1"/>
    <row r="40" spans="1:12" ht="12.75">
      <c r="A40" s="370" t="s">
        <v>189</v>
      </c>
      <c r="B40" s="370"/>
      <c r="C40" s="370"/>
      <c r="D40" s="370"/>
      <c r="E40" s="370"/>
      <c r="F40" s="370"/>
      <c r="G40" s="370"/>
      <c r="H40" s="370"/>
      <c r="I40" s="370"/>
      <c r="J40" s="370"/>
      <c r="K40" s="370"/>
      <c r="L40" s="370"/>
    </row>
    <row r="41" ht="10.5" customHeight="1"/>
    <row r="42" spans="1:12" ht="11.25" customHeight="1">
      <c r="A42" s="369" t="s">
        <v>118</v>
      </c>
      <c r="B42" s="369"/>
      <c r="C42" s="369"/>
      <c r="D42" s="369"/>
      <c r="E42" s="369"/>
      <c r="F42" s="369"/>
      <c r="G42" s="369"/>
      <c r="H42" s="369"/>
      <c r="I42" s="369"/>
      <c r="J42" s="369"/>
      <c r="K42" s="369"/>
      <c r="L42" s="369"/>
    </row>
    <row r="43" ht="9.75" customHeight="1">
      <c r="K43" s="110"/>
    </row>
    <row r="44" spans="1:13" ht="11.25" customHeight="1">
      <c r="A44" s="335" t="s">
        <v>186</v>
      </c>
      <c r="B44" s="335"/>
      <c r="C44" s="335"/>
      <c r="D44" s="335"/>
      <c r="E44" s="330"/>
      <c r="F44" s="105">
        <v>141.9</v>
      </c>
      <c r="G44" s="105">
        <v>129.61277459136028</v>
      </c>
      <c r="H44" s="104">
        <v>115.2</v>
      </c>
      <c r="I44" s="105">
        <v>130.61108225778813</v>
      </c>
      <c r="J44" s="105">
        <f>100*(F44-G44)/G44</f>
        <v>9.479949370251942</v>
      </c>
      <c r="K44" s="105">
        <f>100*(F44-H44)/H44</f>
        <v>23.177083333333336</v>
      </c>
      <c r="L44" s="106">
        <v>11.690980551783017</v>
      </c>
      <c r="M44" s="329"/>
    </row>
    <row r="45" spans="1:13" ht="11.25" customHeight="1">
      <c r="A45" s="100"/>
      <c r="B45" s="100" t="s">
        <v>124</v>
      </c>
      <c r="C45" s="100"/>
      <c r="D45" s="100"/>
      <c r="E45" s="101"/>
      <c r="F45" s="105">
        <v>162.3</v>
      </c>
      <c r="G45" s="105">
        <v>153.97346381506568</v>
      </c>
      <c r="H45" s="104">
        <v>132.1</v>
      </c>
      <c r="I45" s="105">
        <v>152.38529363034277</v>
      </c>
      <c r="J45" s="105">
        <f>100*(F45-G45)/G45</f>
        <v>5.407773507605931</v>
      </c>
      <c r="K45" s="105">
        <f>100*(F45-H45)/H45</f>
        <v>22.861468584405767</v>
      </c>
      <c r="L45" s="106">
        <v>14.773992461675556</v>
      </c>
      <c r="M45" s="329"/>
    </row>
    <row r="46" spans="1:13" ht="12" customHeight="1">
      <c r="A46" s="100"/>
      <c r="B46" s="100" t="s">
        <v>187</v>
      </c>
      <c r="C46" s="100"/>
      <c r="D46" s="100"/>
      <c r="E46" s="101"/>
      <c r="F46" s="105">
        <v>130.7</v>
      </c>
      <c r="G46" s="105">
        <v>115.64232863089259</v>
      </c>
      <c r="H46" s="104">
        <v>104.7</v>
      </c>
      <c r="I46" s="105">
        <v>117.94878513124809</v>
      </c>
      <c r="J46" s="105">
        <f>100*(F46-G46)/G46</f>
        <v>13.020899481511222</v>
      </c>
      <c r="K46" s="105">
        <f>100*(F46-H46)/H46</f>
        <v>24.832855778414505</v>
      </c>
      <c r="L46" s="106">
        <v>9.959130523395558</v>
      </c>
      <c r="M46" s="329"/>
    </row>
    <row r="47" spans="1:13" ht="12.75">
      <c r="A47" s="100"/>
      <c r="B47" s="100" t="s">
        <v>188</v>
      </c>
      <c r="C47" s="100"/>
      <c r="D47" s="100"/>
      <c r="E47" s="101"/>
      <c r="F47" s="105">
        <v>96.3</v>
      </c>
      <c r="G47" s="105">
        <v>75.28026922342279</v>
      </c>
      <c r="H47" s="104">
        <v>70.4</v>
      </c>
      <c r="I47" s="105">
        <v>79.55233469387359</v>
      </c>
      <c r="J47" s="105">
        <f>100*(F47-G47)/G47</f>
        <v>27.921965467728565</v>
      </c>
      <c r="K47" s="105">
        <f>100*(F47-H47)/H47</f>
        <v>36.78977272727271</v>
      </c>
      <c r="L47" s="106">
        <v>7.509825990079605</v>
      </c>
      <c r="M47" s="329"/>
    </row>
    <row r="48" spans="1:13" ht="12.75">
      <c r="A48" s="100"/>
      <c r="B48" s="100" t="s">
        <v>130</v>
      </c>
      <c r="C48" s="100"/>
      <c r="D48" s="100"/>
      <c r="E48" s="101"/>
      <c r="F48" s="105">
        <v>134.4</v>
      </c>
      <c r="G48" s="105">
        <v>125.29332025232762</v>
      </c>
      <c r="H48" s="104">
        <v>133.4</v>
      </c>
      <c r="I48" s="105">
        <v>133.22422819533358</v>
      </c>
      <c r="J48" s="105">
        <f>100*(F48-G48)/G48</f>
        <v>7.268288308851972</v>
      </c>
      <c r="K48" s="105">
        <f>100*(F48-H48)/H48</f>
        <v>0.7496251874062968</v>
      </c>
      <c r="L48" s="106">
        <v>-0.5395256136141448</v>
      </c>
      <c r="M48" s="329"/>
    </row>
    <row r="49" spans="10:11" ht="9.75" customHeight="1">
      <c r="J49" s="111"/>
      <c r="K49" s="111"/>
    </row>
    <row r="50" spans="1:12" ht="11.25" customHeight="1">
      <c r="A50" s="368" t="s">
        <v>119</v>
      </c>
      <c r="B50" s="368"/>
      <c r="C50" s="368"/>
      <c r="D50" s="368"/>
      <c r="E50" s="368"/>
      <c r="F50" s="368"/>
      <c r="G50" s="368"/>
      <c r="H50" s="368"/>
      <c r="I50" s="368"/>
      <c r="J50" s="368"/>
      <c r="K50" s="368"/>
      <c r="L50" s="368"/>
    </row>
    <row r="51" spans="1:11" ht="9.75" customHeight="1">
      <c r="A51" s="108"/>
      <c r="B51" s="108"/>
      <c r="C51" s="108"/>
      <c r="D51" s="108"/>
      <c r="E51" s="108"/>
      <c r="F51" s="108"/>
      <c r="G51" s="108"/>
      <c r="H51" s="108"/>
      <c r="I51" s="108"/>
      <c r="J51" s="108"/>
      <c r="K51" s="108"/>
    </row>
    <row r="52" spans="1:13" ht="11.25" customHeight="1">
      <c r="A52" s="335" t="s">
        <v>186</v>
      </c>
      <c r="B52" s="335"/>
      <c r="C52" s="335"/>
      <c r="D52" s="335"/>
      <c r="E52" s="330"/>
      <c r="F52" s="105">
        <v>124.6</v>
      </c>
      <c r="G52" s="105">
        <v>114.0149570949454</v>
      </c>
      <c r="H52" s="104">
        <v>111.8</v>
      </c>
      <c r="I52" s="105">
        <v>119.22881720409286</v>
      </c>
      <c r="J52" s="105">
        <f>100*(F52-G52)/G52</f>
        <v>9.283907282655862</v>
      </c>
      <c r="K52" s="105">
        <f>100*(F52-H52)/H52</f>
        <v>11.44901610017889</v>
      </c>
      <c r="L52" s="106">
        <v>5.852564608206347</v>
      </c>
      <c r="M52" s="329"/>
    </row>
    <row r="53" spans="1:13" ht="11.25" customHeight="1">
      <c r="A53" s="100"/>
      <c r="B53" s="100" t="s">
        <v>124</v>
      </c>
      <c r="C53" s="100"/>
      <c r="D53" s="100"/>
      <c r="E53" s="101"/>
      <c r="F53" s="105">
        <v>152.7</v>
      </c>
      <c r="G53" s="105">
        <v>139.96008187581555</v>
      </c>
      <c r="H53" s="104">
        <v>132.5</v>
      </c>
      <c r="I53" s="105">
        <v>145.44043892223976</v>
      </c>
      <c r="J53" s="105">
        <f>100*(F53-G53)/G53</f>
        <v>9.102536918696845</v>
      </c>
      <c r="K53" s="105">
        <f>100*(F53-H53)/H53</f>
        <v>15.245283018867916</v>
      </c>
      <c r="L53" s="106">
        <v>12.337119227416398</v>
      </c>
      <c r="M53" s="329"/>
    </row>
    <row r="54" spans="1:13" ht="12.75">
      <c r="A54" s="100"/>
      <c r="B54" s="100" t="s">
        <v>187</v>
      </c>
      <c r="C54" s="100"/>
      <c r="D54" s="100"/>
      <c r="E54" s="101"/>
      <c r="F54" s="105">
        <v>102.3</v>
      </c>
      <c r="G54" s="105">
        <v>92.43868394421513</v>
      </c>
      <c r="H54" s="104">
        <v>96.5</v>
      </c>
      <c r="I54" s="105">
        <v>97.26431762013014</v>
      </c>
      <c r="J54" s="105">
        <f>100*(F54-G54)/G54</f>
        <v>10.667953755957813</v>
      </c>
      <c r="K54" s="105">
        <f>100*(F54-H54)/H54</f>
        <v>6.0103626943005155</v>
      </c>
      <c r="L54" s="106">
        <v>-1.513761846591839</v>
      </c>
      <c r="M54" s="329"/>
    </row>
    <row r="55" spans="1:13" ht="12.75">
      <c r="A55" s="100"/>
      <c r="B55" s="100" t="s">
        <v>188</v>
      </c>
      <c r="C55" s="100"/>
      <c r="D55" s="100"/>
      <c r="E55" s="101"/>
      <c r="F55" s="105">
        <v>74.1</v>
      </c>
      <c r="G55" s="105">
        <v>70.24937239379027</v>
      </c>
      <c r="H55" s="104">
        <v>61.7</v>
      </c>
      <c r="I55" s="105">
        <v>74.46044239029662</v>
      </c>
      <c r="J55" s="105">
        <f>100*(F55-G55)/G55</f>
        <v>5.4813694058711695</v>
      </c>
      <c r="K55" s="105">
        <f>100*(F55-H55)/H55</f>
        <v>20.09724473257697</v>
      </c>
      <c r="L55" s="106">
        <v>-1.925036040192134</v>
      </c>
      <c r="M55" s="329"/>
    </row>
    <row r="56" spans="1:13" ht="11.25" customHeight="1">
      <c r="A56" s="100"/>
      <c r="B56" s="100" t="s">
        <v>130</v>
      </c>
      <c r="C56" s="100"/>
      <c r="D56" s="100"/>
      <c r="E56" s="101"/>
      <c r="F56" s="105">
        <v>131.7</v>
      </c>
      <c r="G56" s="105">
        <v>122.96284761860005</v>
      </c>
      <c r="H56" s="104">
        <v>128.2</v>
      </c>
      <c r="I56" s="105">
        <v>130.5565420933871</v>
      </c>
      <c r="J56" s="105">
        <f>100*(F56-G56)/G56</f>
        <v>7.105522156172241</v>
      </c>
      <c r="K56" s="105">
        <f>100*(F56-H56)/H56</f>
        <v>2.730109204368175</v>
      </c>
      <c r="L56" s="106">
        <v>0.42397823428973513</v>
      </c>
      <c r="M56" s="329"/>
    </row>
    <row r="57" spans="1:11" ht="9.75" customHeight="1">
      <c r="A57" s="99"/>
      <c r="B57" s="99"/>
      <c r="C57" s="99"/>
      <c r="D57" s="99"/>
      <c r="E57" s="99"/>
      <c r="H57" s="62"/>
      <c r="I57" s="63"/>
      <c r="J57" s="64"/>
      <c r="K57" s="109"/>
    </row>
    <row r="58" spans="1:12" ht="11.25" customHeight="1">
      <c r="A58" s="369" t="s">
        <v>120</v>
      </c>
      <c r="B58" s="369"/>
      <c r="C58" s="369"/>
      <c r="D58" s="369"/>
      <c r="E58" s="369"/>
      <c r="F58" s="369"/>
      <c r="G58" s="369"/>
      <c r="H58" s="369"/>
      <c r="I58" s="369"/>
      <c r="J58" s="369"/>
      <c r="K58" s="369"/>
      <c r="L58" s="369"/>
    </row>
    <row r="59" spans="1:11" ht="9.75" customHeight="1">
      <c r="A59" s="99"/>
      <c r="B59" s="99"/>
      <c r="C59" s="99"/>
      <c r="D59" s="99"/>
      <c r="E59" s="99"/>
      <c r="F59" s="99"/>
      <c r="G59" s="99"/>
      <c r="H59" s="99"/>
      <c r="I59" s="99"/>
      <c r="J59" s="99"/>
      <c r="K59" s="99"/>
    </row>
    <row r="60" spans="1:13" ht="11.25" customHeight="1">
      <c r="A60" s="335" t="s">
        <v>186</v>
      </c>
      <c r="B60" s="335"/>
      <c r="C60" s="335"/>
      <c r="D60" s="335"/>
      <c r="E60" s="330"/>
      <c r="F60" s="105">
        <v>188.4</v>
      </c>
      <c r="G60" s="105">
        <v>171.49428958632322</v>
      </c>
      <c r="H60" s="104">
        <v>124.2</v>
      </c>
      <c r="I60" s="105">
        <v>161.1660091094304</v>
      </c>
      <c r="J60" s="105">
        <f>100*(F60-G60)/G60</f>
        <v>9.857885329276309</v>
      </c>
      <c r="K60" s="105">
        <f>100*(F60-H60)/H60</f>
        <v>51.690821256038646</v>
      </c>
      <c r="L60" s="106">
        <v>25.464295752586157</v>
      </c>
      <c r="M60" s="329"/>
    </row>
    <row r="61" spans="1:13" ht="11.25" customHeight="1">
      <c r="A61" s="100"/>
      <c r="B61" s="100" t="s">
        <v>124</v>
      </c>
      <c r="C61" s="100"/>
      <c r="D61" s="100"/>
      <c r="E61" s="101"/>
      <c r="F61" s="105">
        <v>193.2</v>
      </c>
      <c r="G61" s="105">
        <v>198.93409288562</v>
      </c>
      <c r="H61" s="104">
        <v>130.7</v>
      </c>
      <c r="I61" s="105">
        <v>174.67020991196853</v>
      </c>
      <c r="J61" s="105">
        <f>100*(F61-G61)/G61</f>
        <v>-2.882408340593944</v>
      </c>
      <c r="K61" s="105">
        <f>100*(F61-H61)/H61</f>
        <v>47.8194338179036</v>
      </c>
      <c r="L61" s="106">
        <v>21.91599723809432</v>
      </c>
      <c r="M61" s="329"/>
    </row>
    <row r="62" spans="1:13" ht="11.25" customHeight="1">
      <c r="A62" s="100"/>
      <c r="B62" s="100" t="s">
        <v>187</v>
      </c>
      <c r="C62" s="100"/>
      <c r="D62" s="100"/>
      <c r="E62" s="101"/>
      <c r="F62" s="105">
        <v>189.7</v>
      </c>
      <c r="G62" s="105">
        <v>163.9215964270094</v>
      </c>
      <c r="H62" s="104">
        <v>121.8</v>
      </c>
      <c r="I62" s="105">
        <v>160.9486846651479</v>
      </c>
      <c r="J62" s="105">
        <f>100*(F62-G62)/G62</f>
        <v>15.726056928971605</v>
      </c>
      <c r="K62" s="105">
        <f>100*(F62-H62)/H62</f>
        <v>55.747126436781606</v>
      </c>
      <c r="L62" s="106">
        <v>28.86346259478903</v>
      </c>
      <c r="M62" s="329"/>
    </row>
    <row r="63" spans="1:13" ht="11.25" customHeight="1">
      <c r="A63" s="100"/>
      <c r="B63" s="100" t="s">
        <v>188</v>
      </c>
      <c r="C63" s="100"/>
      <c r="D63" s="100"/>
      <c r="E63" s="101"/>
      <c r="F63" s="105">
        <v>162.1</v>
      </c>
      <c r="G63" s="105">
        <v>90.1722150098297</v>
      </c>
      <c r="H63" s="105">
        <v>96</v>
      </c>
      <c r="I63" s="105">
        <v>94.6651156754919</v>
      </c>
      <c r="J63" s="105">
        <f>100*(F63-G63)/G63</f>
        <v>79.76712669454713</v>
      </c>
      <c r="K63" s="105">
        <f>100*(F63-H63)/H63</f>
        <v>68.85416666666666</v>
      </c>
      <c r="L63" s="106">
        <v>38.58556556793035</v>
      </c>
      <c r="M63" s="329"/>
    </row>
    <row r="64" spans="1:13" ht="11.25" customHeight="1">
      <c r="A64" s="100"/>
      <c r="B64" s="100" t="s">
        <v>130</v>
      </c>
      <c r="C64" s="100"/>
      <c r="D64" s="100"/>
      <c r="E64" s="101"/>
      <c r="F64" s="105">
        <v>156.3</v>
      </c>
      <c r="G64" s="105">
        <v>144.10883947469472</v>
      </c>
      <c r="H64" s="104">
        <v>175.6</v>
      </c>
      <c r="I64" s="105">
        <v>154.77599753022284</v>
      </c>
      <c r="J64" s="105">
        <f>100*(F64-G64)/G64</f>
        <v>8.459689613589624</v>
      </c>
      <c r="K64" s="105">
        <f>100*(F64-H64)/H64</f>
        <v>-10.990888382687917</v>
      </c>
      <c r="L64" s="106">
        <v>-6.634444462372821</v>
      </c>
      <c r="M64" s="329"/>
    </row>
    <row r="65" ht="11.25" customHeight="1">
      <c r="H65" s="105"/>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Q294" sqref="Q294"/>
    </sheetView>
  </sheetViews>
  <sheetFormatPr defaultColWidth="11.421875" defaultRowHeight="12.75"/>
  <cols>
    <col min="1" max="1" width="8.28125" style="269" customWidth="1"/>
    <col min="2" max="12" width="5.140625" style="269" customWidth="1"/>
    <col min="13" max="13" width="5.28125" style="269" customWidth="1"/>
    <col min="14" max="14" width="5.421875" style="269" bestFit="1" customWidth="1"/>
    <col min="15" max="15" width="6.28125" style="269" customWidth="1"/>
    <col min="16" max="16" width="6.7109375" style="269" customWidth="1"/>
    <col min="17" max="17" width="6.8515625" style="269" customWidth="1"/>
    <col min="18" max="16384" width="11.421875" style="269" customWidth="1"/>
  </cols>
  <sheetData>
    <row r="1" spans="1:17" ht="12.75">
      <c r="A1" s="381" t="s">
        <v>190</v>
      </c>
      <c r="B1" s="381"/>
      <c r="C1" s="381"/>
      <c r="D1" s="381"/>
      <c r="E1" s="381"/>
      <c r="F1" s="381"/>
      <c r="G1" s="381"/>
      <c r="H1" s="381"/>
      <c r="I1" s="381"/>
      <c r="J1" s="381"/>
      <c r="K1" s="381"/>
      <c r="L1" s="381"/>
      <c r="M1" s="381"/>
      <c r="N1" s="381"/>
      <c r="O1" s="381"/>
      <c r="P1" s="381"/>
      <c r="Q1" s="381"/>
    </row>
    <row r="2" spans="1:16" ht="12.75">
      <c r="A2" s="270"/>
      <c r="B2" s="271"/>
      <c r="C2" s="271"/>
      <c r="D2" s="271"/>
      <c r="E2" s="271"/>
      <c r="F2" s="271"/>
      <c r="G2" s="271"/>
      <c r="H2" s="271"/>
      <c r="I2" s="271"/>
      <c r="J2" s="271"/>
      <c r="K2" s="271"/>
      <c r="L2" s="271"/>
      <c r="M2" s="271"/>
      <c r="N2" s="272"/>
      <c r="O2" s="272"/>
      <c r="P2" s="272"/>
    </row>
    <row r="3" spans="1:17" ht="12.75">
      <c r="A3" s="388" t="s">
        <v>191</v>
      </c>
      <c r="B3" s="388"/>
      <c r="C3" s="388"/>
      <c r="D3" s="388"/>
      <c r="E3" s="388"/>
      <c r="F3" s="388"/>
      <c r="G3" s="388"/>
      <c r="H3" s="388"/>
      <c r="I3" s="388"/>
      <c r="J3" s="388"/>
      <c r="K3" s="388"/>
      <c r="L3" s="388"/>
      <c r="M3" s="388"/>
      <c r="N3" s="388"/>
      <c r="O3" s="388"/>
      <c r="P3" s="388"/>
      <c r="Q3" s="388"/>
    </row>
    <row r="4" spans="1:17" ht="12.75" customHeight="1">
      <c r="A4" s="381" t="s">
        <v>96</v>
      </c>
      <c r="B4" s="381"/>
      <c r="C4" s="381"/>
      <c r="D4" s="381"/>
      <c r="E4" s="381"/>
      <c r="F4" s="381"/>
      <c r="G4" s="381"/>
      <c r="H4" s="381"/>
      <c r="I4" s="381"/>
      <c r="J4" s="381"/>
      <c r="K4" s="381"/>
      <c r="L4" s="381"/>
      <c r="M4" s="381"/>
      <c r="N4" s="381"/>
      <c r="O4" s="381"/>
      <c r="P4" s="381"/>
      <c r="Q4" s="381"/>
    </row>
    <row r="5" spans="1:16" ht="12.75" customHeight="1">
      <c r="A5" s="273"/>
      <c r="B5" s="274"/>
      <c r="C5" s="275"/>
      <c r="D5" s="275"/>
      <c r="E5" s="275"/>
      <c r="F5" s="275"/>
      <c r="G5" s="275"/>
      <c r="H5" s="275"/>
      <c r="I5" s="275"/>
      <c r="J5" s="275"/>
      <c r="K5" s="275"/>
      <c r="L5" s="275"/>
      <c r="M5" s="275"/>
      <c r="N5" s="276"/>
      <c r="O5" s="276"/>
      <c r="P5" s="276"/>
    </row>
    <row r="6" spans="1:16" ht="12.75" customHeight="1">
      <c r="A6" s="274"/>
      <c r="B6" s="274"/>
      <c r="C6" s="275"/>
      <c r="D6" s="275"/>
      <c r="E6" s="275"/>
      <c r="F6" s="275"/>
      <c r="G6" s="275"/>
      <c r="H6" s="275"/>
      <c r="I6" s="275"/>
      <c r="J6" s="275"/>
      <c r="K6" s="275"/>
      <c r="L6" s="275"/>
      <c r="M6" s="275"/>
      <c r="N6" s="276"/>
      <c r="O6" s="276"/>
      <c r="P6" s="276"/>
    </row>
    <row r="7" spans="1:16" ht="12.75" customHeight="1">
      <c r="A7" s="274"/>
      <c r="B7" s="274"/>
      <c r="C7" s="275"/>
      <c r="D7" s="275"/>
      <c r="E7" s="275"/>
      <c r="F7" s="275"/>
      <c r="G7" s="275"/>
      <c r="H7" s="275"/>
      <c r="I7" s="275"/>
      <c r="J7" s="275"/>
      <c r="K7" s="275"/>
      <c r="L7" s="275"/>
      <c r="M7" s="275"/>
      <c r="N7" s="277"/>
      <c r="O7" s="276"/>
      <c r="P7" s="276"/>
    </row>
    <row r="8" spans="1:17" ht="12.75">
      <c r="A8" s="278"/>
      <c r="B8" s="279"/>
      <c r="C8" s="280"/>
      <c r="D8" s="280"/>
      <c r="E8" s="280"/>
      <c r="F8" s="280"/>
      <c r="G8" s="280"/>
      <c r="H8" s="280"/>
      <c r="I8" s="280"/>
      <c r="J8" s="280"/>
      <c r="K8" s="280"/>
      <c r="L8" s="280"/>
      <c r="M8" s="280"/>
      <c r="N8" s="281"/>
      <c r="O8" s="384" t="s">
        <v>97</v>
      </c>
      <c r="P8" s="385"/>
      <c r="Q8" s="385"/>
    </row>
    <row r="9" spans="1:17" ht="12.75">
      <c r="A9" s="282"/>
      <c r="B9" s="283"/>
      <c r="C9" s="284"/>
      <c r="D9" s="284"/>
      <c r="E9" s="284"/>
      <c r="F9" s="284"/>
      <c r="G9" s="284"/>
      <c r="H9" s="284"/>
      <c r="I9" s="284"/>
      <c r="J9" s="284"/>
      <c r="K9" s="284"/>
      <c r="L9" s="284"/>
      <c r="M9" s="284"/>
      <c r="N9" s="285"/>
      <c r="O9" s="286" t="s">
        <v>105</v>
      </c>
      <c r="P9" s="287"/>
      <c r="Q9" s="288" t="s">
        <v>239</v>
      </c>
    </row>
    <row r="10" spans="1:17" ht="12.75">
      <c r="A10" s="289" t="s">
        <v>99</v>
      </c>
      <c r="B10" s="283" t="s">
        <v>100</v>
      </c>
      <c r="C10" s="284" t="s">
        <v>101</v>
      </c>
      <c r="D10" s="284" t="s">
        <v>102</v>
      </c>
      <c r="E10" s="284" t="s">
        <v>98</v>
      </c>
      <c r="F10" s="284" t="s">
        <v>103</v>
      </c>
      <c r="G10" s="284" t="s">
        <v>104</v>
      </c>
      <c r="H10" s="284" t="s">
        <v>105</v>
      </c>
      <c r="I10" s="284" t="s">
        <v>106</v>
      </c>
      <c r="J10" s="284" t="s">
        <v>107</v>
      </c>
      <c r="K10" s="284" t="s">
        <v>108</v>
      </c>
      <c r="L10" s="284" t="s">
        <v>109</v>
      </c>
      <c r="M10" s="284" t="s">
        <v>110</v>
      </c>
      <c r="N10" s="290" t="s">
        <v>111</v>
      </c>
      <c r="O10" s="379" t="s">
        <v>112</v>
      </c>
      <c r="P10" s="380"/>
      <c r="Q10" s="380"/>
    </row>
    <row r="11" spans="1:17" ht="12.75">
      <c r="A11" s="282"/>
      <c r="B11" s="283"/>
      <c r="C11" s="284"/>
      <c r="D11" s="284"/>
      <c r="E11" s="284"/>
      <c r="F11" s="284"/>
      <c r="G11" s="284"/>
      <c r="H11" s="284"/>
      <c r="I11" s="284"/>
      <c r="J11" s="284"/>
      <c r="K11" s="284"/>
      <c r="L11" s="284"/>
      <c r="M11" s="284"/>
      <c r="N11" s="285"/>
      <c r="O11" s="290" t="s">
        <v>113</v>
      </c>
      <c r="P11" s="291" t="s">
        <v>114</v>
      </c>
      <c r="Q11" s="292" t="s">
        <v>114</v>
      </c>
    </row>
    <row r="12" spans="1:17" ht="12.75">
      <c r="A12" s="293"/>
      <c r="B12" s="294"/>
      <c r="C12" s="295"/>
      <c r="D12" s="295"/>
      <c r="E12" s="295"/>
      <c r="F12" s="295"/>
      <c r="G12" s="295"/>
      <c r="H12" s="295"/>
      <c r="I12" s="295"/>
      <c r="J12" s="295"/>
      <c r="K12" s="295"/>
      <c r="L12" s="295"/>
      <c r="M12" s="295"/>
      <c r="N12" s="296"/>
      <c r="O12" s="297" t="s">
        <v>115</v>
      </c>
      <c r="P12" s="298" t="s">
        <v>116</v>
      </c>
      <c r="Q12" s="299" t="s">
        <v>117</v>
      </c>
    </row>
    <row r="13" spans="1:16" ht="12.75">
      <c r="A13" s="300"/>
      <c r="B13" s="301"/>
      <c r="C13" s="301"/>
      <c r="D13" s="301"/>
      <c r="E13" s="301"/>
      <c r="F13" s="301"/>
      <c r="G13" s="301"/>
      <c r="H13" s="301"/>
      <c r="I13" s="301"/>
      <c r="J13" s="301"/>
      <c r="K13" s="301"/>
      <c r="L13" s="301"/>
      <c r="M13" s="301"/>
      <c r="N13" s="302"/>
      <c r="O13" s="303"/>
      <c r="P13" s="291"/>
    </row>
    <row r="14" spans="1:16" ht="12.75">
      <c r="A14" s="300"/>
      <c r="B14" s="304"/>
      <c r="C14" s="304"/>
      <c r="D14" s="304"/>
      <c r="E14" s="304"/>
      <c r="F14" s="304"/>
      <c r="G14" s="304"/>
      <c r="H14" s="304"/>
      <c r="I14" s="304"/>
      <c r="J14" s="304"/>
      <c r="K14" s="304"/>
      <c r="L14" s="304"/>
      <c r="M14" s="304"/>
      <c r="N14" s="304"/>
      <c r="O14" s="303"/>
      <c r="P14" s="291"/>
    </row>
    <row r="15" spans="1:16" ht="12.75">
      <c r="A15" s="305"/>
      <c r="B15" s="304"/>
      <c r="C15" s="304"/>
      <c r="D15" s="304"/>
      <c r="E15" s="304"/>
      <c r="F15" s="304"/>
      <c r="G15" s="304"/>
      <c r="H15" s="304"/>
      <c r="I15" s="304"/>
      <c r="J15" s="304"/>
      <c r="K15" s="304"/>
      <c r="L15" s="304"/>
      <c r="M15" s="304"/>
      <c r="N15" s="304"/>
      <c r="O15" s="306"/>
      <c r="P15" s="307"/>
    </row>
    <row r="16" spans="1:17" ht="12.75">
      <c r="A16" s="383" t="s">
        <v>192</v>
      </c>
      <c r="B16" s="383"/>
      <c r="C16" s="383"/>
      <c r="D16" s="383"/>
      <c r="E16" s="383"/>
      <c r="F16" s="383"/>
      <c r="G16" s="383"/>
      <c r="H16" s="383"/>
      <c r="I16" s="383"/>
      <c r="J16" s="383"/>
      <c r="K16" s="383"/>
      <c r="L16" s="383"/>
      <c r="M16" s="383"/>
      <c r="N16" s="383"/>
      <c r="O16" s="383"/>
      <c r="P16" s="383"/>
      <c r="Q16" s="383"/>
    </row>
    <row r="17" spans="1:16" ht="12.75">
      <c r="A17" s="308"/>
      <c r="B17" s="309"/>
      <c r="C17" s="309"/>
      <c r="D17" s="309"/>
      <c r="E17" s="309"/>
      <c r="F17" s="309"/>
      <c r="G17" s="309"/>
      <c r="H17" s="309"/>
      <c r="I17" s="309"/>
      <c r="J17" s="309"/>
      <c r="K17" s="309"/>
      <c r="L17" s="309"/>
      <c r="M17" s="309"/>
      <c r="N17" s="309"/>
      <c r="O17" s="309"/>
      <c r="P17" s="309"/>
    </row>
    <row r="18" spans="1:16" s="312" customFormat="1" ht="11.25" customHeight="1">
      <c r="A18" s="310"/>
      <c r="B18" s="304"/>
      <c r="C18" s="304"/>
      <c r="D18" s="304"/>
      <c r="E18" s="304"/>
      <c r="F18" s="304"/>
      <c r="G18" s="304"/>
      <c r="H18" s="304"/>
      <c r="I18" s="304"/>
      <c r="J18" s="304"/>
      <c r="K18" s="304"/>
      <c r="L18" s="304"/>
      <c r="M18" s="304"/>
      <c r="N18" s="304"/>
      <c r="O18" s="311"/>
      <c r="P18" s="311"/>
    </row>
    <row r="19" spans="1:16" s="312" customFormat="1" ht="11.25" customHeight="1">
      <c r="A19" s="42" t="s">
        <v>118</v>
      </c>
      <c r="B19" s="304">
        <v>80.07604333993638</v>
      </c>
      <c r="C19" s="304">
        <v>94.00809702107948</v>
      </c>
      <c r="D19" s="304">
        <v>105.3525860985249</v>
      </c>
      <c r="E19" s="304">
        <v>93.47179001249025</v>
      </c>
      <c r="F19" s="304">
        <v>104.43160079440472</v>
      </c>
      <c r="G19" s="304">
        <v>96.38206639107244</v>
      </c>
      <c r="H19" s="304">
        <v>94.56698698347688</v>
      </c>
      <c r="I19" s="304">
        <v>99.83527897118843</v>
      </c>
      <c r="J19" s="304">
        <v>106.56892403549605</v>
      </c>
      <c r="K19" s="304">
        <v>108.66748420306234</v>
      </c>
      <c r="L19" s="304">
        <v>119.3411479547106</v>
      </c>
      <c r="M19" s="304">
        <v>97.29799420641183</v>
      </c>
      <c r="N19" s="304">
        <f>(B19+C19+D19+E19+F19+G19+H19+I19+J19+K19+L19+M19)/12</f>
        <v>100.00000000098787</v>
      </c>
      <c r="O19" s="313"/>
      <c r="P19" s="313"/>
    </row>
    <row r="20" spans="1:17" s="312" customFormat="1" ht="11.25" customHeight="1">
      <c r="A20" s="43">
        <v>2001</v>
      </c>
      <c r="B20" s="304">
        <v>96.27441913007245</v>
      </c>
      <c r="C20" s="304">
        <v>98.60892014952016</v>
      </c>
      <c r="D20" s="304">
        <v>112.86122867584025</v>
      </c>
      <c r="E20" s="304">
        <v>96.6592181710049</v>
      </c>
      <c r="F20" s="304">
        <v>106.6662860293808</v>
      </c>
      <c r="G20" s="304">
        <v>100.77195012943754</v>
      </c>
      <c r="H20" s="304">
        <v>96.04601442662367</v>
      </c>
      <c r="I20" s="304">
        <v>104.20213649706602</v>
      </c>
      <c r="J20" s="304">
        <v>105.13037947536093</v>
      </c>
      <c r="K20" s="304">
        <v>107.13657564933732</v>
      </c>
      <c r="L20" s="304">
        <v>116.8788318929329</v>
      </c>
      <c r="M20" s="304">
        <v>92.13440831516634</v>
      </c>
      <c r="N20" s="304">
        <f>(B20+C20+D20+E20+F20+G20+H20+I20+J20+K20+L20+M20)/12</f>
        <v>102.78086404514526</v>
      </c>
      <c r="O20" s="314">
        <f>100*(H20-G20)/G20</f>
        <v>-4.689733300530153</v>
      </c>
      <c r="P20" s="314">
        <f>100*(H20-H19)/H19</f>
        <v>1.5639997533232313</v>
      </c>
      <c r="Q20" s="315">
        <f>(((B20+C20+D20+E20+F20+G20+H20)/7)-((B19+C19+D19+E19+F19+G19+H19)/7))/((B19+C19+D19+E19+F19+G19+H19)/7)*100</f>
        <v>5.9254089113719655</v>
      </c>
    </row>
    <row r="21" spans="1:17" s="312" customFormat="1" ht="11.25" customHeight="1">
      <c r="A21" s="44">
        <v>2002</v>
      </c>
      <c r="B21" s="304">
        <v>94.82543850667693</v>
      </c>
      <c r="C21" s="304">
        <v>97.78684731456372</v>
      </c>
      <c r="D21" s="304">
        <v>109.97343370719754</v>
      </c>
      <c r="E21" s="304">
        <v>109.73638191913066</v>
      </c>
      <c r="F21" s="304">
        <v>100.52981469943909</v>
      </c>
      <c r="G21" s="304">
        <v>105.28453958912145</v>
      </c>
      <c r="H21" s="304">
        <v>100.26944367238089</v>
      </c>
      <c r="I21" s="304">
        <v>105.9461658689476</v>
      </c>
      <c r="J21" s="304">
        <v>116.19561838875818</v>
      </c>
      <c r="K21" s="304">
        <v>117.38603082561518</v>
      </c>
      <c r="L21" s="304">
        <v>118.99718143447802</v>
      </c>
      <c r="M21" s="304">
        <v>97.56550749480877</v>
      </c>
      <c r="N21" s="304">
        <f>(B21+C21+D21+E21+F21+G21+H21+I21+J21+K21+L21+M21)/12</f>
        <v>106.2080336184265</v>
      </c>
      <c r="O21" s="314">
        <f>100*(H21-G21)/G21</f>
        <v>-4.763373555426317</v>
      </c>
      <c r="P21" s="314">
        <f>100*(H21-H20)/H20</f>
        <v>4.397297765003869</v>
      </c>
      <c r="Q21" s="315">
        <f>(((B21+C21+D21+E21+F21+G21+H21)/7)-((B20+C20+D20+E20+F20+G20+H20)/7))/((B20+C20+D20+E20+F20+G20+H20)/7)*100</f>
        <v>1.4858087933631137</v>
      </c>
    </row>
    <row r="22" spans="1:17" s="312" customFormat="1" ht="11.25" customHeight="1">
      <c r="A22" s="44">
        <v>2003</v>
      </c>
      <c r="B22" s="304">
        <v>101.9</v>
      </c>
      <c r="C22" s="304">
        <v>102.8</v>
      </c>
      <c r="D22" s="304">
        <v>117.7</v>
      </c>
      <c r="E22" s="304">
        <v>110.3</v>
      </c>
      <c r="F22" s="304">
        <v>106.5</v>
      </c>
      <c r="G22" s="304">
        <v>113.9</v>
      </c>
      <c r="H22" s="304">
        <v>112.9</v>
      </c>
      <c r="I22" s="304">
        <v>105.8</v>
      </c>
      <c r="J22" s="304">
        <v>128.5</v>
      </c>
      <c r="K22" s="304">
        <v>129.7</v>
      </c>
      <c r="L22" s="304">
        <v>128.8</v>
      </c>
      <c r="M22" s="304">
        <v>111.4</v>
      </c>
      <c r="N22" s="304">
        <f>(B22+C22+D22+E22+F22+G22+H22+I22+J22+K22+L22+M22)/12</f>
        <v>114.18333333333334</v>
      </c>
      <c r="O22" s="314">
        <f>100*(H22-G22)/G22</f>
        <v>-0.8779631255487269</v>
      </c>
      <c r="P22" s="314">
        <f>100*(H22-H21)/H21</f>
        <v>12.59661554410139</v>
      </c>
      <c r="Q22" s="315">
        <f>(((B22+C22+D22+E22+F22+G22+H22)/7)-((B21+C21+D21+E21+F21+G21+H21)/7))/((B21+C21+D21+E21+F21+G21+H21)/7)*100</f>
        <v>6.624959598838985</v>
      </c>
    </row>
    <row r="23" spans="1:17" s="312" customFormat="1" ht="11.25" customHeight="1">
      <c r="A23" s="44">
        <v>2004</v>
      </c>
      <c r="B23" s="304">
        <v>105.5</v>
      </c>
      <c r="C23" s="304">
        <v>109.85208584936326</v>
      </c>
      <c r="D23" s="304">
        <v>131.77037461375247</v>
      </c>
      <c r="E23" s="304">
        <v>120.84154383766423</v>
      </c>
      <c r="F23" s="304">
        <v>114.7760530067782</v>
      </c>
      <c r="G23" s="304">
        <v>133.4</v>
      </c>
      <c r="H23" s="304">
        <v>119.43970578100152</v>
      </c>
      <c r="I23" s="304" t="s">
        <v>50</v>
      </c>
      <c r="J23" s="304" t="s">
        <v>50</v>
      </c>
      <c r="K23" s="304" t="s">
        <v>50</v>
      </c>
      <c r="L23" s="304" t="s">
        <v>50</v>
      </c>
      <c r="M23" s="304" t="s">
        <v>50</v>
      </c>
      <c r="N23" s="304">
        <f>(B23+C23+D23+E23+F23+G23+H23)/7</f>
        <v>119.36853758407996</v>
      </c>
      <c r="O23" s="314">
        <f>100*(H23-G23)/G23</f>
        <v>-10.46498817016378</v>
      </c>
      <c r="P23" s="314">
        <f>100*(H23-H22)/H22</f>
        <v>5.792476333925168</v>
      </c>
      <c r="Q23" s="315">
        <f>(((B23+C23+D23+E23+F23+G23+H23)/7)-((B22+C22+D22+E22+F22+G22+H22)/7))/((B22+C22+D22+E22+F22+G22+H22)/7)*100</f>
        <v>9.083519985451657</v>
      </c>
    </row>
    <row r="24" spans="1:16" s="312" customFormat="1" ht="11.25" customHeight="1">
      <c r="A24" s="45"/>
      <c r="B24" s="304"/>
      <c r="C24" s="304"/>
      <c r="D24" s="304"/>
      <c r="E24" s="304"/>
      <c r="F24" s="304"/>
      <c r="G24" s="304"/>
      <c r="H24" s="304"/>
      <c r="I24" s="304"/>
      <c r="J24" s="304"/>
      <c r="K24" s="304"/>
      <c r="L24" s="304"/>
      <c r="M24" s="304"/>
      <c r="N24" s="304"/>
      <c r="O24" s="314"/>
      <c r="P24" s="314"/>
    </row>
    <row r="25" spans="1:16" s="312" customFormat="1" ht="11.25" customHeight="1">
      <c r="A25" s="46" t="s">
        <v>119</v>
      </c>
      <c r="B25" s="304">
        <v>79.83766257794638</v>
      </c>
      <c r="C25" s="304">
        <v>93.55777838804542</v>
      </c>
      <c r="D25" s="304">
        <v>106.57907225121326</v>
      </c>
      <c r="E25" s="304">
        <v>95.1730060873762</v>
      </c>
      <c r="F25" s="304">
        <v>104.86458885282741</v>
      </c>
      <c r="G25" s="304">
        <v>94.81714986829903</v>
      </c>
      <c r="H25" s="304">
        <v>94.85998389760091</v>
      </c>
      <c r="I25" s="304">
        <v>101.86808979303935</v>
      </c>
      <c r="J25" s="304">
        <v>107.16671611916789</v>
      </c>
      <c r="K25" s="304">
        <v>108.76789659288882</v>
      </c>
      <c r="L25" s="304">
        <v>117.06665667110272</v>
      </c>
      <c r="M25" s="304">
        <v>95.44139889739984</v>
      </c>
      <c r="N25" s="304">
        <f>(B25+C25+D25+E25+F25+G25+H25+I25+J25+K25+L25+M25)/12</f>
        <v>99.99999999974227</v>
      </c>
      <c r="O25" s="314"/>
      <c r="P25" s="314"/>
    </row>
    <row r="26" spans="1:17" s="312" customFormat="1" ht="11.25" customHeight="1">
      <c r="A26" s="43">
        <v>2001</v>
      </c>
      <c r="B26" s="304">
        <v>94.56325411908483</v>
      </c>
      <c r="C26" s="304">
        <v>97.13560335299084</v>
      </c>
      <c r="D26" s="304">
        <v>109.68318353647861</v>
      </c>
      <c r="E26" s="304">
        <v>96.83303979058829</v>
      </c>
      <c r="F26" s="304">
        <v>105.66434286143827</v>
      </c>
      <c r="G26" s="304">
        <v>99.24998503104644</v>
      </c>
      <c r="H26" s="304">
        <v>95.91593301949814</v>
      </c>
      <c r="I26" s="304">
        <v>107.58430759221889</v>
      </c>
      <c r="J26" s="304">
        <v>104.90686548856489</v>
      </c>
      <c r="K26" s="304">
        <v>109.94117798848015</v>
      </c>
      <c r="L26" s="304">
        <v>113.67252581749692</v>
      </c>
      <c r="M26" s="304">
        <v>90.41122048217728</v>
      </c>
      <c r="N26" s="304">
        <f>(B26+C26+D26+E26+F26+G26+H26+I26+J26+K26+L26+M26)/12</f>
        <v>102.13011992333863</v>
      </c>
      <c r="O26" s="314">
        <f>100*(H26-G26)/G26</f>
        <v>-3.359246865886547</v>
      </c>
      <c r="P26" s="314">
        <f>100*(H26-H25)/H25</f>
        <v>1.1131660353612332</v>
      </c>
      <c r="Q26" s="315">
        <f>(((B26+C26+D26+E26+F26+G26+H26)/7)-((B25+C25+D25+E25+F25+G25+H25)/7))/((B25+C25+D25+E25+F25+G25+H25)/7)*100</f>
        <v>4.3835405961588805</v>
      </c>
    </row>
    <row r="27" spans="1:17" s="312" customFormat="1" ht="11.25" customHeight="1">
      <c r="A27" s="44">
        <v>2002</v>
      </c>
      <c r="B27" s="304">
        <v>92.93295717710787</v>
      </c>
      <c r="C27" s="304">
        <v>94.3689163189844</v>
      </c>
      <c r="D27" s="304">
        <v>104.71842541794591</v>
      </c>
      <c r="E27" s="304">
        <v>102.4401623706086</v>
      </c>
      <c r="F27" s="304">
        <v>95.27547186557581</v>
      </c>
      <c r="G27" s="304">
        <v>99.43412728340569</v>
      </c>
      <c r="H27" s="304">
        <v>98.86959586398973</v>
      </c>
      <c r="I27" s="304">
        <v>105.71233232949</v>
      </c>
      <c r="J27" s="304">
        <v>111.91683519909196</v>
      </c>
      <c r="K27" s="304">
        <v>112.71844877469191</v>
      </c>
      <c r="L27" s="304">
        <v>112.28013181219565</v>
      </c>
      <c r="M27" s="304">
        <v>94.69698394319214</v>
      </c>
      <c r="N27" s="304">
        <f>(B27+C27+D27+E27+F27+G27+H27+I27+J27+K27+L27+M27)/12</f>
        <v>102.11369902968998</v>
      </c>
      <c r="O27" s="314">
        <f>100*(H27-G27)/G27</f>
        <v>-0.5677441285394275</v>
      </c>
      <c r="P27" s="314">
        <f>100*(H27-H26)/H26</f>
        <v>3.079428778419074</v>
      </c>
      <c r="Q27" s="315">
        <f>(((B27+C27+D27+E27+F27+G27+H27)/7)-((B26+C26+D26+E26+F26+G26+H26)/7))/((B26+C26+D26+E26+F26+G26+H26)/7)*100</f>
        <v>-1.5743879197546427</v>
      </c>
    </row>
    <row r="28" spans="1:17" s="312" customFormat="1" ht="11.25" customHeight="1">
      <c r="A28" s="44">
        <v>2003</v>
      </c>
      <c r="B28" s="304">
        <v>96.7</v>
      </c>
      <c r="C28" s="304">
        <v>96.3</v>
      </c>
      <c r="D28" s="304">
        <v>111</v>
      </c>
      <c r="E28" s="304">
        <v>106.9</v>
      </c>
      <c r="F28" s="304">
        <v>104.8</v>
      </c>
      <c r="G28" s="304">
        <v>111.1</v>
      </c>
      <c r="H28" s="304">
        <v>108.4</v>
      </c>
      <c r="I28" s="304">
        <v>102.3</v>
      </c>
      <c r="J28" s="304">
        <v>121.6</v>
      </c>
      <c r="K28" s="304">
        <v>120.7</v>
      </c>
      <c r="L28" s="304">
        <v>117.7</v>
      </c>
      <c r="M28" s="304">
        <v>106</v>
      </c>
      <c r="N28" s="304">
        <f>(B28+C28+D28+E28+F28+G28+H28+I28+J28+K28+L28+M28)/12</f>
        <v>108.625</v>
      </c>
      <c r="O28" s="314">
        <f>100*(H28-G28)/G28</f>
        <v>-2.43024302430242</v>
      </c>
      <c r="P28" s="314">
        <f>100*(H28-H27)/H27</f>
        <v>9.63936795000235</v>
      </c>
      <c r="Q28" s="315">
        <f>(((B28+C28+D28+E28+F28+G28+H28)/7)-((B27+C27+D27+E27+F27+G27+H27)/7))/((B27+C27+D27+E27+F27+G27+H27)/7)*100</f>
        <v>6.8543060375552525</v>
      </c>
    </row>
    <row r="29" spans="1:17" s="312" customFormat="1" ht="11.25" customHeight="1">
      <c r="A29" s="44">
        <v>2004</v>
      </c>
      <c r="B29" s="304">
        <v>100.1</v>
      </c>
      <c r="C29" s="304">
        <v>102.3229281175442</v>
      </c>
      <c r="D29" s="304">
        <v>122.47031057905598</v>
      </c>
      <c r="E29" s="304">
        <v>113.39502775996412</v>
      </c>
      <c r="F29" s="304">
        <v>105.07422719198065</v>
      </c>
      <c r="G29" s="304">
        <v>122.1</v>
      </c>
      <c r="H29" s="304">
        <v>111.53619499596277</v>
      </c>
      <c r="I29" s="304" t="s">
        <v>50</v>
      </c>
      <c r="J29" s="304" t="s">
        <v>50</v>
      </c>
      <c r="K29" s="304" t="s">
        <v>50</v>
      </c>
      <c r="L29" s="304" t="s">
        <v>50</v>
      </c>
      <c r="M29" s="304" t="s">
        <v>50</v>
      </c>
      <c r="N29" s="304">
        <f>(B29+C29+D29+E29+F29+G29+H29)/7</f>
        <v>110.9998126635011</v>
      </c>
      <c r="O29" s="314">
        <f>100*(H29-G29)/G29</f>
        <v>-8.651764950071435</v>
      </c>
      <c r="P29" s="314">
        <f>100*(H29-H28)/H28</f>
        <v>2.8931688154638078</v>
      </c>
      <c r="Q29" s="315">
        <f>(((B29+C29+D29+E29+F29+G29+H29)/7)-((B28+C28+D28+E28+F28+G28+H28)/7))/((B28+C28+D28+E28+F28+G28+H28)/7)*100</f>
        <v>5.685349380373742</v>
      </c>
    </row>
    <row r="30" spans="1:16" s="312" customFormat="1" ht="11.25" customHeight="1">
      <c r="A30" s="45"/>
      <c r="B30" s="304"/>
      <c r="C30" s="304"/>
      <c r="D30" s="304"/>
      <c r="E30" s="304"/>
      <c r="F30" s="304"/>
      <c r="G30" s="304"/>
      <c r="H30" s="304"/>
      <c r="I30" s="304"/>
      <c r="J30" s="304"/>
      <c r="K30" s="304"/>
      <c r="L30" s="304"/>
      <c r="M30" s="304"/>
      <c r="N30" s="304"/>
      <c r="O30" s="314"/>
      <c r="P30" s="314"/>
    </row>
    <row r="31" spans="1:16" s="312" customFormat="1" ht="11.25" customHeight="1">
      <c r="A31" s="46" t="s">
        <v>120</v>
      </c>
      <c r="B31" s="304">
        <v>80.91366464937283</v>
      </c>
      <c r="C31" s="304">
        <v>95.59042472619271</v>
      </c>
      <c r="D31" s="304">
        <v>101.0429642244512</v>
      </c>
      <c r="E31" s="304">
        <v>87.49406414247976</v>
      </c>
      <c r="F31" s="304">
        <v>102.91016917471141</v>
      </c>
      <c r="G31" s="304">
        <v>101.88086345631353</v>
      </c>
      <c r="H31" s="304">
        <v>93.53745565644516</v>
      </c>
      <c r="I31" s="304">
        <v>92.69239687847333</v>
      </c>
      <c r="J31" s="304">
        <v>104.4684047273563</v>
      </c>
      <c r="K31" s="304">
        <v>108.31465556358704</v>
      </c>
      <c r="L31" s="304">
        <v>127.33324581781307</v>
      </c>
      <c r="M31" s="304">
        <v>103.82169095950955</v>
      </c>
      <c r="N31" s="304"/>
      <c r="O31" s="314"/>
      <c r="P31" s="314"/>
    </row>
    <row r="32" spans="1:17" s="312" customFormat="1" ht="11.25" customHeight="1">
      <c r="A32" s="43">
        <v>2001</v>
      </c>
      <c r="B32" s="304">
        <v>102.2871035159011</v>
      </c>
      <c r="C32" s="304">
        <v>103.78585448316018</v>
      </c>
      <c r="D32" s="304">
        <v>124.0282302639055</v>
      </c>
      <c r="E32" s="304">
        <v>96.04844449074382</v>
      </c>
      <c r="F32" s="304">
        <v>110.18690969594975</v>
      </c>
      <c r="G32" s="304">
        <v>106.11982466065926</v>
      </c>
      <c r="H32" s="304">
        <v>96.50309391889672</v>
      </c>
      <c r="I32" s="304">
        <v>92.31787797128896</v>
      </c>
      <c r="J32" s="304">
        <v>105.91576197104244</v>
      </c>
      <c r="K32" s="304">
        <v>97.2817757803239</v>
      </c>
      <c r="L32" s="304">
        <v>128.1451366385948</v>
      </c>
      <c r="M32" s="304">
        <v>98.18933844249804</v>
      </c>
      <c r="N32" s="304">
        <f>(B32+C32+D32+E32+F32+G32+H32+I32+J32+K32+L32+M32)/12</f>
        <v>105.06744598608036</v>
      </c>
      <c r="O32" s="314">
        <f>100*(H32-G32)/G32</f>
        <v>-9.062143452002566</v>
      </c>
      <c r="P32" s="314">
        <f>100*(H32-H31)/H31</f>
        <v>3.170535526799116</v>
      </c>
      <c r="Q32" s="315">
        <f>(((B32+C32+D32+E32+F32+G32+H32)/7)-((B31+C31+D31+E31+F31+G31+H31)/7))/((B31+C31+D31+E31+F31+G31+H31)/7)*100</f>
        <v>11.394832430087996</v>
      </c>
    </row>
    <row r="33" spans="1:17" s="312" customFormat="1" ht="11.25" customHeight="1">
      <c r="A33" s="44">
        <v>2002</v>
      </c>
      <c r="B33" s="304">
        <v>101.47523140751518</v>
      </c>
      <c r="C33" s="304">
        <v>109.79675881276138</v>
      </c>
      <c r="D33" s="304">
        <v>128.43845964479482</v>
      </c>
      <c r="E33" s="304">
        <v>135.3738073637135</v>
      </c>
      <c r="F33" s="304">
        <v>118.99250236339134</v>
      </c>
      <c r="G33" s="304">
        <v>125.84169364694056</v>
      </c>
      <c r="H33" s="304">
        <v>105.18822298548905</v>
      </c>
      <c r="I33" s="304">
        <v>106.7678091651531</v>
      </c>
      <c r="J33" s="304">
        <v>131.23038869157716</v>
      </c>
      <c r="K33" s="304">
        <v>133.78696092593094</v>
      </c>
      <c r="L33" s="304">
        <v>142.59952203621165</v>
      </c>
      <c r="M33" s="304">
        <v>107.64491343544924</v>
      </c>
      <c r="N33" s="304">
        <f>(B33+C33+D33+E33+F33+G33+H33+I33+J33+K33+L33+M33)/12</f>
        <v>120.59468920657734</v>
      </c>
      <c r="O33" s="314">
        <f>100*(H33-G33)/G33</f>
        <v>-16.41226374415824</v>
      </c>
      <c r="P33" s="314">
        <f>100*(H33-H32)/H32</f>
        <v>8.999845200705682</v>
      </c>
      <c r="Q33" s="315">
        <f>(((B33+C33+D33+E33+F33+G33+H33)/7)-((B32+C32+D32+E32+F32+G32+H32)/7))/((B32+C32+D32+E32+F32+G32+H32)/7)*100</f>
        <v>11.657908144975137</v>
      </c>
    </row>
    <row r="34" spans="1:17" s="312" customFormat="1" ht="11.25" customHeight="1">
      <c r="A34" s="44">
        <v>2003</v>
      </c>
      <c r="B34" s="304">
        <v>120.3</v>
      </c>
      <c r="C34" s="304">
        <v>125.3</v>
      </c>
      <c r="D34" s="304">
        <v>141.3</v>
      </c>
      <c r="E34" s="304">
        <v>122.4</v>
      </c>
      <c r="F34" s="304">
        <v>112.7</v>
      </c>
      <c r="G34" s="304">
        <v>123.9</v>
      </c>
      <c r="H34" s="304">
        <v>128.4</v>
      </c>
      <c r="I34" s="304">
        <v>117.8</v>
      </c>
      <c r="J34" s="304">
        <v>152.5</v>
      </c>
      <c r="K34" s="304">
        <v>161.1</v>
      </c>
      <c r="L34" s="304">
        <v>167.8</v>
      </c>
      <c r="M34" s="304">
        <v>130.2</v>
      </c>
      <c r="N34" s="304">
        <f>(B34+C34+D34+E34+F34+G34+H34+I34+J34+K34+L34+M34)/12</f>
        <v>133.64166666666665</v>
      </c>
      <c r="O34" s="314">
        <f>100*(H34-G34)/G34</f>
        <v>3.631961259079903</v>
      </c>
      <c r="P34" s="314">
        <f>100*(H34-H33)/H33</f>
        <v>22.066897182694184</v>
      </c>
      <c r="Q34" s="315">
        <f>(((B34+C34+D34+E34+F34+G34+H34)/7)-((B33+C33+D33+E33+F33+G33+H33)/7))/((B33+C33+D33+E33+F33+G33+H33)/7)*100</f>
        <v>5.962056203506361</v>
      </c>
    </row>
    <row r="35" spans="1:17" s="312" customFormat="1" ht="11.25" customHeight="1">
      <c r="A35" s="44">
        <v>2004</v>
      </c>
      <c r="B35" s="304">
        <v>124.3</v>
      </c>
      <c r="C35" s="304">
        <v>136.3080084991854</v>
      </c>
      <c r="D35" s="304">
        <v>164.44890035411228</v>
      </c>
      <c r="E35" s="304">
        <v>147.00708059126674</v>
      </c>
      <c r="F35" s="304">
        <v>148.86628759548134</v>
      </c>
      <c r="G35" s="304">
        <v>173</v>
      </c>
      <c r="H35" s="304">
        <v>147.21102860840017</v>
      </c>
      <c r="I35" s="304" t="s">
        <v>50</v>
      </c>
      <c r="J35" s="304" t="s">
        <v>50</v>
      </c>
      <c r="K35" s="304" t="s">
        <v>50</v>
      </c>
      <c r="L35" s="304" t="s">
        <v>50</v>
      </c>
      <c r="M35" s="304" t="s">
        <v>50</v>
      </c>
      <c r="N35" s="304">
        <f>(B35+C35+D35+E35+F35+G35+H35)/7</f>
        <v>148.7344722354923</v>
      </c>
      <c r="O35" s="314">
        <f>100*(H35-G35)/G35</f>
        <v>-14.906919879537474</v>
      </c>
      <c r="P35" s="314">
        <f>100*(H35-H34)/H34</f>
        <v>14.650333807165238</v>
      </c>
      <c r="Q35" s="315">
        <f>(((B35+C35+D35+E35+F35+G35+H35)/7)-((B34+C34+D34+E34+F34+G34+H34)/7))/((B34+C34+D34+E34+F34+G34+H34)/7)*100</f>
        <v>19.082844063644757</v>
      </c>
    </row>
    <row r="36" spans="1:16" s="312" customFormat="1" ht="11.25" customHeight="1">
      <c r="A36" s="316"/>
      <c r="B36" s="317"/>
      <c r="C36" s="318"/>
      <c r="D36" s="318"/>
      <c r="E36" s="318"/>
      <c r="F36" s="318"/>
      <c r="G36" s="318"/>
      <c r="H36" s="318"/>
      <c r="I36" s="318"/>
      <c r="J36" s="318"/>
      <c r="K36" s="318"/>
      <c r="L36" s="318"/>
      <c r="M36" s="318"/>
      <c r="N36" s="317"/>
      <c r="O36" s="314"/>
      <c r="P36" s="314"/>
    </row>
    <row r="37" spans="1:16" s="312" customFormat="1" ht="11.25" customHeight="1">
      <c r="A37" s="316"/>
      <c r="B37" s="317"/>
      <c r="C37" s="318"/>
      <c r="D37" s="318"/>
      <c r="E37" s="318"/>
      <c r="F37" s="318"/>
      <c r="G37" s="318"/>
      <c r="H37" s="318"/>
      <c r="I37" s="318"/>
      <c r="J37" s="318"/>
      <c r="K37" s="318"/>
      <c r="L37" s="318"/>
      <c r="M37" s="318"/>
      <c r="N37" s="317"/>
      <c r="O37" s="314"/>
      <c r="P37" s="314"/>
    </row>
    <row r="38" spans="1:16" s="312" customFormat="1" ht="11.25" customHeight="1">
      <c r="A38" s="316"/>
      <c r="B38" s="317"/>
      <c r="C38" s="318"/>
      <c r="D38" s="318"/>
      <c r="E38" s="318"/>
      <c r="F38" s="318"/>
      <c r="G38" s="318"/>
      <c r="H38" s="318"/>
      <c r="I38" s="318"/>
      <c r="J38" s="318"/>
      <c r="K38" s="318"/>
      <c r="L38" s="318" t="s">
        <v>50</v>
      </c>
      <c r="M38" s="318"/>
      <c r="N38" s="317"/>
      <c r="O38" s="314"/>
      <c r="P38" s="314"/>
    </row>
    <row r="39" spans="1:17" s="312" customFormat="1" ht="12.75" customHeight="1">
      <c r="A39" s="383" t="s">
        <v>15</v>
      </c>
      <c r="B39" s="383"/>
      <c r="C39" s="383"/>
      <c r="D39" s="383"/>
      <c r="E39" s="383"/>
      <c r="F39" s="383"/>
      <c r="G39" s="383"/>
      <c r="H39" s="383"/>
      <c r="I39" s="383"/>
      <c r="J39" s="383"/>
      <c r="K39" s="383"/>
      <c r="L39" s="383"/>
      <c r="M39" s="383"/>
      <c r="N39" s="383"/>
      <c r="O39" s="383"/>
      <c r="P39" s="383"/>
      <c r="Q39" s="383"/>
    </row>
    <row r="40" spans="1:16" s="312" customFormat="1" ht="11.25" customHeight="1">
      <c r="A40" s="319"/>
      <c r="B40" s="320"/>
      <c r="C40" s="320"/>
      <c r="D40" s="320"/>
      <c r="E40" s="321"/>
      <c r="F40" s="321"/>
      <c r="G40" s="321"/>
      <c r="H40" s="321"/>
      <c r="I40" s="321"/>
      <c r="J40" s="321"/>
      <c r="K40" s="321"/>
      <c r="L40" s="321"/>
      <c r="M40" s="321"/>
      <c r="N40" s="322"/>
      <c r="O40" s="314"/>
      <c r="P40" s="314"/>
    </row>
    <row r="41" spans="1:16" ht="11.25" customHeight="1">
      <c r="A41" s="310"/>
      <c r="B41" s="304"/>
      <c r="C41" s="304"/>
      <c r="D41" s="304"/>
      <c r="E41" s="304"/>
      <c r="F41" s="304"/>
      <c r="G41" s="304"/>
      <c r="H41" s="304"/>
      <c r="I41" s="304"/>
      <c r="J41" s="304"/>
      <c r="K41" s="304"/>
      <c r="L41" s="304"/>
      <c r="M41" s="304"/>
      <c r="N41" s="304"/>
      <c r="O41" s="314"/>
      <c r="P41" s="314"/>
    </row>
    <row r="42" spans="1:16" ht="11.25" customHeight="1">
      <c r="A42" s="42" t="s">
        <v>118</v>
      </c>
      <c r="B42" s="304">
        <v>79.30746764798897</v>
      </c>
      <c r="C42" s="304">
        <v>93.39864247400878</v>
      </c>
      <c r="D42" s="304">
        <v>104.6216385651223</v>
      </c>
      <c r="E42" s="304">
        <v>93.11220797748958</v>
      </c>
      <c r="F42" s="304">
        <v>104.27897705560278</v>
      </c>
      <c r="G42" s="304">
        <v>96.35877246678496</v>
      </c>
      <c r="H42" s="304">
        <v>94.75482596992431</v>
      </c>
      <c r="I42" s="304">
        <v>99.98502162394529</v>
      </c>
      <c r="J42" s="304">
        <v>107.0095756449987</v>
      </c>
      <c r="K42" s="304">
        <v>109.18307259840347</v>
      </c>
      <c r="L42" s="304">
        <v>120.0681696168507</v>
      </c>
      <c r="M42" s="304">
        <v>97.92162832638748</v>
      </c>
      <c r="N42" s="304">
        <f>(B42+C42+D42+E42+F42+G42+H42+I42+J42+K42+L42+M42)/12</f>
        <v>99.99999999729226</v>
      </c>
      <c r="O42" s="314"/>
      <c r="P42" s="314"/>
    </row>
    <row r="43" spans="1:17" s="312" customFormat="1" ht="11.25" customHeight="1">
      <c r="A43" s="43">
        <v>2001</v>
      </c>
      <c r="B43" s="304">
        <v>97.10457546974337</v>
      </c>
      <c r="C43" s="304">
        <v>99.47311468615275</v>
      </c>
      <c r="D43" s="304">
        <v>114.13472685656427</v>
      </c>
      <c r="E43" s="304">
        <v>97.96867452451698</v>
      </c>
      <c r="F43" s="304">
        <v>108.1282247231372</v>
      </c>
      <c r="G43" s="304">
        <v>102.26366588812348</v>
      </c>
      <c r="H43" s="304">
        <v>97.37207693932591</v>
      </c>
      <c r="I43" s="304">
        <v>105.58877967016282</v>
      </c>
      <c r="J43" s="304">
        <v>106.32410462131101</v>
      </c>
      <c r="K43" s="304">
        <v>108.2749036002878</v>
      </c>
      <c r="L43" s="304">
        <v>117.79337012046662</v>
      </c>
      <c r="M43" s="304">
        <v>92.82372488739998</v>
      </c>
      <c r="N43" s="304">
        <f>(B43+C43+D43+E43+F43+G43+H43+I43+J43+K43+L43+M43)/12</f>
        <v>103.93749516559933</v>
      </c>
      <c r="O43" s="314">
        <f>100*(H43-G43)/G43</f>
        <v>-4.7833107744728975</v>
      </c>
      <c r="P43" s="314">
        <f>100*(H43-H42)/H42</f>
        <v>2.762129466875202</v>
      </c>
      <c r="Q43" s="315">
        <f>(((B43+C43+D43+E43+F43+G43+H43)/7)-((B42+C42+D42+E42+F42+G42+H42)/7))/((B42+C42+D42+E42+F42+G42+H42)/7)*100</f>
        <v>7.601389912067851</v>
      </c>
    </row>
    <row r="44" spans="1:17" s="312" customFormat="1" ht="11.25" customHeight="1">
      <c r="A44" s="44">
        <v>2002</v>
      </c>
      <c r="B44" s="304">
        <v>95.97635582498589</v>
      </c>
      <c r="C44" s="304">
        <v>98.7825948435412</v>
      </c>
      <c r="D44" s="304">
        <v>111.203259000285</v>
      </c>
      <c r="E44" s="304">
        <v>110.92836906916126</v>
      </c>
      <c r="F44" s="304">
        <v>101.67769676115539</v>
      </c>
      <c r="G44" s="304">
        <v>106.52782410162436</v>
      </c>
      <c r="H44" s="304">
        <v>101.36565434700992</v>
      </c>
      <c r="I44" s="304">
        <v>107.06917878294861</v>
      </c>
      <c r="J44" s="304">
        <v>117.09334088264916</v>
      </c>
      <c r="K44" s="304">
        <v>117.9015877017095</v>
      </c>
      <c r="L44" s="304">
        <v>119.40421538460748</v>
      </c>
      <c r="M44" s="304">
        <v>98.15955871159532</v>
      </c>
      <c r="N44" s="304">
        <f>(B44+C44+D44+E44+F44+G44+H44+I44+J44+K44+L44+M44)/12</f>
        <v>107.17413628427273</v>
      </c>
      <c r="O44" s="314">
        <f>100*(H44-G44)/G44</f>
        <v>-4.84584173022241</v>
      </c>
      <c r="P44" s="314">
        <f>100*(H44-H43)/H43</f>
        <v>4.101357938757408</v>
      </c>
      <c r="Q44" s="315">
        <f>(((B44+C44+D44+E44+F44+G44+H44)/7)-((B43+C43+D43+E43+F43+G43+H43)/7))/((B43+C43+D43+E43+F43+G43+H43)/7)*100</f>
        <v>1.3981106761983881</v>
      </c>
    </row>
    <row r="45" spans="1:17" s="312" customFormat="1" ht="11.25" customHeight="1">
      <c r="A45" s="44">
        <v>2003</v>
      </c>
      <c r="B45" s="304">
        <v>102.6</v>
      </c>
      <c r="C45" s="304">
        <v>103.5</v>
      </c>
      <c r="D45" s="304">
        <v>118.3</v>
      </c>
      <c r="E45" s="304">
        <v>111.3652049711779</v>
      </c>
      <c r="F45" s="304">
        <v>107.5</v>
      </c>
      <c r="G45" s="304">
        <v>115</v>
      </c>
      <c r="H45" s="304">
        <v>113.7</v>
      </c>
      <c r="I45" s="304">
        <v>106.2</v>
      </c>
      <c r="J45" s="304">
        <v>128.7</v>
      </c>
      <c r="K45" s="304">
        <v>128.7</v>
      </c>
      <c r="L45" s="304">
        <v>127.5</v>
      </c>
      <c r="M45" s="304">
        <v>111.2</v>
      </c>
      <c r="N45" s="304">
        <f>(B45+C45+D45+E45+F45+G45+H45+I45+J45+K45+L45+M45)/12</f>
        <v>114.52210041426484</v>
      </c>
      <c r="O45" s="314">
        <f>100*(H45-G45)/G45</f>
        <v>-1.1304347826086931</v>
      </c>
      <c r="P45" s="314">
        <f>100*(H45-H44)/H44</f>
        <v>12.168170503556679</v>
      </c>
      <c r="Q45" s="315">
        <f>(((B45+C45+D45+E45+F45+G45+H45)/7)-((B44+C44+D44+E44+F44+G44+H44)/7))/((B44+C44+D44+E44+F44+G44+H44)/7)*100</f>
        <v>6.263709104593396</v>
      </c>
    </row>
    <row r="46" spans="1:17" s="312" customFormat="1" ht="11.25" customHeight="1">
      <c r="A46" s="44">
        <v>2004</v>
      </c>
      <c r="B46" s="304">
        <v>105.4</v>
      </c>
      <c r="C46" s="304">
        <v>109.67906152687598</v>
      </c>
      <c r="D46" s="304">
        <v>131.07706749708422</v>
      </c>
      <c r="E46" s="304">
        <v>121.14356192067095</v>
      </c>
      <c r="F46" s="304">
        <v>115.42353174794317</v>
      </c>
      <c r="G46" s="304">
        <v>133.9</v>
      </c>
      <c r="H46" s="304">
        <v>120.19132662105503</v>
      </c>
      <c r="I46" s="304" t="s">
        <v>50</v>
      </c>
      <c r="J46" s="304" t="s">
        <v>50</v>
      </c>
      <c r="K46" s="304" t="s">
        <v>50</v>
      </c>
      <c r="L46" s="304" t="s">
        <v>50</v>
      </c>
      <c r="M46" s="304" t="s">
        <v>50</v>
      </c>
      <c r="N46" s="304">
        <f>(B46+C46+D46+E46+F46+G46+H46)/7</f>
        <v>119.54493561623278</v>
      </c>
      <c r="O46" s="314">
        <f>100*(H46-G46)/G46</f>
        <v>-10.237993561572052</v>
      </c>
      <c r="P46" s="314">
        <f>100*(H46-H45)/H45</f>
        <v>5.709170291165368</v>
      </c>
      <c r="Q46" s="315">
        <f>(((B46+C46+D46+E46+F46+G46+H46)/7)-((B45+C45+D45+E45+F45+G45+H45)/7))/((B45+C45+D45+E45+F45+G45+H45)/7)*100</f>
        <v>8.40055276129613</v>
      </c>
    </row>
    <row r="47" spans="1:16" s="312" customFormat="1" ht="11.25" customHeight="1">
      <c r="A47" s="45"/>
      <c r="B47" s="304"/>
      <c r="C47" s="304"/>
      <c r="D47" s="304"/>
      <c r="E47" s="304"/>
      <c r="F47" s="304"/>
      <c r="G47" s="304"/>
      <c r="H47" s="304"/>
      <c r="I47" s="304"/>
      <c r="J47" s="304"/>
      <c r="K47" s="304"/>
      <c r="L47" s="304"/>
      <c r="M47" s="304"/>
      <c r="N47" s="304"/>
      <c r="O47" s="314"/>
      <c r="P47" s="314"/>
    </row>
    <row r="48" spans="1:16" s="312" customFormat="1" ht="11.25" customHeight="1">
      <c r="A48" s="46" t="s">
        <v>119</v>
      </c>
      <c r="B48" s="304">
        <v>79.19868298942573</v>
      </c>
      <c r="C48" s="304">
        <v>93.0987793583268</v>
      </c>
      <c r="D48" s="304">
        <v>105.91797042521871</v>
      </c>
      <c r="E48" s="304">
        <v>94.81912088420705</v>
      </c>
      <c r="F48" s="304">
        <v>104.70503986148394</v>
      </c>
      <c r="G48" s="304">
        <v>94.83721037055565</v>
      </c>
      <c r="H48" s="304">
        <v>95.04790389566519</v>
      </c>
      <c r="I48" s="304">
        <v>101.99617541875202</v>
      </c>
      <c r="J48" s="304">
        <v>107.5238312634132</v>
      </c>
      <c r="K48" s="304">
        <v>109.12249982769076</v>
      </c>
      <c r="L48" s="304">
        <v>117.6642422501965</v>
      </c>
      <c r="M48" s="304">
        <v>96.0685434727819</v>
      </c>
      <c r="N48" s="304">
        <f>(B48+C48+D48+E48+F48+G48+H48+I48+J48+K48+L48+M48)/12</f>
        <v>100.00000000147645</v>
      </c>
      <c r="O48" s="314"/>
      <c r="P48" s="314"/>
    </row>
    <row r="49" spans="1:17" s="312" customFormat="1" ht="11.25" customHeight="1">
      <c r="A49" s="43">
        <v>2001</v>
      </c>
      <c r="B49" s="304">
        <v>95.48367265092203</v>
      </c>
      <c r="C49" s="304">
        <v>98.03602058431834</v>
      </c>
      <c r="D49" s="304">
        <v>111.03408300387838</v>
      </c>
      <c r="E49" s="304">
        <v>98.30594191226638</v>
      </c>
      <c r="F49" s="304">
        <v>107.32196492143741</v>
      </c>
      <c r="G49" s="304">
        <v>100.90449484303106</v>
      </c>
      <c r="H49" s="304">
        <v>97.34252544992586</v>
      </c>
      <c r="I49" s="304">
        <v>109.17849924800065</v>
      </c>
      <c r="J49" s="304">
        <v>106.29728202693467</v>
      </c>
      <c r="K49" s="304">
        <v>111.33704838968217</v>
      </c>
      <c r="L49" s="304">
        <v>114.89437360169833</v>
      </c>
      <c r="M49" s="304">
        <v>91.41890464605967</v>
      </c>
      <c r="N49" s="304">
        <f>(B49+C49+D49+E49+F49+G49+H49+I49+J49+K49+L49+M49)/12</f>
        <v>103.46290093984625</v>
      </c>
      <c r="O49" s="314">
        <f>100*(H49-G49)/G49</f>
        <v>-3.530040360091261</v>
      </c>
      <c r="P49" s="314">
        <f>100*(H49-H48)/H48</f>
        <v>2.414173758928441</v>
      </c>
      <c r="Q49" s="315">
        <f>(((B49+C49+D49+E49+F49+G49+H49)/7)-((B48+C48+D48+E48+F48+G48+H48)/7))/((B48+C48+D48+E48+F48+G48+H48)/7)*100</f>
        <v>6.11181628017937</v>
      </c>
    </row>
    <row r="50" spans="1:17" s="312" customFormat="1" ht="11.25" customHeight="1">
      <c r="A50" s="44">
        <v>2002</v>
      </c>
      <c r="B50" s="304">
        <v>94.40456022512768</v>
      </c>
      <c r="C50" s="304">
        <v>95.76762479455557</v>
      </c>
      <c r="D50" s="304">
        <v>106.25590628262975</v>
      </c>
      <c r="E50" s="304">
        <v>103.92578070962215</v>
      </c>
      <c r="F50" s="304">
        <v>96.73490819916451</v>
      </c>
      <c r="G50" s="304">
        <v>100.85438964215061</v>
      </c>
      <c r="H50" s="304">
        <v>100.26940796240844</v>
      </c>
      <c r="I50" s="304">
        <v>107.13128566316303</v>
      </c>
      <c r="J50" s="304">
        <v>113.23754163029263</v>
      </c>
      <c r="K50" s="304">
        <v>113.93459801229918</v>
      </c>
      <c r="L50" s="304">
        <v>113.37948984534276</v>
      </c>
      <c r="M50" s="304">
        <v>95.79639784346102</v>
      </c>
      <c r="N50" s="304">
        <f>(B50+C50+D50+E50+F50+G50+H50+I50+J50+K50+L50+M50)/12</f>
        <v>103.47432423418475</v>
      </c>
      <c r="O50" s="314">
        <f>100*(H50-G50)/G50</f>
        <v>-0.580025997696075</v>
      </c>
      <c r="P50" s="314">
        <f>100*(H50-H49)/H49</f>
        <v>3.006787114834206</v>
      </c>
      <c r="Q50" s="315">
        <f>(((B50+C50+D50+E50+F50+G50+H50)/7)-((B49+C49+D49+E49+F49+G49+H49)/7))/((B49+C49+D49+E49+F49+G49+H49)/7)*100</f>
        <v>-1.442082386213821</v>
      </c>
    </row>
    <row r="51" spans="1:17" s="312" customFormat="1" ht="11.25" customHeight="1">
      <c r="A51" s="44">
        <v>2003</v>
      </c>
      <c r="B51" s="304">
        <v>97.8</v>
      </c>
      <c r="C51" s="304">
        <v>97.3</v>
      </c>
      <c r="D51" s="304">
        <v>111.8</v>
      </c>
      <c r="E51" s="304">
        <v>108.11830151484185</v>
      </c>
      <c r="F51" s="304">
        <v>106</v>
      </c>
      <c r="G51" s="304">
        <v>112.4</v>
      </c>
      <c r="H51" s="304">
        <v>109.6</v>
      </c>
      <c r="I51" s="304">
        <v>103.4</v>
      </c>
      <c r="J51" s="304">
        <v>122.5</v>
      </c>
      <c r="K51" s="304">
        <v>120.8</v>
      </c>
      <c r="L51" s="304">
        <v>117.6</v>
      </c>
      <c r="M51" s="304">
        <v>106.6</v>
      </c>
      <c r="N51" s="304">
        <f>(B51+C51+D51+E51+F51+G51+H51+I51+J51+K51+L51+M51)/12</f>
        <v>109.49319179290347</v>
      </c>
      <c r="O51" s="314">
        <f>100*(H51-G51)/G51</f>
        <v>-2.4911032028469853</v>
      </c>
      <c r="P51" s="314">
        <f>100*(H51-H50)/H50</f>
        <v>9.305522219787763</v>
      </c>
      <c r="Q51" s="315">
        <f>(((B51+C51+D51+E51+F51+G51+H51)/7)-((B50+C50+D50+E50+F50+G50+H50)/7))/((B50+C50+D50+E50+F50+G50+H50)/7)*100</f>
        <v>6.417203746079285</v>
      </c>
    </row>
    <row r="52" spans="1:17" s="312" customFormat="1" ht="11.25" customHeight="1">
      <c r="A52" s="44">
        <v>2004</v>
      </c>
      <c r="B52" s="304">
        <v>100.5</v>
      </c>
      <c r="C52" s="304">
        <v>102.82420389750709</v>
      </c>
      <c r="D52" s="304">
        <v>122.38998136157977</v>
      </c>
      <c r="E52" s="304">
        <v>114.12215031656501</v>
      </c>
      <c r="F52" s="304">
        <v>106.01922078918089</v>
      </c>
      <c r="G52" s="304">
        <v>123.5</v>
      </c>
      <c r="H52" s="304">
        <v>112.73474538662285</v>
      </c>
      <c r="I52" s="304" t="s">
        <v>50</v>
      </c>
      <c r="J52" s="304" t="s">
        <v>50</v>
      </c>
      <c r="K52" s="304" t="s">
        <v>50</v>
      </c>
      <c r="L52" s="304" t="s">
        <v>50</v>
      </c>
      <c r="M52" s="304" t="s">
        <v>50</v>
      </c>
      <c r="N52" s="304">
        <f>(B52+C52+D52+E52+F52+G52+H52)/7</f>
        <v>111.72718596449366</v>
      </c>
      <c r="O52" s="314">
        <f>100*(H52-G52)/G52</f>
        <v>-8.716805354961256</v>
      </c>
      <c r="P52" s="314">
        <f>100*(H52-H51)/H51</f>
        <v>2.860169148378516</v>
      </c>
      <c r="Q52" s="315">
        <f>(((B52+C52+D52+E52+F52+G52+H52)/7)-((B51+C51+D51+E51+F51+G51+H51)/7))/((B51+C51+D51+E51+F51+G51+H51)/7)*100</f>
        <v>5.258551526517587</v>
      </c>
    </row>
    <row r="53" spans="1:16" s="312" customFormat="1" ht="11.25" customHeight="1">
      <c r="A53" s="45"/>
      <c r="B53" s="304"/>
      <c r="C53" s="304"/>
      <c r="D53" s="304"/>
      <c r="E53" s="304"/>
      <c r="F53" s="304"/>
      <c r="G53" s="304"/>
      <c r="H53" s="304"/>
      <c r="I53" s="304"/>
      <c r="J53" s="304"/>
      <c r="K53" s="304"/>
      <c r="L53" s="304"/>
      <c r="M53" s="304"/>
      <c r="N53" s="304"/>
      <c r="O53" s="314"/>
      <c r="P53" s="314"/>
    </row>
    <row r="54" spans="1:16" s="312" customFormat="1" ht="11.25" customHeight="1">
      <c r="A54" s="46" t="s">
        <v>120</v>
      </c>
      <c r="B54" s="304">
        <v>79.68974117704431</v>
      </c>
      <c r="C54" s="304">
        <v>94.4523731225355</v>
      </c>
      <c r="D54" s="304">
        <v>100.06627810038158</v>
      </c>
      <c r="E54" s="304">
        <v>87.11404977231535</v>
      </c>
      <c r="F54" s="304">
        <v>102.78177583457362</v>
      </c>
      <c r="G54" s="304">
        <v>101.70560076468702</v>
      </c>
      <c r="H54" s="304">
        <v>93.7249387788527</v>
      </c>
      <c r="I54" s="304">
        <v>92.91774912753405</v>
      </c>
      <c r="J54" s="304">
        <v>105.2024614572671</v>
      </c>
      <c r="K54" s="304">
        <v>109.39592768758462</v>
      </c>
      <c r="L54" s="304">
        <v>128.51566373652273</v>
      </c>
      <c r="M54" s="304">
        <v>104.43344046502997</v>
      </c>
      <c r="N54" s="304"/>
      <c r="O54" s="314"/>
      <c r="P54" s="314"/>
    </row>
    <row r="55" spans="1:17" s="312" customFormat="1" ht="11.25" customHeight="1">
      <c r="A55" s="43">
        <v>2001</v>
      </c>
      <c r="B55" s="304">
        <v>102.80049092377598</v>
      </c>
      <c r="C55" s="304">
        <v>104.52311917297692</v>
      </c>
      <c r="D55" s="304">
        <v>125.03050975627106</v>
      </c>
      <c r="E55" s="304">
        <v>96.78350384896342</v>
      </c>
      <c r="F55" s="304">
        <v>110.96145298950397</v>
      </c>
      <c r="G55" s="304">
        <v>107.03984572881926</v>
      </c>
      <c r="H55" s="304">
        <v>97.4759220393104</v>
      </c>
      <c r="I55" s="304">
        <v>92.97436572714098</v>
      </c>
      <c r="J55" s="304">
        <v>106.41836027997608</v>
      </c>
      <c r="K55" s="304">
        <v>97.51440794690542</v>
      </c>
      <c r="L55" s="304">
        <v>127.98055646075592</v>
      </c>
      <c r="M55" s="304">
        <v>97.76031777415753</v>
      </c>
      <c r="N55" s="304">
        <f>(B55+C55+D55+E55+F55+G55+H55+I55+J55+K55+L55+M55)/12</f>
        <v>105.60523772071309</v>
      </c>
      <c r="O55" s="314">
        <f>100*(H55-G55)/G55</f>
        <v>-8.934919164344308</v>
      </c>
      <c r="P55" s="314">
        <f>100*(H55-H54)/H54</f>
        <v>4.002118656282378</v>
      </c>
      <c r="Q55" s="315">
        <f>(((B55+C55+D55+E55+F55+G55+H55)/7)-((B54+C54+D54+E54+F54+G54+H54)/7))/((B54+C54+D54+E54+F54+G54+H54)/7)*100</f>
        <v>12.900015645154324</v>
      </c>
    </row>
    <row r="56" spans="1:17" s="312" customFormat="1" ht="11.25" customHeight="1">
      <c r="A56" s="44">
        <v>2002</v>
      </c>
      <c r="B56" s="304">
        <v>101.49970660482725</v>
      </c>
      <c r="C56" s="304">
        <v>109.37731666786723</v>
      </c>
      <c r="D56" s="304">
        <v>128.58844854742148</v>
      </c>
      <c r="E56" s="304">
        <v>135.53573645415048</v>
      </c>
      <c r="F56" s="304">
        <v>119.04684768623727</v>
      </c>
      <c r="G56" s="304">
        <v>126.4644930779494</v>
      </c>
      <c r="H56" s="304">
        <v>105.21790672279738</v>
      </c>
      <c r="I56" s="304">
        <v>106.85093281545468</v>
      </c>
      <c r="J56" s="304">
        <v>130.64276917547465</v>
      </c>
      <c r="K56" s="304">
        <v>131.84174350734907</v>
      </c>
      <c r="L56" s="304">
        <v>140.57533485632172</v>
      </c>
      <c r="M56" s="304">
        <v>106.4637977684941</v>
      </c>
      <c r="N56" s="304">
        <f>(B56+C56+D56+E56+F56+G56+H56+I56+J56+K56+L56+M56)/12</f>
        <v>120.17541949036206</v>
      </c>
      <c r="O56" s="314">
        <f>100*(H56-G56)/G56</f>
        <v>-16.800436105062452</v>
      </c>
      <c r="P56" s="314">
        <f>100*(H56-H55)/H55</f>
        <v>7.942458528748015</v>
      </c>
      <c r="Q56" s="315">
        <f>(((B56+C56+D56+E56+F56+G56+H56)/7)-((B55+C55+D55+E55+F55+G55+H55)/7))/((B55+C55+D55+E55+F55+G55+H55)/7)*100</f>
        <v>10.893633387136717</v>
      </c>
    </row>
    <row r="57" spans="1:17" ht="11.25" customHeight="1">
      <c r="A57" s="44">
        <v>2003</v>
      </c>
      <c r="B57" s="304">
        <v>119.2</v>
      </c>
      <c r="C57" s="304">
        <v>125</v>
      </c>
      <c r="D57" s="304">
        <v>140.8</v>
      </c>
      <c r="E57" s="304">
        <v>122.7749497959457</v>
      </c>
      <c r="F57" s="304">
        <v>112.8</v>
      </c>
      <c r="G57" s="304">
        <v>124.1</v>
      </c>
      <c r="H57" s="304">
        <v>128.3</v>
      </c>
      <c r="I57" s="304">
        <v>116</v>
      </c>
      <c r="J57" s="304">
        <v>150.5</v>
      </c>
      <c r="K57" s="304">
        <v>156.3</v>
      </c>
      <c r="L57" s="304">
        <v>162.1</v>
      </c>
      <c r="M57" s="304">
        <v>127.6</v>
      </c>
      <c r="N57" s="304">
        <f>(B57+C57+D57+E57+F57+G57+H57+I57+J57+K57+L57+M57)/12</f>
        <v>132.12291248299547</v>
      </c>
      <c r="O57" s="314">
        <f>100*(H57-G57)/G57</f>
        <v>3.3843674456083943</v>
      </c>
      <c r="P57" s="314">
        <f>100*(H57-H56)/H56</f>
        <v>21.93741920566214</v>
      </c>
      <c r="Q57" s="315">
        <f>(((B57+C57+D57+E57+F57+G57+H57)/7)-((B56+C56+D56+E56+F56+G56+H56)/7))/((B56+C56+D56+E56+F56+G56+H56)/7)*100</f>
        <v>5.721539481202755</v>
      </c>
    </row>
    <row r="58" spans="1:17" ht="11.25" customHeight="1">
      <c r="A58" s="44">
        <v>2004</v>
      </c>
      <c r="B58" s="304">
        <v>122.7</v>
      </c>
      <c r="C58" s="304">
        <v>133.76729739031686</v>
      </c>
      <c r="D58" s="304">
        <v>161.6038254695575</v>
      </c>
      <c r="E58" s="304">
        <v>145.8170749198462</v>
      </c>
      <c r="F58" s="304">
        <v>148.4706455917886</v>
      </c>
      <c r="G58" s="304">
        <v>170.5</v>
      </c>
      <c r="H58" s="304">
        <v>146.39404259600724</v>
      </c>
      <c r="I58" s="304" t="s">
        <v>50</v>
      </c>
      <c r="J58" s="304" t="s">
        <v>50</v>
      </c>
      <c r="K58" s="304" t="s">
        <v>50</v>
      </c>
      <c r="L58" s="304" t="s">
        <v>50</v>
      </c>
      <c r="M58" s="304" t="s">
        <v>50</v>
      </c>
      <c r="N58" s="304">
        <f>(B58+C58+D58+E58+F58+G58+H58)/7</f>
        <v>147.03612656678803</v>
      </c>
      <c r="O58" s="314">
        <f>100*(H58-G58)/G58</f>
        <v>-14.138391439291942</v>
      </c>
      <c r="P58" s="314">
        <f>100*(H58-H57)/H57</f>
        <v>14.102917066256607</v>
      </c>
      <c r="Q58" s="315">
        <f>(((B58+C58+D58+E58+F58+G58+H58)/7)-((B57+C57+D57+E57+F57+G57+H57)/7))/((B57+C57+D57+E57+F57+G57+H57)/7)*100</f>
        <v>17.90176639181911</v>
      </c>
    </row>
    <row r="59" spans="1:16" ht="11.25" customHeight="1">
      <c r="A59" s="312"/>
      <c r="B59" s="312"/>
      <c r="C59" s="312"/>
      <c r="D59" s="312"/>
      <c r="E59" s="312"/>
      <c r="F59" s="312"/>
      <c r="G59" s="312"/>
      <c r="H59" s="312"/>
      <c r="I59" s="312"/>
      <c r="J59" s="312"/>
      <c r="K59" s="312"/>
      <c r="L59" s="312"/>
      <c r="M59" s="312"/>
      <c r="N59" s="312"/>
      <c r="O59" s="312"/>
      <c r="P59" s="312"/>
    </row>
    <row r="60" spans="1:16" ht="11.25" customHeight="1">
      <c r="A60" s="312"/>
      <c r="B60" s="312"/>
      <c r="C60" s="312"/>
      <c r="D60" s="312"/>
      <c r="E60" s="312"/>
      <c r="F60" s="312"/>
      <c r="G60" s="312"/>
      <c r="H60" s="312"/>
      <c r="I60" s="312"/>
      <c r="J60" s="312"/>
      <c r="K60" s="312"/>
      <c r="L60" s="312"/>
      <c r="M60" s="312"/>
      <c r="N60" s="312"/>
      <c r="O60" s="312"/>
      <c r="P60" s="312"/>
    </row>
    <row r="61" spans="1:16" ht="11.25" customHeight="1">
      <c r="A61" s="312"/>
      <c r="B61" s="312"/>
      <c r="C61" s="312"/>
      <c r="D61" s="312"/>
      <c r="E61" s="312"/>
      <c r="F61" s="312"/>
      <c r="G61" s="312"/>
      <c r="H61" s="312"/>
      <c r="I61" s="312"/>
      <c r="J61" s="312"/>
      <c r="K61" s="312"/>
      <c r="L61" s="312"/>
      <c r="M61" s="312"/>
      <c r="N61" s="312"/>
      <c r="O61" s="312"/>
      <c r="P61" s="312"/>
    </row>
    <row r="62" spans="1:16" ht="11.25" customHeight="1">
      <c r="A62" s="312"/>
      <c r="B62" s="312"/>
      <c r="C62" s="312"/>
      <c r="D62" s="312"/>
      <c r="E62" s="312"/>
      <c r="F62" s="312"/>
      <c r="G62" s="312"/>
      <c r="H62" s="312"/>
      <c r="I62" s="312"/>
      <c r="J62" s="312"/>
      <c r="K62" s="312"/>
      <c r="L62" s="312"/>
      <c r="M62" s="312"/>
      <c r="N62" s="312"/>
      <c r="O62" s="312"/>
      <c r="P62" s="312"/>
    </row>
    <row r="63" spans="1:16" ht="11.25" customHeight="1">
      <c r="A63" s="312"/>
      <c r="B63" s="312"/>
      <c r="C63" s="312"/>
      <c r="D63" s="312"/>
      <c r="E63" s="312"/>
      <c r="F63" s="312"/>
      <c r="G63" s="312"/>
      <c r="H63" s="312"/>
      <c r="I63" s="312"/>
      <c r="J63" s="312"/>
      <c r="K63" s="312"/>
      <c r="L63" s="312"/>
      <c r="M63" s="312"/>
      <c r="N63" s="312"/>
      <c r="O63" s="312"/>
      <c r="P63" s="312"/>
    </row>
    <row r="64" spans="1:16" ht="11.25" customHeight="1">
      <c r="A64" s="312"/>
      <c r="B64" s="312"/>
      <c r="C64" s="312"/>
      <c r="D64" s="312"/>
      <c r="E64" s="312"/>
      <c r="F64" s="312"/>
      <c r="G64" s="312"/>
      <c r="H64" s="312"/>
      <c r="I64" s="312"/>
      <c r="J64" s="312"/>
      <c r="K64" s="312"/>
      <c r="L64" s="312"/>
      <c r="M64" s="312"/>
      <c r="N64" s="312"/>
      <c r="O64" s="312"/>
      <c r="P64" s="312"/>
    </row>
    <row r="65" spans="1:16" ht="11.25" customHeight="1">
      <c r="A65" s="312"/>
      <c r="B65" s="312"/>
      <c r="C65" s="312"/>
      <c r="D65" s="312"/>
      <c r="E65" s="312"/>
      <c r="F65" s="312"/>
      <c r="G65" s="312"/>
      <c r="H65" s="312"/>
      <c r="I65" s="312"/>
      <c r="J65" s="312"/>
      <c r="K65" s="312"/>
      <c r="L65" s="312"/>
      <c r="M65" s="312"/>
      <c r="N65" s="312"/>
      <c r="O65" s="312"/>
      <c r="P65" s="312"/>
    </row>
    <row r="66" spans="1:17" ht="12.75">
      <c r="A66" s="386" t="s">
        <v>193</v>
      </c>
      <c r="B66" s="386"/>
      <c r="C66" s="386"/>
      <c r="D66" s="386"/>
      <c r="E66" s="386"/>
      <c r="F66" s="386"/>
      <c r="G66" s="386"/>
      <c r="H66" s="386"/>
      <c r="I66" s="386"/>
      <c r="J66" s="386"/>
      <c r="K66" s="386"/>
      <c r="L66" s="386"/>
      <c r="M66" s="386"/>
      <c r="N66" s="386"/>
      <c r="O66" s="386"/>
      <c r="P66" s="386"/>
      <c r="Q66" s="386"/>
    </row>
    <row r="67" spans="1:16" ht="12.75">
      <c r="A67" s="271"/>
      <c r="B67" s="271"/>
      <c r="C67" s="271"/>
      <c r="D67" s="271"/>
      <c r="E67" s="271"/>
      <c r="F67" s="271"/>
      <c r="G67" s="271"/>
      <c r="H67" s="271"/>
      <c r="I67" s="271"/>
      <c r="J67" s="271"/>
      <c r="K67" s="271"/>
      <c r="L67" s="271"/>
      <c r="M67" s="271"/>
      <c r="N67" s="271"/>
      <c r="O67" s="271"/>
      <c r="P67" s="271"/>
    </row>
    <row r="68" spans="1:17" ht="12.75">
      <c r="A68" s="387" t="s">
        <v>194</v>
      </c>
      <c r="B68" s="387"/>
      <c r="C68" s="387"/>
      <c r="D68" s="387"/>
      <c r="E68" s="387"/>
      <c r="F68" s="387"/>
      <c r="G68" s="387"/>
      <c r="H68" s="387"/>
      <c r="I68" s="387"/>
      <c r="J68" s="387"/>
      <c r="K68" s="387"/>
      <c r="L68" s="387"/>
      <c r="M68" s="387"/>
      <c r="N68" s="387"/>
      <c r="O68" s="387"/>
      <c r="P68" s="387"/>
      <c r="Q68" s="387"/>
    </row>
    <row r="69" spans="1:17" ht="12.75">
      <c r="A69" s="381" t="s">
        <v>195</v>
      </c>
      <c r="B69" s="381"/>
      <c r="C69" s="381"/>
      <c r="D69" s="381"/>
      <c r="E69" s="381"/>
      <c r="F69" s="381"/>
      <c r="G69" s="381"/>
      <c r="H69" s="381"/>
      <c r="I69" s="381"/>
      <c r="J69" s="381"/>
      <c r="K69" s="381"/>
      <c r="L69" s="381"/>
      <c r="M69" s="381"/>
      <c r="N69" s="381"/>
      <c r="O69" s="381"/>
      <c r="P69" s="381"/>
      <c r="Q69" s="381"/>
    </row>
    <row r="70" spans="1:17" ht="12.75">
      <c r="A70" s="381" t="s">
        <v>96</v>
      </c>
      <c r="B70" s="381"/>
      <c r="C70" s="381"/>
      <c r="D70" s="381"/>
      <c r="E70" s="381"/>
      <c r="F70" s="381"/>
      <c r="G70" s="381"/>
      <c r="H70" s="381"/>
      <c r="I70" s="381"/>
      <c r="J70" s="381"/>
      <c r="K70" s="381"/>
      <c r="L70" s="381"/>
      <c r="M70" s="381"/>
      <c r="N70" s="381"/>
      <c r="O70" s="381"/>
      <c r="P70" s="381"/>
      <c r="Q70" s="381"/>
    </row>
    <row r="71" spans="1:16" ht="12.75">
      <c r="A71" s="273"/>
      <c r="B71" s="271"/>
      <c r="C71" s="271"/>
      <c r="D71" s="271"/>
      <c r="E71" s="271"/>
      <c r="F71" s="271"/>
      <c r="G71" s="271"/>
      <c r="H71" s="271"/>
      <c r="I71" s="271"/>
      <c r="J71" s="271"/>
      <c r="K71" s="271"/>
      <c r="L71" s="271"/>
      <c r="M71" s="271"/>
      <c r="N71" s="271"/>
      <c r="O71" s="271"/>
      <c r="P71" s="271"/>
    </row>
    <row r="73" spans="1:17" ht="12.75">
      <c r="A73" s="278"/>
      <c r="B73" s="279"/>
      <c r="C73" s="280"/>
      <c r="D73" s="280"/>
      <c r="E73" s="280"/>
      <c r="F73" s="280"/>
      <c r="G73" s="280"/>
      <c r="H73" s="280"/>
      <c r="I73" s="280"/>
      <c r="J73" s="280"/>
      <c r="K73" s="280"/>
      <c r="L73" s="280"/>
      <c r="M73" s="280"/>
      <c r="N73" s="281"/>
      <c r="O73" s="384" t="s">
        <v>97</v>
      </c>
      <c r="P73" s="385"/>
      <c r="Q73" s="385"/>
    </row>
    <row r="74" spans="1:17" ht="12.75">
      <c r="A74" s="282"/>
      <c r="B74" s="283"/>
      <c r="C74" s="284"/>
      <c r="D74" s="284"/>
      <c r="E74" s="284"/>
      <c r="F74" s="284"/>
      <c r="G74" s="284"/>
      <c r="H74" s="284"/>
      <c r="I74" s="284"/>
      <c r="J74" s="284"/>
      <c r="K74" s="284"/>
      <c r="L74" s="284"/>
      <c r="M74" s="284"/>
      <c r="N74" s="285"/>
      <c r="O74" s="286" t="s">
        <v>105</v>
      </c>
      <c r="P74" s="287"/>
      <c r="Q74" s="288" t="s">
        <v>239</v>
      </c>
    </row>
    <row r="75" spans="1:17" ht="12.75">
      <c r="A75" s="289" t="s">
        <v>99</v>
      </c>
      <c r="B75" s="283" t="s">
        <v>100</v>
      </c>
      <c r="C75" s="284" t="s">
        <v>101</v>
      </c>
      <c r="D75" s="284" t="s">
        <v>102</v>
      </c>
      <c r="E75" s="284" t="s">
        <v>98</v>
      </c>
      <c r="F75" s="284" t="s">
        <v>103</v>
      </c>
      <c r="G75" s="284" t="s">
        <v>104</v>
      </c>
      <c r="H75" s="284" t="s">
        <v>105</v>
      </c>
      <c r="I75" s="284" t="s">
        <v>106</v>
      </c>
      <c r="J75" s="284" t="s">
        <v>107</v>
      </c>
      <c r="K75" s="284" t="s">
        <v>108</v>
      </c>
      <c r="L75" s="284" t="s">
        <v>109</v>
      </c>
      <c r="M75" s="284" t="s">
        <v>110</v>
      </c>
      <c r="N75" s="290" t="s">
        <v>111</v>
      </c>
      <c r="O75" s="379" t="s">
        <v>112</v>
      </c>
      <c r="P75" s="380"/>
      <c r="Q75" s="380"/>
    </row>
    <row r="76" spans="1:17" ht="13.5" customHeight="1">
      <c r="A76" s="282"/>
      <c r="B76" s="283"/>
      <c r="C76" s="284"/>
      <c r="D76" s="284"/>
      <c r="E76" s="284"/>
      <c r="F76" s="284"/>
      <c r="G76" s="284"/>
      <c r="H76" s="284"/>
      <c r="I76" s="284"/>
      <c r="J76" s="284"/>
      <c r="K76" s="284"/>
      <c r="L76" s="284"/>
      <c r="M76" s="284"/>
      <c r="N76" s="285"/>
      <c r="O76" s="290" t="s">
        <v>113</v>
      </c>
      <c r="P76" s="291" t="s">
        <v>114</v>
      </c>
      <c r="Q76" s="292" t="s">
        <v>114</v>
      </c>
    </row>
    <row r="77" spans="1:17" ht="12.75">
      <c r="A77" s="293"/>
      <c r="B77" s="294"/>
      <c r="C77" s="295"/>
      <c r="D77" s="295"/>
      <c r="E77" s="295"/>
      <c r="F77" s="295"/>
      <c r="G77" s="295"/>
      <c r="H77" s="295"/>
      <c r="I77" s="295"/>
      <c r="J77" s="295"/>
      <c r="K77" s="295"/>
      <c r="L77" s="295"/>
      <c r="M77" s="295"/>
      <c r="N77" s="296"/>
      <c r="O77" s="297" t="s">
        <v>115</v>
      </c>
      <c r="P77" s="298" t="s">
        <v>116</v>
      </c>
      <c r="Q77" s="299" t="s">
        <v>117</v>
      </c>
    </row>
    <row r="78" spans="1:16" ht="12.75">
      <c r="A78" s="300"/>
      <c r="B78" s="301"/>
      <c r="C78" s="301"/>
      <c r="D78" s="301"/>
      <c r="E78" s="301"/>
      <c r="F78" s="301"/>
      <c r="G78" s="301"/>
      <c r="H78" s="301"/>
      <c r="I78" s="301"/>
      <c r="J78" s="301"/>
      <c r="K78" s="301"/>
      <c r="L78" s="301"/>
      <c r="M78" s="301"/>
      <c r="N78" s="302"/>
      <c r="O78" s="303"/>
      <c r="P78" s="291"/>
    </row>
    <row r="79" spans="1:16" ht="12.75">
      <c r="A79" s="300"/>
      <c r="B79" s="301"/>
      <c r="C79" s="301"/>
      <c r="D79" s="301"/>
      <c r="E79" s="301"/>
      <c r="F79" s="301"/>
      <c r="G79" s="301"/>
      <c r="H79" s="301"/>
      <c r="I79" s="301"/>
      <c r="J79" s="301"/>
      <c r="K79" s="301"/>
      <c r="L79" s="301"/>
      <c r="M79" s="301"/>
      <c r="N79" s="302"/>
      <c r="O79" s="303"/>
      <c r="P79" s="291"/>
    </row>
    <row r="80" spans="1:16" ht="12.75">
      <c r="A80" s="300"/>
      <c r="B80" s="301"/>
      <c r="C80" s="301"/>
      <c r="D80" s="301"/>
      <c r="E80" s="301"/>
      <c r="F80" s="301"/>
      <c r="G80" s="301"/>
      <c r="H80" s="301"/>
      <c r="I80" s="301"/>
      <c r="J80" s="301"/>
      <c r="K80" s="301"/>
      <c r="L80" s="301"/>
      <c r="M80" s="301"/>
      <c r="N80" s="302"/>
      <c r="O80" s="303"/>
      <c r="P80" s="291"/>
    </row>
    <row r="81" spans="1:17" ht="12.75" customHeight="1">
      <c r="A81" s="382" t="s">
        <v>124</v>
      </c>
      <c r="B81" s="382"/>
      <c r="C81" s="382"/>
      <c r="D81" s="382"/>
      <c r="E81" s="382"/>
      <c r="F81" s="382"/>
      <c r="G81" s="382"/>
      <c r="H81" s="382"/>
      <c r="I81" s="382"/>
      <c r="J81" s="382"/>
      <c r="K81" s="382"/>
      <c r="L81" s="382"/>
      <c r="M81" s="382"/>
      <c r="N81" s="382"/>
      <c r="O81" s="382"/>
      <c r="P81" s="382"/>
      <c r="Q81" s="382"/>
    </row>
    <row r="82" spans="1:16" ht="11.25" customHeight="1">
      <c r="A82" s="308"/>
      <c r="B82" s="323"/>
      <c r="C82" s="323"/>
      <c r="D82" s="323"/>
      <c r="E82" s="323"/>
      <c r="F82" s="323"/>
      <c r="G82" s="323"/>
      <c r="H82" s="323"/>
      <c r="I82" s="323"/>
      <c r="J82" s="323"/>
      <c r="K82" s="323"/>
      <c r="L82" s="323"/>
      <c r="M82" s="323"/>
      <c r="N82" s="324"/>
      <c r="O82" s="324"/>
      <c r="P82" s="324"/>
    </row>
    <row r="83" spans="1:16" ht="11.25" customHeight="1">
      <c r="A83" s="318"/>
      <c r="B83" s="304"/>
      <c r="C83" s="304"/>
      <c r="D83" s="304"/>
      <c r="E83" s="304"/>
      <c r="F83" s="304"/>
      <c r="G83" s="304"/>
      <c r="H83" s="304"/>
      <c r="I83" s="304"/>
      <c r="J83" s="304"/>
      <c r="K83" s="304"/>
      <c r="L83" s="304"/>
      <c r="M83" s="304"/>
      <c r="N83" s="304"/>
      <c r="O83" s="311"/>
      <c r="P83" s="311"/>
    </row>
    <row r="84" spans="1:16" ht="11.25" customHeight="1">
      <c r="A84" s="42" t="s">
        <v>118</v>
      </c>
      <c r="B84" s="304">
        <v>80.43090081761605</v>
      </c>
      <c r="C84" s="304">
        <v>90.39073572442499</v>
      </c>
      <c r="D84" s="304">
        <v>103.80430745116097</v>
      </c>
      <c r="E84" s="304">
        <v>89.70554449727767</v>
      </c>
      <c r="F84" s="304">
        <v>107.27428153667795</v>
      </c>
      <c r="G84" s="304">
        <v>100.08150831978178</v>
      </c>
      <c r="H84" s="304">
        <v>102.76813638877354</v>
      </c>
      <c r="I84" s="304">
        <v>105.39501958870694</v>
      </c>
      <c r="J84" s="304">
        <v>108.95608514239292</v>
      </c>
      <c r="K84" s="304">
        <v>106.59627380501453</v>
      </c>
      <c r="L84" s="304">
        <v>114.91656750855998</v>
      </c>
      <c r="M84" s="304">
        <v>89.68063919942642</v>
      </c>
      <c r="N84" s="304"/>
      <c r="O84" s="315"/>
      <c r="P84" s="315"/>
    </row>
    <row r="85" spans="1:17" ht="11.25" customHeight="1">
      <c r="A85" s="43">
        <v>2001</v>
      </c>
      <c r="B85" s="304">
        <v>100.08608505395102</v>
      </c>
      <c r="C85" s="304">
        <v>97.94422057824522</v>
      </c>
      <c r="D85" s="304">
        <v>111.79673152325628</v>
      </c>
      <c r="E85" s="304">
        <v>99.3340945627379</v>
      </c>
      <c r="F85" s="304">
        <v>112.75388940283084</v>
      </c>
      <c r="G85" s="304">
        <v>113.45622773133127</v>
      </c>
      <c r="H85" s="304">
        <v>105.19524810131308</v>
      </c>
      <c r="I85" s="304">
        <v>114.77745583213654</v>
      </c>
      <c r="J85" s="304">
        <v>115.49030294032035</v>
      </c>
      <c r="K85" s="304">
        <v>115.29083669123025</v>
      </c>
      <c r="L85" s="304">
        <v>117.06842783908094</v>
      </c>
      <c r="M85" s="304">
        <v>81.4710805683187</v>
      </c>
      <c r="N85" s="304">
        <f>(B85+C85+D85+E85+F85+G85+H85+I85+J85+K85+L85+M85)/12</f>
        <v>107.0553834020627</v>
      </c>
      <c r="O85" s="314">
        <f>100*(H85-G85)/G85</f>
        <v>-7.2812042099447405</v>
      </c>
      <c r="P85" s="314">
        <f>100*(H85-H84)/H84</f>
        <v>2.3617356486428234</v>
      </c>
      <c r="Q85" s="315">
        <f>(((B85+C85+D85+E85+F85+G85+H85)/7)-((B84+C84+D84+E84+F84+G84+H84)/7))/((B84+C84+D84+E84+F84+G84+H84)/7)*100</f>
        <v>9.802142702621556</v>
      </c>
    </row>
    <row r="86" spans="1:17" ht="11.25" customHeight="1">
      <c r="A86" s="44">
        <v>2002</v>
      </c>
      <c r="B86" s="304">
        <v>100.69843299823667</v>
      </c>
      <c r="C86" s="304">
        <v>99.91672482398522</v>
      </c>
      <c r="D86" s="304">
        <v>110.96313254858103</v>
      </c>
      <c r="E86" s="304">
        <v>115.32924495426124</v>
      </c>
      <c r="F86" s="304">
        <v>111.57384812119548</v>
      </c>
      <c r="G86" s="304">
        <v>115.12001429726541</v>
      </c>
      <c r="H86" s="304">
        <v>115.17329093298014</v>
      </c>
      <c r="I86" s="304">
        <v>115.63882372233584</v>
      </c>
      <c r="J86" s="304">
        <v>124.57271644637098</v>
      </c>
      <c r="K86" s="304">
        <v>123.76801531542161</v>
      </c>
      <c r="L86" s="304">
        <v>122.93174264081486</v>
      </c>
      <c r="M86" s="304">
        <v>93.96226725366081</v>
      </c>
      <c r="N86" s="304">
        <f>(B86+C86+D86+E86+F86+G86+H86+I86+J86+K86+L86+M86)/12</f>
        <v>112.47068783792577</v>
      </c>
      <c r="O86" s="314">
        <f>100*(H86-G86)/G86</f>
        <v>0.04627921221165918</v>
      </c>
      <c r="P86" s="314">
        <f>100*(H86-H85)/H85</f>
        <v>9.485260039557343</v>
      </c>
      <c r="Q86" s="315">
        <f>(((B86+C86+D86+E86+F86+G86+H86)/7)-((B85+C85+D85+E85+F85+G85+H85)/7))/((B85+C85+D85+E85+F85+G85+H85)/7)*100</f>
        <v>3.8090018707130953</v>
      </c>
    </row>
    <row r="87" spans="1:17" ht="11.25" customHeight="1">
      <c r="A87" s="44">
        <v>2003</v>
      </c>
      <c r="B87" s="304">
        <v>110.7</v>
      </c>
      <c r="C87" s="304">
        <v>111.7</v>
      </c>
      <c r="D87" s="304">
        <v>125.7</v>
      </c>
      <c r="E87" s="304">
        <v>125.3</v>
      </c>
      <c r="F87" s="304">
        <v>128.3</v>
      </c>
      <c r="G87" s="304">
        <v>132.7</v>
      </c>
      <c r="H87" s="304">
        <v>131.8</v>
      </c>
      <c r="I87" s="304">
        <v>120.4</v>
      </c>
      <c r="J87" s="304">
        <v>142</v>
      </c>
      <c r="K87" s="304">
        <v>140.7</v>
      </c>
      <c r="L87" s="304">
        <v>136.9</v>
      </c>
      <c r="M87" s="304">
        <v>117.2</v>
      </c>
      <c r="N87" s="304">
        <f>(B87+C87+D87+E87+F87+G87+H87+I87+J87+K87+L87+M87)/12</f>
        <v>126.95</v>
      </c>
      <c r="O87" s="314">
        <f>100*(H87-G87)/G87</f>
        <v>-0.6782215523737584</v>
      </c>
      <c r="P87" s="314">
        <f>100*(H87-H86)/H86</f>
        <v>14.436254215133118</v>
      </c>
      <c r="Q87" s="315">
        <f>(((B87+C87+D87+E87+F87+G87+H87)/7)-((B86+C86+D86+E86+F86+G86+H86)/7))/((B86+C86+D86+E86+F86+G86+H86)/7)*100</f>
        <v>12.67280423750928</v>
      </c>
    </row>
    <row r="88" spans="1:17" ht="11.25" customHeight="1">
      <c r="A88" s="44">
        <v>2004</v>
      </c>
      <c r="B88" s="304">
        <v>125.2</v>
      </c>
      <c r="C88" s="304">
        <v>121.97412138937321</v>
      </c>
      <c r="D88" s="304">
        <v>147.1369974872599</v>
      </c>
      <c r="E88" s="304">
        <v>140.11154924946783</v>
      </c>
      <c r="F88" s="304">
        <v>135.61867925741967</v>
      </c>
      <c r="G88" s="304">
        <v>156.9</v>
      </c>
      <c r="H88" s="304">
        <v>143.53732885283466</v>
      </c>
      <c r="I88" s="304" t="s">
        <v>50</v>
      </c>
      <c r="J88" s="304" t="s">
        <v>50</v>
      </c>
      <c r="K88" s="304" t="s">
        <v>50</v>
      </c>
      <c r="L88" s="304" t="s">
        <v>50</v>
      </c>
      <c r="M88" s="304" t="s">
        <v>50</v>
      </c>
      <c r="N88" s="304">
        <f>(B88+C88+D88+E88+F88+G88+H88)/7</f>
        <v>138.63981089090788</v>
      </c>
      <c r="O88" s="314">
        <f>100*(H88-G88)/G88</f>
        <v>-8.51668014478352</v>
      </c>
      <c r="P88" s="314">
        <f>100*(H88-H87)/H87</f>
        <v>8.905408841300948</v>
      </c>
      <c r="Q88" s="315">
        <f>(((B88+C88+D88+E88+F88+G88+H88)/7)-((B87+C87+D87+E87+F87+G87+H87)/7))/((B87+C87+D87+E87+F87+G87+H87)/7)*100</f>
        <v>12.038637293506712</v>
      </c>
    </row>
    <row r="89" spans="1:16" ht="11.25" customHeight="1">
      <c r="A89" s="45"/>
      <c r="B89" s="304"/>
      <c r="C89" s="304"/>
      <c r="D89" s="304"/>
      <c r="E89" s="304"/>
      <c r="F89" s="304"/>
      <c r="G89" s="304"/>
      <c r="H89" s="304"/>
      <c r="I89" s="304"/>
      <c r="J89" s="304"/>
      <c r="K89" s="304"/>
      <c r="L89" s="304"/>
      <c r="M89" s="304"/>
      <c r="N89" s="304"/>
      <c r="O89" s="314"/>
      <c r="P89" s="314"/>
    </row>
    <row r="90" spans="1:16" ht="11.25" customHeight="1">
      <c r="A90" s="46" t="s">
        <v>119</v>
      </c>
      <c r="B90" s="304">
        <v>77.29523984678062</v>
      </c>
      <c r="C90" s="304">
        <v>87.94215371875805</v>
      </c>
      <c r="D90" s="304">
        <v>102.36115517268769</v>
      </c>
      <c r="E90" s="304">
        <v>90.09522743127148</v>
      </c>
      <c r="F90" s="304">
        <v>109.17236901204488</v>
      </c>
      <c r="G90" s="304">
        <v>99.18811899185272</v>
      </c>
      <c r="H90" s="304">
        <v>105.1943838861279</v>
      </c>
      <c r="I90" s="304">
        <v>106.37600103558444</v>
      </c>
      <c r="J90" s="304">
        <v>108.95721281412062</v>
      </c>
      <c r="K90" s="304">
        <v>107.19086586248156</v>
      </c>
      <c r="L90" s="304">
        <v>115.1145127721554</v>
      </c>
      <c r="M90" s="304">
        <v>91.11275943771385</v>
      </c>
      <c r="N90" s="304"/>
      <c r="O90" s="314"/>
      <c r="P90" s="314"/>
    </row>
    <row r="91" spans="1:17" ht="11.25" customHeight="1">
      <c r="A91" s="43">
        <v>2001</v>
      </c>
      <c r="B91" s="304">
        <v>98.5935684669896</v>
      </c>
      <c r="C91" s="304">
        <v>94.75067847816283</v>
      </c>
      <c r="D91" s="304">
        <v>109.68453320840614</v>
      </c>
      <c r="E91" s="304">
        <v>99.66520995956238</v>
      </c>
      <c r="F91" s="304">
        <v>111.53820233904197</v>
      </c>
      <c r="G91" s="304">
        <v>112.92085806301071</v>
      </c>
      <c r="H91" s="304">
        <v>106.84286979055952</v>
      </c>
      <c r="I91" s="304">
        <v>117.94060102236725</v>
      </c>
      <c r="J91" s="304">
        <v>112.74459333022548</v>
      </c>
      <c r="K91" s="304">
        <v>114.70125114940932</v>
      </c>
      <c r="L91" s="304">
        <v>113.91330664022954</v>
      </c>
      <c r="M91" s="304">
        <v>80.78264689277044</v>
      </c>
      <c r="N91" s="304">
        <f>(B91+C91+D91+E91+F91+G91+H91+I91+J91+K91+L91+M91)/12</f>
        <v>106.17319327839459</v>
      </c>
      <c r="O91" s="314">
        <f>100*(H91-G91)/G91</f>
        <v>-5.382520445478398</v>
      </c>
      <c r="P91" s="314">
        <f>100*(H91-H90)/H90</f>
        <v>1.5670854693308505</v>
      </c>
      <c r="Q91" s="315">
        <f>(((B91+C91+D91+E91+F91+G91+H91)/7)-((B90+C90+D90+E90+F90+G90+H90)/7))/((B90+C90+D90+E90+F90+G90+H90)/7)*100</f>
        <v>9.347843370352027</v>
      </c>
    </row>
    <row r="92" spans="1:17" ht="11.25" customHeight="1">
      <c r="A92" s="44">
        <v>2002</v>
      </c>
      <c r="B92" s="304">
        <v>96.1782039938165</v>
      </c>
      <c r="C92" s="304">
        <v>95.75624281724193</v>
      </c>
      <c r="D92" s="304">
        <v>104.54725119571158</v>
      </c>
      <c r="E92" s="304">
        <v>109.76181893573431</v>
      </c>
      <c r="F92" s="304">
        <v>106.3456540100394</v>
      </c>
      <c r="G92" s="304">
        <v>111.1357267160809</v>
      </c>
      <c r="H92" s="304">
        <v>114.53203282664029</v>
      </c>
      <c r="I92" s="304">
        <v>114.92210688492716</v>
      </c>
      <c r="J92" s="304">
        <v>122.47614479523854</v>
      </c>
      <c r="K92" s="304">
        <v>119.86041453074334</v>
      </c>
      <c r="L92" s="304">
        <v>119.40848540953013</v>
      </c>
      <c r="M92" s="304">
        <v>93.08426414930773</v>
      </c>
      <c r="N92" s="304">
        <f>(B92+C92+D92+E92+F92+G92+H92+I92+J92+K92+L92+M92)/12</f>
        <v>109.0006955220843</v>
      </c>
      <c r="O92" s="314">
        <f>100*(H92-G92)/G92</f>
        <v>3.0559984722428255</v>
      </c>
      <c r="P92" s="314">
        <f>100*(H92-H91)/H91</f>
        <v>7.196702083305679</v>
      </c>
      <c r="Q92" s="315">
        <f>(((B92+C92+D92+E92+F92+G92+H92)/7)-((B91+C91+D91+E91+F91+G91+H91)/7))/((B91+C91+D91+E91+F91+G91+H91)/7)*100</f>
        <v>0.5805223260310353</v>
      </c>
    </row>
    <row r="93" spans="1:17" ht="11.25" customHeight="1">
      <c r="A93" s="44">
        <v>2003</v>
      </c>
      <c r="B93" s="304">
        <v>105.2</v>
      </c>
      <c r="C93" s="304">
        <v>104.7</v>
      </c>
      <c r="D93" s="304">
        <v>119.3</v>
      </c>
      <c r="E93" s="304">
        <v>121.4</v>
      </c>
      <c r="F93" s="304">
        <v>126.7</v>
      </c>
      <c r="G93" s="304">
        <v>130.8</v>
      </c>
      <c r="H93" s="304">
        <v>131.3</v>
      </c>
      <c r="I93" s="304">
        <v>117</v>
      </c>
      <c r="J93" s="304">
        <v>139.4</v>
      </c>
      <c r="K93" s="304">
        <v>139.7</v>
      </c>
      <c r="L93" s="304">
        <v>135.3</v>
      </c>
      <c r="M93" s="304">
        <v>112.9</v>
      </c>
      <c r="N93" s="304">
        <f>(B93+C93+D93+E93+F93+G93+H93+I93+J93+K93+L93+M93)/12</f>
        <v>123.6416666666667</v>
      </c>
      <c r="O93" s="314">
        <f>100*(H93-G93)/G93</f>
        <v>0.38226299694189597</v>
      </c>
      <c r="P93" s="314">
        <f>100*(H93-H92)/H92</f>
        <v>14.640416972900764</v>
      </c>
      <c r="Q93" s="315">
        <f>(((B93+C93+D93+E93+F93+G93+H93)/7)-((B92+C92+D92+E92+F92+G92+H92)/7))/((B92+C92+D92+E92+F92+G92+H92)/7)*100</f>
        <v>13.700253302990697</v>
      </c>
    </row>
    <row r="94" spans="1:17" ht="11.25" customHeight="1">
      <c r="A94" s="44">
        <v>2004</v>
      </c>
      <c r="B94" s="304">
        <v>121.3</v>
      </c>
      <c r="C94" s="304">
        <v>116.22728484494229</v>
      </c>
      <c r="D94" s="304">
        <v>140.49521909811594</v>
      </c>
      <c r="E94" s="304">
        <v>135.8815856373889</v>
      </c>
      <c r="F94" s="304">
        <v>128.9830107722873</v>
      </c>
      <c r="G94" s="304">
        <v>149.9</v>
      </c>
      <c r="H94" s="304">
        <v>140.31473275139462</v>
      </c>
      <c r="I94" s="304" t="s">
        <v>50</v>
      </c>
      <c r="J94" s="304" t="s">
        <v>50</v>
      </c>
      <c r="K94" s="304" t="s">
        <v>50</v>
      </c>
      <c r="L94" s="304" t="s">
        <v>50</v>
      </c>
      <c r="M94" s="304" t="s">
        <v>50</v>
      </c>
      <c r="N94" s="304">
        <f>(B94+C94+D94+E94+F94+G94+H94)/7</f>
        <v>133.30026187201844</v>
      </c>
      <c r="O94" s="314">
        <f>100*(H94-G94)/G94</f>
        <v>-6.394441126487918</v>
      </c>
      <c r="P94" s="314">
        <f>100*(H94-H93)/H93</f>
        <v>6.865752285906019</v>
      </c>
      <c r="Q94" s="315">
        <f>(((B94+C94+D94+E94+F94+G94+H94)/7)-((B93+C93+D93+E93+F93+G93+H93)/7))/((B93+C93+D93+E93+F93+G93+H93)/7)*100</f>
        <v>11.162953669779483</v>
      </c>
    </row>
    <row r="95" spans="1:16" ht="11.25" customHeight="1">
      <c r="A95" s="45"/>
      <c r="B95" s="304"/>
      <c r="C95" s="304"/>
      <c r="D95" s="304"/>
      <c r="E95" s="304"/>
      <c r="F95" s="304"/>
      <c r="G95" s="304"/>
      <c r="H95" s="304"/>
      <c r="I95" s="304"/>
      <c r="J95" s="304"/>
      <c r="K95" s="304"/>
      <c r="L95" s="304"/>
      <c r="M95" s="304"/>
      <c r="N95" s="304"/>
      <c r="O95" s="314"/>
      <c r="P95" s="314"/>
    </row>
    <row r="96" spans="1:16" ht="11.25" customHeight="1">
      <c r="A96" s="46" t="s">
        <v>120</v>
      </c>
      <c r="B96" s="304">
        <v>92.20613777896135</v>
      </c>
      <c r="C96" s="304">
        <v>99.58580929977016</v>
      </c>
      <c r="D96" s="304">
        <v>109.22372626075658</v>
      </c>
      <c r="E96" s="304">
        <v>88.24218192813585</v>
      </c>
      <c r="F96" s="304">
        <v>100.1464606357194</v>
      </c>
      <c r="G96" s="304">
        <v>103.43642172648728</v>
      </c>
      <c r="H96" s="304">
        <v>93.65693480002373</v>
      </c>
      <c r="I96" s="304">
        <v>101.71117458510544</v>
      </c>
      <c r="J96" s="304">
        <v>108.95185043423314</v>
      </c>
      <c r="K96" s="304">
        <v>104.36342323689516</v>
      </c>
      <c r="L96" s="304">
        <v>114.17323064468444</v>
      </c>
      <c r="M96" s="304">
        <v>84.30264861680999</v>
      </c>
      <c r="N96" s="304"/>
      <c r="O96" s="314"/>
      <c r="P96" s="314"/>
    </row>
    <row r="97" spans="1:17" ht="11.25" customHeight="1">
      <c r="A97" s="43">
        <v>2001</v>
      </c>
      <c r="B97" s="304">
        <v>105.69087990885917</v>
      </c>
      <c r="C97" s="304">
        <v>109.93681650082405</v>
      </c>
      <c r="D97" s="304">
        <v>119.72859529749374</v>
      </c>
      <c r="E97" s="304">
        <v>98.09066859844046</v>
      </c>
      <c r="F97" s="304">
        <v>117.31911612046466</v>
      </c>
      <c r="G97" s="304">
        <v>115.46668254719083</v>
      </c>
      <c r="H97" s="304">
        <v>99.00799252622319</v>
      </c>
      <c r="I97" s="304">
        <v>102.89900834765345</v>
      </c>
      <c r="J97" s="304">
        <v>125.8011693202025</v>
      </c>
      <c r="K97" s="304">
        <v>117.50488646312714</v>
      </c>
      <c r="L97" s="304">
        <v>128.91674310701714</v>
      </c>
      <c r="M97" s="304">
        <v>84.05633124843985</v>
      </c>
      <c r="N97" s="304">
        <f>(B97+C97+D97+E97+F97+G97+H97+I97+J97+K97+L97+M97)/12</f>
        <v>110.36824083216133</v>
      </c>
      <c r="O97" s="314">
        <f>100*(H97-G97)/G97</f>
        <v>-14.254059836040607</v>
      </c>
      <c r="P97" s="314">
        <f>100*(H97-H96)/H96</f>
        <v>5.7134666403774945</v>
      </c>
      <c r="Q97" s="315">
        <f>(((B97+C97+D97+E97+F97+G97+H97)/7)-((B96+C96+D96+E96+F96+G96+H96)/7))/((B96+C96+D96+E96+F96+G96+H96)/7)*100</f>
        <v>11.470261623893235</v>
      </c>
    </row>
    <row r="98" spans="1:17" ht="11.25" customHeight="1">
      <c r="A98" s="44">
        <v>2002</v>
      </c>
      <c r="B98" s="304">
        <v>117.67308942400194</v>
      </c>
      <c r="C98" s="304">
        <v>115.54043604752951</v>
      </c>
      <c r="D98" s="304">
        <v>135.05646532663727</v>
      </c>
      <c r="E98" s="304">
        <v>136.23640336344505</v>
      </c>
      <c r="F98" s="304">
        <v>131.20710092271818</v>
      </c>
      <c r="G98" s="304">
        <v>130.08206881339157</v>
      </c>
      <c r="H98" s="304">
        <v>117.58138486250951</v>
      </c>
      <c r="I98" s="304">
        <v>118.33028516114015</v>
      </c>
      <c r="J98" s="304">
        <v>132.44589796165812</v>
      </c>
      <c r="K98" s="304">
        <v>138.44209061128873</v>
      </c>
      <c r="L98" s="304">
        <v>136.16250615697408</v>
      </c>
      <c r="M98" s="304">
        <v>97.25940131819598</v>
      </c>
      <c r="N98" s="304">
        <f>(B98+C98+D98+E98+F98+G98+H98+I98+J98+K98+L98+M98)/12</f>
        <v>125.5014274974575</v>
      </c>
      <c r="O98" s="314">
        <f>100*(H98-G98)/G98</f>
        <v>-9.609844050692983</v>
      </c>
      <c r="P98" s="314">
        <f>100*(H98-H97)/H97</f>
        <v>18.759487857878728</v>
      </c>
      <c r="Q98" s="315">
        <f>(((B98+C98+D98+E98+F98+G98+H98)/7)-((B97+C97+D97+E97+F97+G97+H97)/7))/((B97+C97+D97+E97+F97+G97+H97)/7)*100</f>
        <v>15.437781773807504</v>
      </c>
    </row>
    <row r="99" spans="1:17" ht="11.25" customHeight="1">
      <c r="A99" s="44">
        <v>2003</v>
      </c>
      <c r="B99" s="304">
        <v>131.5</v>
      </c>
      <c r="C99" s="304">
        <v>138</v>
      </c>
      <c r="D99" s="304">
        <v>150.1</v>
      </c>
      <c r="E99" s="304">
        <v>139.9</v>
      </c>
      <c r="F99" s="304">
        <v>134.1</v>
      </c>
      <c r="G99" s="304">
        <v>140.1</v>
      </c>
      <c r="H99" s="304">
        <v>133.9</v>
      </c>
      <c r="I99" s="304">
        <v>133.1</v>
      </c>
      <c r="J99" s="304">
        <v>152.1</v>
      </c>
      <c r="K99" s="304">
        <v>144.4</v>
      </c>
      <c r="L99" s="304">
        <v>142.7</v>
      </c>
      <c r="M99" s="304">
        <v>133.3</v>
      </c>
      <c r="N99" s="304">
        <f>(B99+C99+D99+E99+F99+G99+H99+I99+J99+K99+L99+M99)/12</f>
        <v>139.43333333333334</v>
      </c>
      <c r="O99" s="314">
        <f>100*(H99-G99)/G99</f>
        <v>-4.425410421127758</v>
      </c>
      <c r="P99" s="314">
        <f>100*(H99-H98)/H98</f>
        <v>13.878570282678853</v>
      </c>
      <c r="Q99" s="315">
        <f>(((B99+C99+D99+E99+F99+G99+H99)/7)-((B98+C98+D98+E98+F98+G98+H98)/7))/((B98+C98+D98+E98+F98+G98+H98)/7)*100</f>
        <v>9.534214285076045</v>
      </c>
    </row>
    <row r="100" spans="1:17" ht="11.25" customHeight="1">
      <c r="A100" s="44">
        <v>2004</v>
      </c>
      <c r="B100" s="304">
        <v>139.9</v>
      </c>
      <c r="C100" s="304">
        <v>143.5550138136156</v>
      </c>
      <c r="D100" s="304">
        <v>172.07863343128554</v>
      </c>
      <c r="E100" s="304">
        <v>155.99618229215062</v>
      </c>
      <c r="F100" s="304">
        <v>160.53737089481993</v>
      </c>
      <c r="G100" s="304">
        <v>183</v>
      </c>
      <c r="H100" s="304">
        <v>155.63903024020794</v>
      </c>
      <c r="I100" s="304" t="s">
        <v>50</v>
      </c>
      <c r="J100" s="304" t="s">
        <v>50</v>
      </c>
      <c r="K100" s="304" t="s">
        <v>50</v>
      </c>
      <c r="L100" s="304" t="s">
        <v>50</v>
      </c>
      <c r="M100" s="304" t="s">
        <v>50</v>
      </c>
      <c r="N100" s="304">
        <f>(B100+C100+D100+E100+F100+G100+H100)/7</f>
        <v>158.67231866743992</v>
      </c>
      <c r="O100" s="314">
        <f>100*(H100-G100)/G100</f>
        <v>-14.951349595514785</v>
      </c>
      <c r="P100" s="314">
        <f>100*(H100-H99)/H99</f>
        <v>16.235272770879714</v>
      </c>
      <c r="Q100" s="315">
        <f>(((B100+C100+D100+E100+F100+G100+H100)/7)-((B99+C99+D99+E99+F99+G99+H99)/7))/((B99+C99+D99+E99+F99+G99+H99)/7)*100</f>
        <v>14.789813008689487</v>
      </c>
    </row>
    <row r="101" spans="1:16" ht="11.25" customHeight="1">
      <c r="A101" s="316"/>
      <c r="B101" s="304"/>
      <c r="C101" s="304"/>
      <c r="D101" s="304"/>
      <c r="E101" s="304"/>
      <c r="F101" s="304"/>
      <c r="G101" s="304"/>
      <c r="H101" s="304"/>
      <c r="I101" s="304"/>
      <c r="J101" s="304"/>
      <c r="K101" s="304"/>
      <c r="L101" s="304"/>
      <c r="M101" s="304"/>
      <c r="N101" s="325"/>
      <c r="O101" s="314"/>
      <c r="P101" s="314"/>
    </row>
    <row r="102" spans="1:16" ht="11.25" customHeight="1">
      <c r="A102" s="316"/>
      <c r="B102" s="304"/>
      <c r="C102" s="304"/>
      <c r="D102" s="304"/>
      <c r="E102" s="304"/>
      <c r="F102" s="304"/>
      <c r="G102" s="304"/>
      <c r="H102" s="304"/>
      <c r="I102" s="304"/>
      <c r="J102" s="304"/>
      <c r="K102" s="304"/>
      <c r="L102" s="304"/>
      <c r="M102" s="304"/>
      <c r="N102" s="325"/>
      <c r="O102" s="314"/>
      <c r="P102" s="314"/>
    </row>
    <row r="103" spans="1:16" ht="11.25" customHeight="1">
      <c r="A103" s="316"/>
      <c r="B103" s="304"/>
      <c r="C103" s="304"/>
      <c r="D103" s="304"/>
      <c r="E103" s="304"/>
      <c r="F103" s="304"/>
      <c r="G103" s="304"/>
      <c r="H103" s="304"/>
      <c r="I103" s="304"/>
      <c r="J103" s="304"/>
      <c r="K103" s="304"/>
      <c r="L103" s="304"/>
      <c r="M103" s="304"/>
      <c r="N103" s="325"/>
      <c r="O103" s="314"/>
      <c r="P103" s="314"/>
    </row>
    <row r="104" spans="1:17" ht="13.5" customHeight="1">
      <c r="A104" s="382" t="s">
        <v>125</v>
      </c>
      <c r="B104" s="382"/>
      <c r="C104" s="382"/>
      <c r="D104" s="382"/>
      <c r="E104" s="382"/>
      <c r="F104" s="382"/>
      <c r="G104" s="382"/>
      <c r="H104" s="382"/>
      <c r="I104" s="382"/>
      <c r="J104" s="382"/>
      <c r="K104" s="382"/>
      <c r="L104" s="382"/>
      <c r="M104" s="382"/>
      <c r="N104" s="382"/>
      <c r="O104" s="382"/>
      <c r="P104" s="382"/>
      <c r="Q104" s="382"/>
    </row>
    <row r="105" spans="1:16" ht="11.25" customHeight="1">
      <c r="A105" s="309"/>
      <c r="B105" s="309"/>
      <c r="C105" s="309"/>
      <c r="D105" s="309"/>
      <c r="E105" s="309"/>
      <c r="F105" s="309"/>
      <c r="G105" s="309"/>
      <c r="H105" s="309"/>
      <c r="I105" s="309"/>
      <c r="J105" s="309"/>
      <c r="K105" s="309"/>
      <c r="L105" s="309"/>
      <c r="M105" s="309"/>
      <c r="N105" s="317"/>
      <c r="O105" s="314"/>
      <c r="P105" s="314"/>
    </row>
    <row r="106" spans="1:16" ht="11.25" customHeight="1">
      <c r="A106" s="309"/>
      <c r="B106" s="304"/>
      <c r="C106" s="304"/>
      <c r="D106" s="304"/>
      <c r="E106" s="304"/>
      <c r="F106" s="304"/>
      <c r="G106" s="304"/>
      <c r="H106" s="304"/>
      <c r="I106" s="304"/>
      <c r="J106" s="304"/>
      <c r="K106" s="304"/>
      <c r="L106" s="304"/>
      <c r="M106" s="304"/>
      <c r="N106" s="304"/>
      <c r="O106" s="314"/>
      <c r="P106" s="314"/>
    </row>
    <row r="107" spans="1:16" ht="11.25" customHeight="1">
      <c r="A107" s="42" t="s">
        <v>118</v>
      </c>
      <c r="B107" s="304">
        <v>76.74746323183179</v>
      </c>
      <c r="C107" s="304">
        <v>99.48906665959684</v>
      </c>
      <c r="D107" s="304">
        <v>106.27097586445177</v>
      </c>
      <c r="E107" s="304">
        <v>96.80518673253718</v>
      </c>
      <c r="F107" s="304">
        <v>99.88531524717075</v>
      </c>
      <c r="G107" s="304">
        <v>91.00935123282903</v>
      </c>
      <c r="H107" s="304">
        <v>84.61824908355501</v>
      </c>
      <c r="I107" s="304">
        <v>91.29982810528621</v>
      </c>
      <c r="J107" s="304">
        <v>103.41245197707482</v>
      </c>
      <c r="K107" s="304">
        <v>113.95544515244018</v>
      </c>
      <c r="L107" s="304">
        <v>129.25951169009394</v>
      </c>
      <c r="M107" s="304">
        <v>107.2471550673058</v>
      </c>
      <c r="N107" s="304"/>
      <c r="O107" s="314"/>
      <c r="P107" s="314"/>
    </row>
    <row r="108" spans="1:17" ht="11.25" customHeight="1">
      <c r="A108" s="43">
        <v>2001</v>
      </c>
      <c r="B108" s="304">
        <v>91.57648390800756</v>
      </c>
      <c r="C108" s="304">
        <v>96.83098712979654</v>
      </c>
      <c r="D108" s="304">
        <v>116.05561452144374</v>
      </c>
      <c r="E108" s="304">
        <v>87.70148831346664</v>
      </c>
      <c r="F108" s="304">
        <v>99.0376395849209</v>
      </c>
      <c r="G108" s="304">
        <v>86.54672187665484</v>
      </c>
      <c r="H108" s="304">
        <v>84.79243238695169</v>
      </c>
      <c r="I108" s="304">
        <v>87.10095950864205</v>
      </c>
      <c r="J108" s="304">
        <v>96.67828902638495</v>
      </c>
      <c r="K108" s="304">
        <v>95.2245559978408</v>
      </c>
      <c r="L108" s="304">
        <v>123.53551798364748</v>
      </c>
      <c r="M108" s="304">
        <v>102.48359691432904</v>
      </c>
      <c r="N108" s="304">
        <f>(B108+C108+D108+E108+F108+G108+H108+I108+J108+K108+L108+M108)/12</f>
        <v>97.29702392934053</v>
      </c>
      <c r="O108" s="314">
        <f>100*(H108-G108)/G108</f>
        <v>-2.026985484445434</v>
      </c>
      <c r="P108" s="314">
        <f>100*(H108-H107)/H107</f>
        <v>0.20584602645781472</v>
      </c>
      <c r="Q108" s="315">
        <f>(((B108+C108+D108+E108+F108+G108+H108)/7)-((B107+C107+D107+E107+F107+G107+H107)/7))/((B107+C107+D107+E107+F107+G107+H107)/7)*100</f>
        <v>1.1782922925422723</v>
      </c>
    </row>
    <row r="109" spans="1:17" ht="11.25" customHeight="1">
      <c r="A109" s="44">
        <v>2002</v>
      </c>
      <c r="B109" s="304">
        <v>86.38638638278273</v>
      </c>
      <c r="C109" s="304">
        <v>94.8898410211126</v>
      </c>
      <c r="D109" s="304">
        <v>112.64915267456</v>
      </c>
      <c r="E109" s="304">
        <v>109.44022140784769</v>
      </c>
      <c r="F109" s="304">
        <v>89.4600649017302</v>
      </c>
      <c r="G109" s="304">
        <v>99.67477302952871</v>
      </c>
      <c r="H109" s="304">
        <v>87.11334640976322</v>
      </c>
      <c r="I109" s="304">
        <v>98.58761657991325</v>
      </c>
      <c r="J109" s="304">
        <v>118.41220080965238</v>
      </c>
      <c r="K109" s="304">
        <v>122.64745688911557</v>
      </c>
      <c r="L109" s="304">
        <v>126.70240403136508</v>
      </c>
      <c r="M109" s="304">
        <v>105.10157742015971</v>
      </c>
      <c r="N109" s="304">
        <f>(B109+C109+D109+E109+F109+G109+H109+I109+J109+K109+L109+M109)/12</f>
        <v>104.25542012979427</v>
      </c>
      <c r="O109" s="314">
        <f>100*(H109-G109)/G109</f>
        <v>-12.60241306598627</v>
      </c>
      <c r="P109" s="314">
        <f>100*(H109-H108)/H108</f>
        <v>2.7371711808195403</v>
      </c>
      <c r="Q109" s="315">
        <f>(((B109+C109+D109+E109+F109+G109+H109)/7)-((B108+C108+D108+E108+F108+G108+H108)/7))/((B108+C108+D108+E108+F108+G108+H108)/7)*100</f>
        <v>2.5768078700961112</v>
      </c>
    </row>
    <row r="110" spans="1:17" ht="11.25" customHeight="1">
      <c r="A110" s="44">
        <v>2003</v>
      </c>
      <c r="B110" s="304">
        <v>100.1</v>
      </c>
      <c r="C110" s="304">
        <v>100.4</v>
      </c>
      <c r="D110" s="304">
        <v>124.1</v>
      </c>
      <c r="E110" s="304">
        <v>102</v>
      </c>
      <c r="F110" s="304">
        <v>92.6</v>
      </c>
      <c r="G110" s="304">
        <v>109.1</v>
      </c>
      <c r="H110" s="304">
        <v>103.2</v>
      </c>
      <c r="I110" s="304">
        <v>101.4</v>
      </c>
      <c r="J110" s="304">
        <v>131.4</v>
      </c>
      <c r="K110" s="304">
        <v>136.5</v>
      </c>
      <c r="L110" s="304">
        <v>140.5</v>
      </c>
      <c r="M110" s="304">
        <v>113.6</v>
      </c>
      <c r="N110" s="304">
        <f>(B110+C110+D110+E110+F110+G110+H110+I110+J110+K110+L110+M110)/12</f>
        <v>112.90833333333335</v>
      </c>
      <c r="O110" s="314">
        <f>100*(H110-G110)/G110</f>
        <v>-5.407882676443622</v>
      </c>
      <c r="P110" s="314">
        <f>100*(H110-H109)/H109</f>
        <v>18.466347871161414</v>
      </c>
      <c r="Q110" s="315">
        <f>(((B110+C110+D110+E110+F110+G110+H110)/7)-((B109+C109+D109+E109+F109+G109+H109)/7))/((B109+C109+D109+E109+F109+G109+H109)/7)*100</f>
        <v>7.634661811562782</v>
      </c>
    </row>
    <row r="111" spans="1:17" ht="11.25" customHeight="1">
      <c r="A111" s="44">
        <v>2004</v>
      </c>
      <c r="B111" s="304">
        <v>96.5</v>
      </c>
      <c r="C111" s="304">
        <v>107.67076373463622</v>
      </c>
      <c r="D111" s="304">
        <v>133.95202952456918</v>
      </c>
      <c r="E111" s="304">
        <v>118.16510630750636</v>
      </c>
      <c r="F111" s="304">
        <v>110.10934431244523</v>
      </c>
      <c r="G111" s="304">
        <v>131.1</v>
      </c>
      <c r="H111" s="304">
        <v>111.66725325458519</v>
      </c>
      <c r="I111" s="304" t="s">
        <v>50</v>
      </c>
      <c r="J111" s="304" t="s">
        <v>50</v>
      </c>
      <c r="K111" s="304" t="s">
        <v>50</v>
      </c>
      <c r="L111" s="304" t="s">
        <v>50</v>
      </c>
      <c r="M111" s="304" t="s">
        <v>50</v>
      </c>
      <c r="N111" s="304">
        <f>(B111+C111+D111+E111+F111+G111+H111)/7</f>
        <v>115.59492816196317</v>
      </c>
      <c r="O111" s="314">
        <f>100*(H111-G111)/G111</f>
        <v>-14.822842673848058</v>
      </c>
      <c r="P111" s="314">
        <f>100*(H111-H110)/H110</f>
        <v>8.204702766070918</v>
      </c>
      <c r="Q111" s="315">
        <f>(((B111+C111+D111+E111+F111+G111+H111)/7)-((B110+C110+D110+E110+F110+G110+H110)/7))/((B110+C110+D110+E110+F110+G110+H110)/7)*100</f>
        <v>10.617156135849907</v>
      </c>
    </row>
    <row r="112" spans="1:16" ht="11.25" customHeight="1">
      <c r="A112" s="45"/>
      <c r="B112" s="304"/>
      <c r="C112" s="304"/>
      <c r="D112" s="304"/>
      <c r="E112" s="304"/>
      <c r="F112" s="304"/>
      <c r="G112" s="304"/>
      <c r="H112" s="304"/>
      <c r="I112" s="304"/>
      <c r="J112" s="304"/>
      <c r="K112" s="304"/>
      <c r="L112" s="304"/>
      <c r="M112" s="304"/>
      <c r="N112" s="304"/>
      <c r="O112" s="314"/>
      <c r="P112" s="314"/>
    </row>
    <row r="113" spans="1:16" ht="11.25" customHeight="1">
      <c r="A113" s="46" t="s">
        <v>119</v>
      </c>
      <c r="B113" s="304">
        <v>79.92623550027028</v>
      </c>
      <c r="C113" s="304">
        <v>102.27762195986425</v>
      </c>
      <c r="D113" s="304">
        <v>110.70049991114814</v>
      </c>
      <c r="E113" s="304">
        <v>100.92378465820686</v>
      </c>
      <c r="F113" s="304">
        <v>97.32545457837635</v>
      </c>
      <c r="G113" s="304">
        <v>86.6643925945107</v>
      </c>
      <c r="H113" s="304">
        <v>81.91675952004816</v>
      </c>
      <c r="I113" s="304">
        <v>96.31194666960137</v>
      </c>
      <c r="J113" s="304">
        <v>105.67157942307735</v>
      </c>
      <c r="K113" s="304">
        <v>114.70571446548202</v>
      </c>
      <c r="L113" s="304">
        <v>123.30206432321657</v>
      </c>
      <c r="M113" s="304">
        <v>100.27394644385359</v>
      </c>
      <c r="N113" s="304"/>
      <c r="O113" s="314"/>
      <c r="P113" s="314"/>
    </row>
    <row r="114" spans="1:17" ht="11.25" customHeight="1">
      <c r="A114" s="43">
        <v>2001</v>
      </c>
      <c r="B114" s="304">
        <v>88.52271072758971</v>
      </c>
      <c r="C114" s="304">
        <v>95.57400244715521</v>
      </c>
      <c r="D114" s="304">
        <v>109.11184847985052</v>
      </c>
      <c r="E114" s="304">
        <v>85.52725365072682</v>
      </c>
      <c r="F114" s="304">
        <v>95.35285317862771</v>
      </c>
      <c r="G114" s="304">
        <v>80.19067788773268</v>
      </c>
      <c r="H114" s="304">
        <v>80.36430542808803</v>
      </c>
      <c r="I114" s="304">
        <v>91.35547809163783</v>
      </c>
      <c r="J114" s="304">
        <v>99.51272811961545</v>
      </c>
      <c r="K114" s="304">
        <v>102.07019966343455</v>
      </c>
      <c r="L114" s="304">
        <v>119.68643831956038</v>
      </c>
      <c r="M114" s="304">
        <v>98.2234014842838</v>
      </c>
      <c r="N114" s="304">
        <f>(B114+C114+D114+E114+F114+G114+H114+I114+J114+K114+L114+M114)/12</f>
        <v>95.45765812319189</v>
      </c>
      <c r="O114" s="314">
        <f>100*(H114-G114)/G114</f>
        <v>0.21651835965077418</v>
      </c>
      <c r="P114" s="314">
        <f>100*(H114-H113)/H113</f>
        <v>-1.8951605276575723</v>
      </c>
      <c r="Q114" s="315">
        <f>(((B114+C114+D114+E114+F114+G114+H114)/7)-((B113+C113+D113+E113+F113+G113+H113)/7))/((B113+C113+D113+E113+F113+G113+H113)/7)*100</f>
        <v>-3.803209846266664</v>
      </c>
    </row>
    <row r="115" spans="1:17" ht="11.25" customHeight="1">
      <c r="A115" s="44">
        <v>2002</v>
      </c>
      <c r="B115" s="304">
        <v>84.36979828429965</v>
      </c>
      <c r="C115" s="304">
        <v>89.17343992697933</v>
      </c>
      <c r="D115" s="304">
        <v>106.7408693617746</v>
      </c>
      <c r="E115" s="304">
        <v>93.97973956139121</v>
      </c>
      <c r="F115" s="304">
        <v>77.5252237177152</v>
      </c>
      <c r="G115" s="304">
        <v>91.35856833682129</v>
      </c>
      <c r="H115" s="304">
        <v>83.46993928624651</v>
      </c>
      <c r="I115" s="304">
        <v>98.18342692045421</v>
      </c>
      <c r="J115" s="304">
        <v>108.30731222612503</v>
      </c>
      <c r="K115" s="304">
        <v>114.43769210211245</v>
      </c>
      <c r="L115" s="304">
        <v>113.21764152497991</v>
      </c>
      <c r="M115" s="304">
        <v>97.75911538970603</v>
      </c>
      <c r="N115" s="304">
        <f>(B115+C115+D115+E115+F115+G115+H115+I115+J115+K115+L115+M115)/12</f>
        <v>96.54356388655044</v>
      </c>
      <c r="O115" s="314">
        <f>100*(H115-G115)/G115</f>
        <v>-8.63479933430101</v>
      </c>
      <c r="P115" s="314">
        <f>100*(H115-H114)/H114</f>
        <v>3.8644443470459433</v>
      </c>
      <c r="Q115" s="315">
        <f>(((B115+C115+D115+E115+F115+G115+H115)/7)-((B114+C114+D114+E114+F114+G114+H114)/7))/((B114+C114+D114+E114+F114+G114+H114)/7)*100</f>
        <v>-1.2646582537747082</v>
      </c>
    </row>
    <row r="116" spans="1:17" ht="11.25" customHeight="1">
      <c r="A116" s="44">
        <v>2003</v>
      </c>
      <c r="B116" s="304">
        <v>91.3</v>
      </c>
      <c r="C116" s="304">
        <v>91.1</v>
      </c>
      <c r="D116" s="304">
        <v>112.9</v>
      </c>
      <c r="E116" s="304">
        <v>95</v>
      </c>
      <c r="F116" s="304">
        <v>88.1</v>
      </c>
      <c r="G116" s="304">
        <v>103.5</v>
      </c>
      <c r="H116" s="304">
        <v>88.7</v>
      </c>
      <c r="I116" s="304">
        <v>97.1</v>
      </c>
      <c r="J116" s="304">
        <v>114.9</v>
      </c>
      <c r="K116" s="304">
        <v>110.9</v>
      </c>
      <c r="L116" s="304">
        <v>108.9</v>
      </c>
      <c r="M116" s="304">
        <v>102.4</v>
      </c>
      <c r="N116" s="304">
        <f>(B116+C116+D116+E116+F116+G116+H116+I116+J116+K116+L116+M116)/12</f>
        <v>100.40000000000002</v>
      </c>
      <c r="O116" s="314">
        <f>100*(H116-G116)/G116</f>
        <v>-14.299516908212558</v>
      </c>
      <c r="P116" s="314">
        <f>100*(H116-H115)/H115</f>
        <v>6.265801507076517</v>
      </c>
      <c r="Q116" s="315">
        <f>(((B116+C116+D116+E116+F116+G116+H116)/7)-((B115+C115+D115+E115+F115+G115+H115)/7))/((B115+C115+D115+E115+F115+G115+H115)/7)*100</f>
        <v>7.019021335436569</v>
      </c>
    </row>
    <row r="117" spans="1:17" ht="11.25" customHeight="1">
      <c r="A117" s="44">
        <v>2004</v>
      </c>
      <c r="B117" s="304">
        <v>84.5</v>
      </c>
      <c r="C117" s="304">
        <v>91.31897209844864</v>
      </c>
      <c r="D117" s="304">
        <v>114.59070896030259</v>
      </c>
      <c r="E117" s="304">
        <v>101.06632068459609</v>
      </c>
      <c r="F117" s="304">
        <v>88.49882210226167</v>
      </c>
      <c r="G117" s="304">
        <v>107.1</v>
      </c>
      <c r="H117" s="304">
        <v>91.33199755776327</v>
      </c>
      <c r="I117" s="304" t="s">
        <v>50</v>
      </c>
      <c r="J117" s="304" t="s">
        <v>50</v>
      </c>
      <c r="K117" s="304" t="s">
        <v>50</v>
      </c>
      <c r="L117" s="304" t="s">
        <v>50</v>
      </c>
      <c r="M117" s="304" t="s">
        <v>50</v>
      </c>
      <c r="N117" s="304">
        <f>(B117+C117+D117+E117+F117+G117+H117)/7</f>
        <v>96.91526020048175</v>
      </c>
      <c r="O117" s="314">
        <f>100*(H117-G117)/G117</f>
        <v>-14.722691355963326</v>
      </c>
      <c r="P117" s="314">
        <f>100*(H117-H116)/H116</f>
        <v>2.9673027708717816</v>
      </c>
      <c r="Q117" s="315">
        <f>(((B117+C117+D117+E117+F117+G117+H117)/7)-((B116+C116+D116+E116+F116+G116+H116)/7))/((B116+C116+D116+E116+F116+G116+H116)/7)*100</f>
        <v>1.1641546977888901</v>
      </c>
    </row>
    <row r="118" spans="1:16" ht="11.25" customHeight="1">
      <c r="A118" s="45"/>
      <c r="B118" s="304"/>
      <c r="C118" s="304"/>
      <c r="D118" s="304"/>
      <c r="E118" s="304"/>
      <c r="F118" s="304"/>
      <c r="G118" s="304"/>
      <c r="H118" s="304"/>
      <c r="I118" s="304"/>
      <c r="J118" s="304"/>
      <c r="K118" s="304"/>
      <c r="L118" s="304"/>
      <c r="M118" s="304"/>
      <c r="N118" s="304"/>
      <c r="O118" s="314"/>
      <c r="P118" s="314"/>
    </row>
    <row r="119" spans="1:16" ht="11.25" customHeight="1">
      <c r="A119" s="46" t="s">
        <v>120</v>
      </c>
      <c r="B119" s="304">
        <v>69.87208142155966</v>
      </c>
      <c r="C119" s="304">
        <v>93.45768700288147</v>
      </c>
      <c r="D119" s="304">
        <v>96.69033702438814</v>
      </c>
      <c r="E119" s="304">
        <v>87.89705149342745</v>
      </c>
      <c r="F119" s="304">
        <v>105.42205017773007</v>
      </c>
      <c r="G119" s="304">
        <v>100.40708313570235</v>
      </c>
      <c r="H119" s="304">
        <v>90.46131383143072</v>
      </c>
      <c r="I119" s="304">
        <v>80.45909278563417</v>
      </c>
      <c r="J119" s="304">
        <v>98.52617436894427</v>
      </c>
      <c r="K119" s="304">
        <v>112.33268404646299</v>
      </c>
      <c r="L119" s="304">
        <v>142.14490320676668</v>
      </c>
      <c r="M119" s="304">
        <v>122.32954148543766</v>
      </c>
      <c r="N119" s="304"/>
      <c r="O119" s="313"/>
      <c r="P119" s="313"/>
    </row>
    <row r="120" spans="1:17" ht="11.25" customHeight="1">
      <c r="A120" s="43">
        <v>2001</v>
      </c>
      <c r="B120" s="304">
        <v>98.18150458255035</v>
      </c>
      <c r="C120" s="304">
        <v>99.54972533248933</v>
      </c>
      <c r="D120" s="304">
        <v>131.0743194374506</v>
      </c>
      <c r="E120" s="304">
        <v>92.40415090398578</v>
      </c>
      <c r="F120" s="304">
        <v>107.00748179604147</v>
      </c>
      <c r="G120" s="304">
        <v>100.29423994356375</v>
      </c>
      <c r="H120" s="304">
        <v>94.37004945007175</v>
      </c>
      <c r="I120" s="304">
        <v>77.89884082744605</v>
      </c>
      <c r="J120" s="304">
        <v>90.547667093627</v>
      </c>
      <c r="K120" s="304">
        <v>80.41808043024513</v>
      </c>
      <c r="L120" s="304">
        <v>131.8607108699827</v>
      </c>
      <c r="M120" s="304">
        <v>111.6979940663828</v>
      </c>
      <c r="N120" s="304">
        <f>(B120+C120+D120+E120+F120+G120+H120+I120+J120+K120+L120+M120)/12</f>
        <v>101.27539706115306</v>
      </c>
      <c r="O120" s="314">
        <f>100*(H120-G120)/G120</f>
        <v>-5.906810298204152</v>
      </c>
      <c r="P120" s="314">
        <f>100*(H120-H119)/H119</f>
        <v>4.320891940531317</v>
      </c>
      <c r="Q120" s="315">
        <f>(((B120+C120+D120+E120+F120+G120+H120)/7)-((B119+C119+D119+E119+F119+G119+H119)/7))/((B119+C119+D119+E119+F119+G119+H119)/7)*100</f>
        <v>12.212502128179409</v>
      </c>
    </row>
    <row r="121" spans="1:17" ht="11.25" customHeight="1">
      <c r="A121" s="44">
        <v>2002</v>
      </c>
      <c r="B121" s="304">
        <v>90.74807446237482</v>
      </c>
      <c r="C121" s="304">
        <v>107.25387239836219</v>
      </c>
      <c r="D121" s="304">
        <v>125.42820702328699</v>
      </c>
      <c r="E121" s="304">
        <v>142.87977184328273</v>
      </c>
      <c r="F121" s="304">
        <v>115.27399021607224</v>
      </c>
      <c r="G121" s="304">
        <v>117.66193209645922</v>
      </c>
      <c r="H121" s="304">
        <v>94.99368917198595</v>
      </c>
      <c r="I121" s="304">
        <v>99.461840331009</v>
      </c>
      <c r="J121" s="304">
        <v>140.2681128539959</v>
      </c>
      <c r="K121" s="304">
        <v>140.4043965717026</v>
      </c>
      <c r="L121" s="304">
        <v>155.86866161620387</v>
      </c>
      <c r="M121" s="304">
        <v>120.9826238058763</v>
      </c>
      <c r="N121" s="304">
        <f>(B121+C121+D121+E121+F121+G121+H121+I121+J121+K121+L121+M121)/12</f>
        <v>120.93543103255098</v>
      </c>
      <c r="O121" s="314">
        <f>100*(H121-G121)/G121</f>
        <v>-19.265570878004837</v>
      </c>
      <c r="P121" s="314">
        <f>100*(H121-H120)/H120</f>
        <v>0.6608449667541505</v>
      </c>
      <c r="Q121" s="315">
        <f>(((B121+C121+D121+E121+F121+G121+H121)/7)-((B120+C120+D120+E120+F120+G120+H120)/7))/((B120+C120+D120+E120+F120+G120+H120)/7)*100</f>
        <v>9.871336945864236</v>
      </c>
    </row>
    <row r="122" spans="1:17" ht="11.25" customHeight="1">
      <c r="A122" s="44">
        <v>2003</v>
      </c>
      <c r="B122" s="304">
        <v>119.1</v>
      </c>
      <c r="C122" s="304">
        <v>120.7</v>
      </c>
      <c r="D122" s="304">
        <v>148.2</v>
      </c>
      <c r="E122" s="304">
        <v>117.2</v>
      </c>
      <c r="F122" s="304">
        <v>102.3</v>
      </c>
      <c r="G122" s="304">
        <v>121.3</v>
      </c>
      <c r="H122" s="304">
        <v>134.4</v>
      </c>
      <c r="I122" s="304">
        <v>110.6</v>
      </c>
      <c r="J122" s="304">
        <v>167</v>
      </c>
      <c r="K122" s="304">
        <v>191.8</v>
      </c>
      <c r="L122" s="304">
        <v>208.8</v>
      </c>
      <c r="M122" s="304">
        <v>137.9</v>
      </c>
      <c r="N122" s="304">
        <f>(B122+C122+D122+E122+F122+G122+H122+I122+J122+K122+L122+M122)/12</f>
        <v>139.94166666666666</v>
      </c>
      <c r="O122" s="314">
        <f>100*(H122-G122)/G122</f>
        <v>10.799670239076677</v>
      </c>
      <c r="P122" s="314">
        <f>100*(H122-H121)/H121</f>
        <v>41.483082898979724</v>
      </c>
      <c r="Q122" s="315">
        <f>(((B122+C122+D122+E122+F122+G122+H122)/7)-((B121+C121+D121+E121+F121+G121+H121)/7))/((B121+C121+D121+E121+F121+G121+H121)/7)*100</f>
        <v>8.6825774287517</v>
      </c>
    </row>
    <row r="123" spans="1:17" ht="11.25" customHeight="1">
      <c r="A123" s="44">
        <v>2004</v>
      </c>
      <c r="B123" s="304">
        <v>122.5</v>
      </c>
      <c r="C123" s="304">
        <v>143.03813239521924</v>
      </c>
      <c r="D123" s="304">
        <v>175.82872275687347</v>
      </c>
      <c r="E123" s="304">
        <v>155.14815184920346</v>
      </c>
      <c r="F123" s="304">
        <v>156.8508465884711</v>
      </c>
      <c r="G123" s="304">
        <v>182.9</v>
      </c>
      <c r="H123" s="304">
        <v>155.65047546383374</v>
      </c>
      <c r="I123" s="304" t="s">
        <v>50</v>
      </c>
      <c r="J123" s="304" t="s">
        <v>50</v>
      </c>
      <c r="K123" s="304" t="s">
        <v>50</v>
      </c>
      <c r="L123" s="304" t="s">
        <v>50</v>
      </c>
      <c r="M123" s="304" t="s">
        <v>50</v>
      </c>
      <c r="N123" s="304">
        <f>(B123+C123+D123+E123+F123+G123+H123)/7</f>
        <v>155.9880470076573</v>
      </c>
      <c r="O123" s="314">
        <f>100*(H123-G123)/G123</f>
        <v>-14.898591873245634</v>
      </c>
      <c r="P123" s="314">
        <f>100*(H123-H122)/H122</f>
        <v>15.811365672495338</v>
      </c>
      <c r="Q123" s="315">
        <f>(((B123+C123+D123+E123+F123+G123+H123)/7)-((B122+C122+D122+E122+F122+G122+H122)/7))/((B122+C122+D122+E122+F122+G122+H122)/7)*100</f>
        <v>26.496330983966764</v>
      </c>
    </row>
    <row r="124" spans="1:16" ht="11.25" customHeight="1">
      <c r="A124" s="316"/>
      <c r="B124" s="304"/>
      <c r="C124" s="304"/>
      <c r="D124" s="304"/>
      <c r="E124" s="304"/>
      <c r="F124" s="304"/>
      <c r="G124" s="304"/>
      <c r="H124" s="304"/>
      <c r="I124" s="304"/>
      <c r="J124" s="304"/>
      <c r="K124" s="304"/>
      <c r="L124" s="304"/>
      <c r="M124" s="304"/>
      <c r="N124" s="325"/>
      <c r="O124" s="324"/>
      <c r="P124" s="324"/>
    </row>
    <row r="125" spans="1:16" ht="11.25" customHeight="1">
      <c r="A125" s="316"/>
      <c r="B125" s="304"/>
      <c r="C125" s="304"/>
      <c r="D125" s="304"/>
      <c r="E125" s="304"/>
      <c r="F125" s="304"/>
      <c r="G125" s="304"/>
      <c r="H125" s="304"/>
      <c r="I125" s="304"/>
      <c r="J125" s="304"/>
      <c r="K125" s="304"/>
      <c r="L125" s="304"/>
      <c r="M125" s="304"/>
      <c r="N125" s="325"/>
      <c r="O125" s="324"/>
      <c r="P125" s="324"/>
    </row>
    <row r="126" spans="1:16" ht="11.25" customHeight="1">
      <c r="A126" s="316"/>
      <c r="B126" s="304"/>
      <c r="C126" s="304"/>
      <c r="D126" s="304"/>
      <c r="E126" s="304"/>
      <c r="F126" s="304"/>
      <c r="G126" s="304"/>
      <c r="H126" s="304"/>
      <c r="I126" s="304"/>
      <c r="J126" s="304"/>
      <c r="K126" s="304"/>
      <c r="L126" s="304"/>
      <c r="M126" s="304"/>
      <c r="N126" s="325"/>
      <c r="O126" s="324"/>
      <c r="P126" s="324"/>
    </row>
    <row r="127" spans="1:16" ht="11.25" customHeight="1">
      <c r="A127" s="316"/>
      <c r="B127" s="304"/>
      <c r="C127" s="304"/>
      <c r="D127" s="304"/>
      <c r="E127" s="304"/>
      <c r="F127" s="304"/>
      <c r="G127" s="304"/>
      <c r="H127" s="304"/>
      <c r="I127" s="304"/>
      <c r="J127" s="304"/>
      <c r="K127" s="304"/>
      <c r="L127" s="304"/>
      <c r="M127" s="304"/>
      <c r="N127" s="325"/>
      <c r="O127" s="324"/>
      <c r="P127" s="324"/>
    </row>
    <row r="128" spans="1:16" ht="11.25" customHeight="1">
      <c r="A128" s="316"/>
      <c r="B128" s="304"/>
      <c r="C128" s="304"/>
      <c r="D128" s="304"/>
      <c r="E128" s="304"/>
      <c r="F128" s="304"/>
      <c r="G128" s="304"/>
      <c r="H128" s="304"/>
      <c r="I128" s="304"/>
      <c r="J128" s="304"/>
      <c r="K128" s="304"/>
      <c r="L128" s="304"/>
      <c r="M128" s="304"/>
      <c r="N128" s="325"/>
      <c r="O128" s="324"/>
      <c r="P128" s="324"/>
    </row>
    <row r="129" spans="1:16" ht="11.25" customHeight="1">
      <c r="A129" s="316"/>
      <c r="B129" s="304"/>
      <c r="C129" s="304"/>
      <c r="D129" s="304"/>
      <c r="E129" s="304"/>
      <c r="F129" s="304"/>
      <c r="G129" s="304"/>
      <c r="H129" s="304"/>
      <c r="I129" s="304"/>
      <c r="J129" s="304"/>
      <c r="K129" s="304"/>
      <c r="L129" s="304"/>
      <c r="M129" s="304"/>
      <c r="N129" s="325"/>
      <c r="O129" s="324"/>
      <c r="P129" s="324"/>
    </row>
    <row r="130" spans="1:16" ht="11.25" customHeight="1">
      <c r="A130" s="316"/>
      <c r="B130" s="304"/>
      <c r="C130" s="304"/>
      <c r="D130" s="304"/>
      <c r="E130" s="304"/>
      <c r="F130" s="304"/>
      <c r="G130" s="304"/>
      <c r="H130" s="304"/>
      <c r="I130" s="304"/>
      <c r="J130" s="304"/>
      <c r="K130" s="304"/>
      <c r="L130" s="304"/>
      <c r="M130" s="304"/>
      <c r="N130" s="325"/>
      <c r="O130" s="324"/>
      <c r="P130" s="324"/>
    </row>
    <row r="131" spans="1:16" ht="11.25" customHeight="1">
      <c r="A131" s="316"/>
      <c r="B131" s="304"/>
      <c r="C131" s="304"/>
      <c r="D131" s="304"/>
      <c r="E131" s="304"/>
      <c r="F131" s="304"/>
      <c r="G131" s="304"/>
      <c r="H131" s="304"/>
      <c r="I131" s="304"/>
      <c r="J131" s="304"/>
      <c r="K131" s="304"/>
      <c r="L131" s="304"/>
      <c r="M131" s="304"/>
      <c r="N131" s="325"/>
      <c r="O131" s="324"/>
      <c r="P131" s="324"/>
    </row>
    <row r="132" spans="1:16" ht="11.25" customHeight="1">
      <c r="A132" s="316"/>
      <c r="B132" s="304"/>
      <c r="C132" s="304"/>
      <c r="D132" s="304"/>
      <c r="E132" s="304"/>
      <c r="F132" s="304"/>
      <c r="G132" s="304"/>
      <c r="H132" s="304"/>
      <c r="I132" s="304"/>
      <c r="J132" s="304"/>
      <c r="K132" s="304"/>
      <c r="L132" s="304"/>
      <c r="M132" s="304"/>
      <c r="N132" s="325"/>
      <c r="O132" s="324"/>
      <c r="P132" s="324"/>
    </row>
    <row r="133" spans="1:17" ht="12.75" customHeight="1">
      <c r="A133" s="386" t="s">
        <v>196</v>
      </c>
      <c r="B133" s="386"/>
      <c r="C133" s="386"/>
      <c r="D133" s="386"/>
      <c r="E133" s="386"/>
      <c r="F133" s="386"/>
      <c r="G133" s="386"/>
      <c r="H133" s="386"/>
      <c r="I133" s="386"/>
      <c r="J133" s="386"/>
      <c r="K133" s="386"/>
      <c r="L133" s="386"/>
      <c r="M133" s="386"/>
      <c r="N133" s="386"/>
      <c r="O133" s="386"/>
      <c r="P133" s="386"/>
      <c r="Q133" s="386"/>
    </row>
    <row r="134" spans="1:16" ht="12.75" customHeight="1">
      <c r="A134" s="271"/>
      <c r="B134" s="309"/>
      <c r="C134" s="309"/>
      <c r="D134" s="309"/>
      <c r="E134" s="309"/>
      <c r="F134" s="309"/>
      <c r="G134" s="309"/>
      <c r="H134" s="309"/>
      <c r="I134" s="309"/>
      <c r="J134" s="309"/>
      <c r="K134" s="309"/>
      <c r="L134" s="309"/>
      <c r="M134" s="309"/>
      <c r="N134" s="326"/>
      <c r="O134" s="326"/>
      <c r="P134" s="326"/>
    </row>
    <row r="135" spans="1:17" ht="12.75" customHeight="1">
      <c r="A135" s="381" t="s">
        <v>197</v>
      </c>
      <c r="B135" s="381"/>
      <c r="C135" s="381"/>
      <c r="D135" s="381"/>
      <c r="E135" s="381"/>
      <c r="F135" s="381"/>
      <c r="G135" s="381"/>
      <c r="H135" s="381"/>
      <c r="I135" s="381"/>
      <c r="J135" s="381"/>
      <c r="K135" s="381"/>
      <c r="L135" s="381"/>
      <c r="M135" s="381"/>
      <c r="N135" s="381"/>
      <c r="O135" s="381"/>
      <c r="P135" s="381"/>
      <c r="Q135" s="381"/>
    </row>
    <row r="136" spans="1:17" ht="13.5" customHeight="1">
      <c r="A136" s="381" t="s">
        <v>198</v>
      </c>
      <c r="B136" s="381"/>
      <c r="C136" s="381"/>
      <c r="D136" s="381"/>
      <c r="E136" s="381"/>
      <c r="F136" s="381"/>
      <c r="G136" s="381"/>
      <c r="H136" s="381"/>
      <c r="I136" s="381"/>
      <c r="J136" s="381"/>
      <c r="K136" s="381"/>
      <c r="L136" s="381"/>
      <c r="M136" s="381"/>
      <c r="N136" s="381"/>
      <c r="O136" s="381"/>
      <c r="P136" s="381"/>
      <c r="Q136" s="381"/>
    </row>
    <row r="137" spans="1:17" ht="12.75" customHeight="1">
      <c r="A137" s="381" t="s">
        <v>96</v>
      </c>
      <c r="B137" s="381"/>
      <c r="C137" s="381"/>
      <c r="D137" s="381"/>
      <c r="E137" s="381"/>
      <c r="F137" s="381"/>
      <c r="G137" s="381"/>
      <c r="H137" s="381"/>
      <c r="I137" s="381"/>
      <c r="J137" s="381"/>
      <c r="K137" s="381"/>
      <c r="L137" s="381"/>
      <c r="M137" s="381"/>
      <c r="N137" s="381"/>
      <c r="O137" s="381"/>
      <c r="P137" s="381"/>
      <c r="Q137" s="381"/>
    </row>
    <row r="138" spans="1:16" ht="12.75" customHeight="1">
      <c r="A138" s="273"/>
      <c r="B138" s="327"/>
      <c r="C138" s="327"/>
      <c r="D138" s="327"/>
      <c r="E138" s="327"/>
      <c r="F138" s="327"/>
      <c r="G138" s="327"/>
      <c r="H138" s="327"/>
      <c r="I138" s="327"/>
      <c r="J138" s="327"/>
      <c r="K138" s="327"/>
      <c r="L138" s="327"/>
      <c r="M138" s="327"/>
      <c r="N138" s="327"/>
      <c r="O138" s="327"/>
      <c r="P138" s="327"/>
    </row>
    <row r="139" ht="12.75" customHeight="1"/>
    <row r="140" spans="1:17" ht="12.75" customHeight="1">
      <c r="A140" s="278"/>
      <c r="B140" s="279"/>
      <c r="C140" s="280"/>
      <c r="D140" s="280"/>
      <c r="E140" s="280"/>
      <c r="F140" s="280"/>
      <c r="G140" s="280"/>
      <c r="H140" s="280"/>
      <c r="I140" s="280"/>
      <c r="J140" s="280"/>
      <c r="K140" s="280"/>
      <c r="L140" s="280"/>
      <c r="M140" s="280"/>
      <c r="N140" s="281"/>
      <c r="O140" s="384" t="s">
        <v>97</v>
      </c>
      <c r="P140" s="385"/>
      <c r="Q140" s="385"/>
    </row>
    <row r="141" spans="1:17" ht="12.75" customHeight="1">
      <c r="A141" s="282"/>
      <c r="B141" s="283"/>
      <c r="C141" s="284"/>
      <c r="D141" s="284"/>
      <c r="E141" s="284"/>
      <c r="F141" s="284"/>
      <c r="G141" s="284"/>
      <c r="H141" s="284"/>
      <c r="I141" s="284"/>
      <c r="J141" s="284"/>
      <c r="K141" s="284"/>
      <c r="L141" s="284"/>
      <c r="M141" s="284"/>
      <c r="N141" s="285"/>
      <c r="O141" s="286" t="s">
        <v>105</v>
      </c>
      <c r="P141" s="287"/>
      <c r="Q141" s="288" t="s">
        <v>239</v>
      </c>
    </row>
    <row r="142" spans="1:17" ht="12.75" customHeight="1">
      <c r="A142" s="289" t="s">
        <v>99</v>
      </c>
      <c r="B142" s="283" t="s">
        <v>100</v>
      </c>
      <c r="C142" s="284" t="s">
        <v>101</v>
      </c>
      <c r="D142" s="284" t="s">
        <v>102</v>
      </c>
      <c r="E142" s="284" t="s">
        <v>98</v>
      </c>
      <c r="F142" s="284" t="s">
        <v>103</v>
      </c>
      <c r="G142" s="284" t="s">
        <v>104</v>
      </c>
      <c r="H142" s="284" t="s">
        <v>105</v>
      </c>
      <c r="I142" s="284" t="s">
        <v>106</v>
      </c>
      <c r="J142" s="284" t="s">
        <v>107</v>
      </c>
      <c r="K142" s="284" t="s">
        <v>108</v>
      </c>
      <c r="L142" s="284" t="s">
        <v>109</v>
      </c>
      <c r="M142" s="284" t="s">
        <v>110</v>
      </c>
      <c r="N142" s="290" t="s">
        <v>111</v>
      </c>
      <c r="O142" s="379" t="s">
        <v>112</v>
      </c>
      <c r="P142" s="380"/>
      <c r="Q142" s="380"/>
    </row>
    <row r="143" spans="1:17" ht="12.75" customHeight="1">
      <c r="A143" s="282"/>
      <c r="B143" s="283"/>
      <c r="C143" s="284"/>
      <c r="D143" s="284"/>
      <c r="E143" s="284"/>
      <c r="F143" s="284"/>
      <c r="G143" s="284"/>
      <c r="H143" s="284"/>
      <c r="I143" s="284"/>
      <c r="J143" s="284"/>
      <c r="K143" s="284"/>
      <c r="L143" s="284"/>
      <c r="M143" s="284"/>
      <c r="N143" s="285"/>
      <c r="O143" s="290" t="s">
        <v>113</v>
      </c>
      <c r="P143" s="291" t="s">
        <v>114</v>
      </c>
      <c r="Q143" s="292" t="s">
        <v>114</v>
      </c>
    </row>
    <row r="144" spans="1:17" ht="12.75" customHeight="1">
      <c r="A144" s="293"/>
      <c r="B144" s="294"/>
      <c r="C144" s="295"/>
      <c r="D144" s="295"/>
      <c r="E144" s="295"/>
      <c r="F144" s="295"/>
      <c r="G144" s="295"/>
      <c r="H144" s="295"/>
      <c r="I144" s="295"/>
      <c r="J144" s="295"/>
      <c r="K144" s="295"/>
      <c r="L144" s="295"/>
      <c r="M144" s="295"/>
      <c r="N144" s="296"/>
      <c r="O144" s="297" t="s">
        <v>115</v>
      </c>
      <c r="P144" s="298" t="s">
        <v>116</v>
      </c>
      <c r="Q144" s="299" t="s">
        <v>117</v>
      </c>
    </row>
    <row r="145" spans="1:16" ht="11.25" customHeight="1">
      <c r="A145" s="300"/>
      <c r="B145" s="301"/>
      <c r="C145" s="301"/>
      <c r="D145" s="301"/>
      <c r="E145" s="301"/>
      <c r="F145" s="301"/>
      <c r="G145" s="301"/>
      <c r="H145" s="301"/>
      <c r="I145" s="301"/>
      <c r="J145" s="301"/>
      <c r="K145" s="301"/>
      <c r="L145" s="301"/>
      <c r="M145" s="301"/>
      <c r="N145" s="302"/>
      <c r="O145" s="303"/>
      <c r="P145" s="291"/>
    </row>
    <row r="146" spans="1:16" ht="11.25" customHeight="1">
      <c r="A146" s="300"/>
      <c r="B146" s="301"/>
      <c r="C146" s="301"/>
      <c r="D146" s="301"/>
      <c r="E146" s="301"/>
      <c r="F146" s="301"/>
      <c r="G146" s="301"/>
      <c r="H146" s="301"/>
      <c r="I146" s="301"/>
      <c r="J146" s="301"/>
      <c r="K146" s="301"/>
      <c r="L146" s="301"/>
      <c r="M146" s="301"/>
      <c r="N146" s="302"/>
      <c r="O146" s="303"/>
      <c r="P146" s="291"/>
    </row>
    <row r="147" spans="1:16" ht="11.25" customHeight="1">
      <c r="A147" s="316"/>
      <c r="B147" s="323"/>
      <c r="C147" s="323"/>
      <c r="D147" s="323"/>
      <c r="E147" s="323"/>
      <c r="F147" s="323"/>
      <c r="G147" s="323"/>
      <c r="H147" s="323"/>
      <c r="I147" s="323"/>
      <c r="J147" s="323"/>
      <c r="K147" s="323"/>
      <c r="L147" s="323"/>
      <c r="M147" s="323"/>
      <c r="N147" s="324"/>
      <c r="O147" s="324"/>
      <c r="P147" s="324"/>
    </row>
    <row r="148" spans="1:17" ht="12.75" customHeight="1">
      <c r="A148" s="382" t="s">
        <v>129</v>
      </c>
      <c r="B148" s="382"/>
      <c r="C148" s="382"/>
      <c r="D148" s="382"/>
      <c r="E148" s="382"/>
      <c r="F148" s="382"/>
      <c r="G148" s="382"/>
      <c r="H148" s="382"/>
      <c r="I148" s="382"/>
      <c r="J148" s="382"/>
      <c r="K148" s="382"/>
      <c r="L148" s="382"/>
      <c r="M148" s="382"/>
      <c r="N148" s="382"/>
      <c r="O148" s="382"/>
      <c r="P148" s="382"/>
      <c r="Q148" s="382"/>
    </row>
    <row r="149" spans="1:16" ht="11.25" customHeight="1">
      <c r="A149" s="328"/>
      <c r="B149" s="324"/>
      <c r="C149" s="324"/>
      <c r="D149" s="324"/>
      <c r="E149" s="324"/>
      <c r="F149" s="324"/>
      <c r="G149" s="324"/>
      <c r="H149" s="324"/>
      <c r="I149" s="324"/>
      <c r="J149" s="324"/>
      <c r="K149" s="324"/>
      <c r="L149" s="324"/>
      <c r="M149" s="324"/>
      <c r="N149" s="324"/>
      <c r="O149" s="324"/>
      <c r="P149" s="324"/>
    </row>
    <row r="150" spans="1:16" ht="11.25" customHeight="1">
      <c r="A150" s="317"/>
      <c r="B150" s="304"/>
      <c r="C150" s="304"/>
      <c r="D150" s="304"/>
      <c r="E150" s="304"/>
      <c r="F150" s="304"/>
      <c r="G150" s="304"/>
      <c r="H150" s="304"/>
      <c r="I150" s="304"/>
      <c r="J150" s="304"/>
      <c r="K150" s="304"/>
      <c r="L150" s="304"/>
      <c r="M150" s="304"/>
      <c r="N150" s="304"/>
      <c r="O150" s="311"/>
      <c r="P150" s="311"/>
    </row>
    <row r="151" spans="1:16" ht="11.25" customHeight="1">
      <c r="A151" s="42" t="s">
        <v>118</v>
      </c>
      <c r="B151" s="304">
        <v>90.20555908982686</v>
      </c>
      <c r="C151" s="304">
        <v>101.05053158155253</v>
      </c>
      <c r="D151" s="304">
        <v>117.4318041470244</v>
      </c>
      <c r="E151" s="304">
        <v>97.12455304245044</v>
      </c>
      <c r="F151" s="304">
        <v>105.00304233935513</v>
      </c>
      <c r="G151" s="304">
        <v>94.58342163974261</v>
      </c>
      <c r="H151" s="304">
        <v>89.81672458965274</v>
      </c>
      <c r="I151" s="304">
        <v>94.77581769832075</v>
      </c>
      <c r="J151" s="304">
        <v>110.2429751264937</v>
      </c>
      <c r="K151" s="304">
        <v>98.49150387022355</v>
      </c>
      <c r="L151" s="304">
        <v>111.71211101521683</v>
      </c>
      <c r="M151" s="304">
        <v>89.56195596460519</v>
      </c>
      <c r="N151" s="304"/>
      <c r="O151" s="315"/>
      <c r="P151" s="315"/>
    </row>
    <row r="152" spans="1:17" ht="11.25" customHeight="1">
      <c r="A152" s="43">
        <v>2001</v>
      </c>
      <c r="B152" s="304">
        <v>94.91599015996081</v>
      </c>
      <c r="C152" s="304">
        <v>95.88783448869943</v>
      </c>
      <c r="D152" s="304">
        <v>111.91058357034107</v>
      </c>
      <c r="E152" s="304">
        <v>96.71007368055305</v>
      </c>
      <c r="F152" s="304">
        <v>96.97463869016185</v>
      </c>
      <c r="G152" s="304">
        <v>89.30146286433946</v>
      </c>
      <c r="H152" s="304">
        <v>77.40055941244238</v>
      </c>
      <c r="I152" s="304">
        <v>92.89490254963113</v>
      </c>
      <c r="J152" s="304">
        <v>98.62938299148809</v>
      </c>
      <c r="K152" s="304">
        <v>103.41101338727303</v>
      </c>
      <c r="L152" s="304">
        <v>106.75315493407938</v>
      </c>
      <c r="M152" s="304">
        <v>90.97623624275373</v>
      </c>
      <c r="N152" s="304">
        <f>(B152+C152+D152+E152+F152+G152+H152+I152+J152+K152+L152+M152)/12</f>
        <v>96.31381941431027</v>
      </c>
      <c r="O152" s="314">
        <f>100*(H152-G152)/G152</f>
        <v>-13.326661255231732</v>
      </c>
      <c r="P152" s="314">
        <f>100*(H152-H151)/H151</f>
        <v>-13.823889964743552</v>
      </c>
      <c r="Q152" s="315">
        <f>(((B152+C152+D152+E152+F152+G152+H152)/7)-((B151+C151+D151+E151+F151+G151+H151)/7))/((B151+C151+D151+E151+F151+G151+H151)/7)*100</f>
        <v>-4.619357200887471</v>
      </c>
    </row>
    <row r="153" spans="1:17" ht="11.25" customHeight="1">
      <c r="A153" s="44">
        <v>2002</v>
      </c>
      <c r="B153" s="304">
        <v>88.39099928431388</v>
      </c>
      <c r="C153" s="304">
        <v>92.32722398099102</v>
      </c>
      <c r="D153" s="304">
        <v>100.65138332970729</v>
      </c>
      <c r="E153" s="304">
        <v>97.53913622909099</v>
      </c>
      <c r="F153" s="304">
        <v>85.82756358642064</v>
      </c>
      <c r="G153" s="304">
        <v>106.5765047533654</v>
      </c>
      <c r="H153" s="304">
        <v>76.18318001145327</v>
      </c>
      <c r="I153" s="304">
        <v>86.09344660794201</v>
      </c>
      <c r="J153" s="304">
        <v>97.60972547844241</v>
      </c>
      <c r="K153" s="304">
        <v>92.15082162129531</v>
      </c>
      <c r="L153" s="304">
        <v>103.93765117319947</v>
      </c>
      <c r="M153" s="304">
        <v>82.30782889753</v>
      </c>
      <c r="N153" s="304">
        <f>(B153+C153+D153+E153+F153+G153+H153+I153+J153+K153+L153+M153)/12</f>
        <v>92.46628874614599</v>
      </c>
      <c r="O153" s="314">
        <f>100*(H153-G153)/G153</f>
        <v>-28.517847167391164</v>
      </c>
      <c r="P153" s="314">
        <f>100*(H153-H152)/H152</f>
        <v>-1.5728302356344535</v>
      </c>
      <c r="Q153" s="315">
        <f>(((B153+C153+D153+E153+F153+G153+H153)/7)-((B152+C152+D152+E152+F152+G152+H152)/7))/((B152+C152+D152+E152+F152+G152+H152)/7)*100</f>
        <v>-2.353359190982034</v>
      </c>
    </row>
    <row r="154" spans="1:17" ht="11.25" customHeight="1">
      <c r="A154" s="44">
        <v>2003</v>
      </c>
      <c r="B154" s="304">
        <v>89.6</v>
      </c>
      <c r="C154" s="304">
        <v>91.2</v>
      </c>
      <c r="D154" s="304">
        <v>102</v>
      </c>
      <c r="E154" s="304">
        <v>85.9</v>
      </c>
      <c r="F154" s="304">
        <v>79.2</v>
      </c>
      <c r="G154" s="304">
        <v>79.6</v>
      </c>
      <c r="H154" s="304">
        <v>81.1</v>
      </c>
      <c r="I154" s="304">
        <v>72.6</v>
      </c>
      <c r="J154" s="304">
        <v>91.2</v>
      </c>
      <c r="K154" s="304">
        <v>92.5</v>
      </c>
      <c r="L154" s="304">
        <v>88.4</v>
      </c>
      <c r="M154" s="304">
        <v>82</v>
      </c>
      <c r="N154" s="304">
        <f>(B154+C154+D154+E154+F154+G154+H154+I154+J154+K154+L154+M154)/12</f>
        <v>86.27500000000002</v>
      </c>
      <c r="O154" s="314">
        <f>100*(H154-G154)/G154</f>
        <v>1.8844221105527639</v>
      </c>
      <c r="P154" s="314">
        <f>100*(H154-H153)/H153</f>
        <v>6.453944279836484</v>
      </c>
      <c r="Q154" s="315">
        <f>(((B154+C154+D154+E154+F154+G154+H154)/7)-((B153+C153+D153+E153+F153+G153+H153)/7))/((B153+C153+D153+E153+F153+G153+H153)/7)*100</f>
        <v>-6.007140075838609</v>
      </c>
    </row>
    <row r="155" spans="1:17" ht="11.25" customHeight="1">
      <c r="A155" s="44">
        <v>2004</v>
      </c>
      <c r="B155" s="304">
        <v>77.5</v>
      </c>
      <c r="C155" s="304">
        <v>88.85500317150698</v>
      </c>
      <c r="D155" s="304">
        <v>96.22336096950788</v>
      </c>
      <c r="E155" s="304">
        <v>82.37620417359017</v>
      </c>
      <c r="F155" s="304">
        <v>79.11278381791536</v>
      </c>
      <c r="G155" s="304">
        <v>95.7</v>
      </c>
      <c r="H155" s="304">
        <v>80.68515455735078</v>
      </c>
      <c r="I155" s="304" t="s">
        <v>50</v>
      </c>
      <c r="J155" s="304" t="s">
        <v>50</v>
      </c>
      <c r="K155" s="304" t="s">
        <v>50</v>
      </c>
      <c r="L155" s="304" t="s">
        <v>50</v>
      </c>
      <c r="M155" s="304" t="s">
        <v>50</v>
      </c>
      <c r="N155" s="304">
        <f>(B155+C155+D155+E155+F155+G155+H155)/7</f>
        <v>85.77892952712445</v>
      </c>
      <c r="O155" s="314">
        <f>100*(H155-G155)/G155</f>
        <v>-15.689493670479852</v>
      </c>
      <c r="P155" s="314">
        <f>100*(H155-H154)/H154</f>
        <v>-0.5115233571506899</v>
      </c>
      <c r="Q155" s="315">
        <f>(((B155+C155+D155+E155+F155+G155+H155)/7)-((B154+C154+D154+E154+F154+G154+H154)/7))/((B154+C154+D154+E154+F154+G154+H154)/7)*100</f>
        <v>-1.3387271294986727</v>
      </c>
    </row>
    <row r="156" spans="1:16" ht="11.25" customHeight="1">
      <c r="A156" s="45"/>
      <c r="B156" s="304"/>
      <c r="C156" s="304"/>
      <c r="D156" s="304"/>
      <c r="E156" s="304"/>
      <c r="F156" s="304"/>
      <c r="G156" s="304"/>
      <c r="H156" s="304"/>
      <c r="I156" s="304"/>
      <c r="J156" s="304"/>
      <c r="K156" s="304"/>
      <c r="L156" s="304"/>
      <c r="M156" s="304"/>
      <c r="N156" s="304"/>
      <c r="O156" s="314"/>
      <c r="P156" s="314"/>
    </row>
    <row r="157" spans="1:16" ht="11.25" customHeight="1">
      <c r="A157" s="46" t="s">
        <v>119</v>
      </c>
      <c r="B157" s="304">
        <v>92.10874298268097</v>
      </c>
      <c r="C157" s="304">
        <v>105.52296886238734</v>
      </c>
      <c r="D157" s="304">
        <v>121.09490719288193</v>
      </c>
      <c r="E157" s="304">
        <v>98.06600825894117</v>
      </c>
      <c r="F157" s="304">
        <v>108.18748917985086</v>
      </c>
      <c r="G157" s="304">
        <v>90.30029376656496</v>
      </c>
      <c r="H157" s="304">
        <v>87.49896089901043</v>
      </c>
      <c r="I157" s="304">
        <v>88.21245339554783</v>
      </c>
      <c r="J157" s="304">
        <v>109.69206387215118</v>
      </c>
      <c r="K157" s="304">
        <v>99.06472914853221</v>
      </c>
      <c r="L157" s="304">
        <v>112.61441297829894</v>
      </c>
      <c r="M157" s="304">
        <v>87.6369694731972</v>
      </c>
      <c r="N157" s="304"/>
      <c r="O157" s="314"/>
      <c r="P157" s="314"/>
    </row>
    <row r="158" spans="1:17" ht="11.25" customHeight="1">
      <c r="A158" s="43">
        <v>2001</v>
      </c>
      <c r="B158" s="304">
        <v>92.85692521173769</v>
      </c>
      <c r="C158" s="304">
        <v>94.87807336417654</v>
      </c>
      <c r="D158" s="304">
        <v>109.25197578110142</v>
      </c>
      <c r="E158" s="304">
        <v>96.40373615733155</v>
      </c>
      <c r="F158" s="304">
        <v>96.34009178401767</v>
      </c>
      <c r="G158" s="304">
        <v>86.38897772913027</v>
      </c>
      <c r="H158" s="304">
        <v>74.2709792240591</v>
      </c>
      <c r="I158" s="304">
        <v>89.15564166669708</v>
      </c>
      <c r="J158" s="304">
        <v>94.33489640754928</v>
      </c>
      <c r="K158" s="304">
        <v>104.8266131819058</v>
      </c>
      <c r="L158" s="304">
        <v>104.00846027030899</v>
      </c>
      <c r="M158" s="304">
        <v>90.9850475069269</v>
      </c>
      <c r="N158" s="304">
        <f>(B158+C158+D158+E158+F158+G158+H158+I158+J158+K158+L158+M158)/12</f>
        <v>94.47511819041188</v>
      </c>
      <c r="O158" s="314">
        <f>100*(H158-G158)/G158</f>
        <v>-14.02725072527973</v>
      </c>
      <c r="P158" s="314">
        <f>100*(H158-H157)/H157</f>
        <v>-15.117872874191955</v>
      </c>
      <c r="Q158" s="315">
        <f>(((B158+C158+D158+E158+F158+G158+H158)/7)-((B157+C157+D157+E157+F157+G157+H157)/7))/((B157+C157+D157+E157+F157+G157+H157)/7)*100</f>
        <v>-7.454489138690779</v>
      </c>
    </row>
    <row r="159" spans="1:17" ht="11.25" customHeight="1">
      <c r="A159" s="44">
        <v>2002</v>
      </c>
      <c r="B159" s="304">
        <v>88.31529667727816</v>
      </c>
      <c r="C159" s="304">
        <v>87.0822566909538</v>
      </c>
      <c r="D159" s="304">
        <v>90.72033888346263</v>
      </c>
      <c r="E159" s="304">
        <v>94.21761693052989</v>
      </c>
      <c r="F159" s="304">
        <v>82.05934669838614</v>
      </c>
      <c r="G159" s="304">
        <v>86.29521443203679</v>
      </c>
      <c r="H159" s="304">
        <v>68.80523749742798</v>
      </c>
      <c r="I159" s="304">
        <v>81.14465628879024</v>
      </c>
      <c r="J159" s="304">
        <v>96.02203278577319</v>
      </c>
      <c r="K159" s="304">
        <v>89.30004696699125</v>
      </c>
      <c r="L159" s="304">
        <v>95.42443779638464</v>
      </c>
      <c r="M159" s="304">
        <v>77.26455722162537</v>
      </c>
      <c r="N159" s="304">
        <f>(B159+C159+D159+E159+F159+G159+H159+I159+J159+K159+L159+M159)/12</f>
        <v>86.38758657246997</v>
      </c>
      <c r="O159" s="314">
        <f>100*(H159-G159)/G159</f>
        <v>-20.267609333520255</v>
      </c>
      <c r="P159" s="314">
        <f>100*(H159-H158)/H158</f>
        <v>-7.359188991089224</v>
      </c>
      <c r="Q159" s="315">
        <f>(((B159+C159+D159+E159+F159+G159+H159)/7)-((B158+C158+D158+E158+F158+G158+H158)/7))/((B158+C158+D158+E158+F158+G158+H158)/7)*100</f>
        <v>-8.132872536865245</v>
      </c>
    </row>
    <row r="160" spans="1:17" ht="11.25" customHeight="1">
      <c r="A160" s="44">
        <v>2003</v>
      </c>
      <c r="B160" s="304">
        <v>88.6</v>
      </c>
      <c r="C160" s="304">
        <v>85.9</v>
      </c>
      <c r="D160" s="304">
        <v>104.4</v>
      </c>
      <c r="E160" s="304">
        <v>86.1</v>
      </c>
      <c r="F160" s="304">
        <v>78.1</v>
      </c>
      <c r="G160" s="304">
        <v>76.8</v>
      </c>
      <c r="H160" s="304">
        <v>79.7</v>
      </c>
      <c r="I160" s="304">
        <v>60.4</v>
      </c>
      <c r="J160" s="304">
        <v>88</v>
      </c>
      <c r="K160" s="304">
        <v>90.2</v>
      </c>
      <c r="L160" s="304">
        <v>86.5</v>
      </c>
      <c r="M160" s="304">
        <v>79.3</v>
      </c>
      <c r="N160" s="304">
        <f>(B160+C160+D160+E160+F160+G160+H160+I160+J160+K160+L160+M160)/12</f>
        <v>83.66666666666667</v>
      </c>
      <c r="O160" s="314">
        <f>100*(H160-G160)/G160</f>
        <v>3.776041666666674</v>
      </c>
      <c r="P160" s="314">
        <f>100*(H160-H159)/H159</f>
        <v>15.834205212908799</v>
      </c>
      <c r="Q160" s="315">
        <f>(((B160+C160+D160+E160+F160+G160+H160)/7)-((B159+C159+D159+E159+F159+G159+H159)/7))/((B159+C159+D159+E159+F159+G159+H159)/7)*100</f>
        <v>0.3522525051516827</v>
      </c>
    </row>
    <row r="161" spans="1:17" ht="11.25" customHeight="1">
      <c r="A161" s="44">
        <v>2004</v>
      </c>
      <c r="B161" s="304">
        <v>73.9</v>
      </c>
      <c r="C161" s="304">
        <v>86.55111151612155</v>
      </c>
      <c r="D161" s="304">
        <v>93.34795629011913</v>
      </c>
      <c r="E161" s="304">
        <v>78.22099422766026</v>
      </c>
      <c r="F161" s="304">
        <v>74.1635794883568</v>
      </c>
      <c r="G161" s="304">
        <v>83.2</v>
      </c>
      <c r="H161" s="304">
        <v>68.764335331221</v>
      </c>
      <c r="I161" s="304" t="s">
        <v>50</v>
      </c>
      <c r="J161" s="304" t="s">
        <v>50</v>
      </c>
      <c r="K161" s="304" t="s">
        <v>50</v>
      </c>
      <c r="L161" s="304" t="s">
        <v>50</v>
      </c>
      <c r="M161" s="304" t="s">
        <v>50</v>
      </c>
      <c r="N161" s="304">
        <f>(B161+C161+D161+E161+F161+G161+H161)/7</f>
        <v>79.73542526478268</v>
      </c>
      <c r="O161" s="314">
        <f>100*(H161-G161)/G161</f>
        <v>-17.350558496128603</v>
      </c>
      <c r="P161" s="314">
        <f>100*(H161-H160)/H160</f>
        <v>-13.721034716159345</v>
      </c>
      <c r="Q161" s="315">
        <f>(((B161+C161+D161+E161+F161+G161+H161)/7)-((B160+C160+D160+E160+F160+G160+H160)/7))/((B160+C160+D160+E160+F160+G160+H160)/7)*100</f>
        <v>-6.913279377338437</v>
      </c>
    </row>
    <row r="162" spans="1:16" ht="11.25" customHeight="1">
      <c r="A162" s="45"/>
      <c r="B162" s="304"/>
      <c r="C162" s="304"/>
      <c r="D162" s="304"/>
      <c r="E162" s="304"/>
      <c r="F162" s="304"/>
      <c r="G162" s="304"/>
      <c r="H162" s="304"/>
      <c r="I162" s="304"/>
      <c r="J162" s="304"/>
      <c r="K162" s="304"/>
      <c r="L162" s="304"/>
      <c r="M162" s="304"/>
      <c r="N162" s="304"/>
      <c r="O162" s="314"/>
      <c r="P162" s="314"/>
    </row>
    <row r="163" spans="1:16" ht="11.25" customHeight="1">
      <c r="A163" s="46" t="s">
        <v>120</v>
      </c>
      <c r="B163" s="304">
        <v>83.06603078712696</v>
      </c>
      <c r="C163" s="304">
        <v>84.27280841347685</v>
      </c>
      <c r="D163" s="304">
        <v>103.69018519928474</v>
      </c>
      <c r="E163" s="304">
        <v>93.59281540230188</v>
      </c>
      <c r="F163" s="304">
        <v>93.0570352255882</v>
      </c>
      <c r="G163" s="304">
        <v>110.65097698126986</v>
      </c>
      <c r="H163" s="304">
        <v>98.51149099087247</v>
      </c>
      <c r="I163" s="304">
        <v>119.39736119206839</v>
      </c>
      <c r="J163" s="304">
        <v>112.30964164158488</v>
      </c>
      <c r="K163" s="304">
        <v>96.34112935839272</v>
      </c>
      <c r="L163" s="304">
        <v>108.32725132709093</v>
      </c>
      <c r="M163" s="304">
        <v>96.78327361947088</v>
      </c>
      <c r="N163" s="304"/>
      <c r="O163" s="314"/>
      <c r="P163" s="314"/>
    </row>
    <row r="164" spans="1:17" ht="11.25" customHeight="1">
      <c r="A164" s="43">
        <v>2001</v>
      </c>
      <c r="B164" s="304">
        <v>102.64028439783728</v>
      </c>
      <c r="C164" s="304">
        <v>99.67581214108493</v>
      </c>
      <c r="D164" s="304">
        <v>121.88397894612308</v>
      </c>
      <c r="E164" s="304">
        <v>97.85925604225535</v>
      </c>
      <c r="F164" s="304">
        <v>99.3550526629311</v>
      </c>
      <c r="G164" s="304">
        <v>100.22724361346312</v>
      </c>
      <c r="H164" s="304">
        <v>89.14074190337892</v>
      </c>
      <c r="I164" s="304">
        <v>106.92221691897386</v>
      </c>
      <c r="J164" s="304">
        <v>114.73954894722796</v>
      </c>
      <c r="K164" s="304">
        <v>98.10058865350817</v>
      </c>
      <c r="L164" s="304">
        <v>117.04949318472362</v>
      </c>
      <c r="M164" s="304">
        <v>90.94318199289238</v>
      </c>
      <c r="N164" s="304">
        <f>(B164+C164+D164+E164+F164+G164+H164+I164+J164+K164+L164+M164)/12</f>
        <v>103.21144995036663</v>
      </c>
      <c r="O164" s="314">
        <f>100*(H164-G164)/G164</f>
        <v>-11.061365463506558</v>
      </c>
      <c r="P164" s="314">
        <f>100*(H164-H163)/H163</f>
        <v>-9.512341142376773</v>
      </c>
      <c r="Q164" s="315">
        <f>(((B164+C164+D164+E164+F164+G164+H164)/7)-((B163+C163+D163+E163+F163+G163+H163)/7))/((B163+C163+D163+E163+F163+G163+H163)/7)*100</f>
        <v>6.589427480527093</v>
      </c>
    </row>
    <row r="165" spans="1:17" ht="11.25" customHeight="1">
      <c r="A165" s="44">
        <v>2002</v>
      </c>
      <c r="B165" s="304">
        <v>88.67498700659763</v>
      </c>
      <c r="C165" s="304">
        <v>112.00298541500577</v>
      </c>
      <c r="D165" s="304">
        <v>137.90630802482312</v>
      </c>
      <c r="E165" s="304">
        <v>109.99935145034374</v>
      </c>
      <c r="F165" s="304">
        <v>99.96350236227279</v>
      </c>
      <c r="G165" s="304">
        <v>182.65892971812548</v>
      </c>
      <c r="H165" s="304">
        <v>103.86049977867219</v>
      </c>
      <c r="I165" s="304">
        <v>104.6581415475988</v>
      </c>
      <c r="J165" s="304">
        <v>103.56573260423541</v>
      </c>
      <c r="K165" s="304">
        <v>102.84510412865096</v>
      </c>
      <c r="L165" s="304">
        <v>135.8737808458285</v>
      </c>
      <c r="M165" s="304">
        <v>101.22695743805723</v>
      </c>
      <c r="N165" s="304">
        <f>(B165+C165+D165+E165+F165+G165+H165+I165+J165+K165+L165+M165)/12</f>
        <v>115.2696900266843</v>
      </c>
      <c r="O165" s="314">
        <f>100*(H165-G165)/G165</f>
        <v>-43.139653813286316</v>
      </c>
      <c r="P165" s="314">
        <f>100*(H165-H164)/H164</f>
        <v>16.512940728324036</v>
      </c>
      <c r="Q165" s="315">
        <f>(((B165+C165+D165+E165+F165+G165+H165)/7)-((B164+C164+D164+E164+F164+G164+H164)/7))/((B164+C164+D164+E164+F164+G164+H164)/7)*100</f>
        <v>17.485548227650433</v>
      </c>
    </row>
    <row r="166" spans="1:17" ht="11.25" customHeight="1">
      <c r="A166" s="44">
        <v>2003</v>
      </c>
      <c r="B166" s="304">
        <v>93.4</v>
      </c>
      <c r="C166" s="304">
        <v>111.1</v>
      </c>
      <c r="D166" s="304">
        <v>93.2</v>
      </c>
      <c r="E166" s="304">
        <v>85</v>
      </c>
      <c r="F166" s="304">
        <v>83.5</v>
      </c>
      <c r="G166" s="304">
        <v>90.2</v>
      </c>
      <c r="H166" s="304">
        <v>86.6</v>
      </c>
      <c r="I166" s="304">
        <v>118.2</v>
      </c>
      <c r="J166" s="304">
        <v>103.1</v>
      </c>
      <c r="K166" s="304">
        <v>100.9</v>
      </c>
      <c r="L166" s="304">
        <v>95.6</v>
      </c>
      <c r="M166" s="304">
        <v>92.1</v>
      </c>
      <c r="N166" s="304">
        <f>(B166+C166+D166+E166+F166+G166+H166+I166+J166+K166+L166+M166)/12</f>
        <v>96.07499999999999</v>
      </c>
      <c r="O166" s="314">
        <f>100*(H166-G166)/G166</f>
        <v>-3.9911308203991225</v>
      </c>
      <c r="P166" s="314">
        <f>100*(H166-H165)/H165</f>
        <v>-16.618926170637057</v>
      </c>
      <c r="Q166" s="315">
        <f>(((B166+C166+D166+E166+F166+G166+H166)/7)-((B165+C165+D165+E165+F165+G165+H165)/7))/((B165+C165+D165+E165+F165+G165+H165)/7)*100</f>
        <v>-23.000150178686564</v>
      </c>
    </row>
    <row r="167" spans="1:17" ht="11.25" customHeight="1">
      <c r="A167" s="44">
        <v>2004</v>
      </c>
      <c r="B167" s="304">
        <v>91</v>
      </c>
      <c r="C167" s="304">
        <v>97.49773057224844</v>
      </c>
      <c r="D167" s="304">
        <v>107.01003957121262</v>
      </c>
      <c r="E167" s="304">
        <v>97.9638932992671</v>
      </c>
      <c r="F167" s="304">
        <v>97.67903186159022</v>
      </c>
      <c r="G167" s="304">
        <v>142.8</v>
      </c>
      <c r="H167" s="304">
        <v>125.4044411423403</v>
      </c>
      <c r="I167" s="304" t="s">
        <v>50</v>
      </c>
      <c r="J167" s="304" t="s">
        <v>50</v>
      </c>
      <c r="K167" s="304" t="s">
        <v>50</v>
      </c>
      <c r="L167" s="304" t="s">
        <v>50</v>
      </c>
      <c r="M167" s="304" t="s">
        <v>50</v>
      </c>
      <c r="N167" s="304">
        <f>(B167+C167+D167+E167+F167+G167+H167)/7</f>
        <v>108.4793052066655</v>
      </c>
      <c r="O167" s="314">
        <f>100*(H167-G167)/G167</f>
        <v>-12.181763905924164</v>
      </c>
      <c r="P167" s="314">
        <f>100*(H167-H166)/H166</f>
        <v>44.808823490000364</v>
      </c>
      <c r="Q167" s="315">
        <f>(((B167+C167+D167+E167+F167+G167+H167)/7)-((B166+C166+D166+E166+F166+G166+H166)/7))/((B166+C166+D166+E166+F166+G166+H166)/7)*100</f>
        <v>18.095666632450776</v>
      </c>
    </row>
    <row r="168" spans="1:16" ht="11.25" customHeight="1">
      <c r="A168" s="316"/>
      <c r="B168" s="304"/>
      <c r="C168" s="304"/>
      <c r="D168" s="304"/>
      <c r="E168" s="304"/>
      <c r="F168" s="304"/>
      <c r="G168" s="304"/>
      <c r="H168" s="304"/>
      <c r="I168" s="304"/>
      <c r="J168" s="304"/>
      <c r="K168" s="304"/>
      <c r="L168" s="304"/>
      <c r="M168" s="304"/>
      <c r="N168" s="325"/>
      <c r="O168" s="314"/>
      <c r="P168" s="314"/>
    </row>
    <row r="169" spans="1:16" ht="11.25" customHeight="1">
      <c r="A169" s="316"/>
      <c r="B169" s="304"/>
      <c r="C169" s="304"/>
      <c r="D169" s="304"/>
      <c r="E169" s="304"/>
      <c r="F169" s="304"/>
      <c r="G169" s="304"/>
      <c r="H169" s="304"/>
      <c r="I169" s="304"/>
      <c r="J169" s="304"/>
      <c r="K169" s="304"/>
      <c r="L169" s="304"/>
      <c r="M169" s="304"/>
      <c r="N169" s="325"/>
      <c r="O169" s="314"/>
      <c r="P169" s="314"/>
    </row>
    <row r="170" spans="1:16" ht="11.25" customHeight="1">
      <c r="A170" s="316"/>
      <c r="B170" s="304"/>
      <c r="C170" s="304"/>
      <c r="D170" s="304"/>
      <c r="E170" s="304"/>
      <c r="F170" s="304"/>
      <c r="G170" s="304"/>
      <c r="H170" s="304"/>
      <c r="I170" s="304"/>
      <c r="J170" s="304"/>
      <c r="K170" s="304"/>
      <c r="L170" s="304"/>
      <c r="M170" s="304"/>
      <c r="N170" s="325"/>
      <c r="O170" s="314"/>
      <c r="P170" s="314"/>
    </row>
    <row r="171" spans="1:17" ht="11.25" customHeight="1">
      <c r="A171" s="383" t="s">
        <v>130</v>
      </c>
      <c r="B171" s="383"/>
      <c r="C171" s="383"/>
      <c r="D171" s="383"/>
      <c r="E171" s="383"/>
      <c r="F171" s="383"/>
      <c r="G171" s="383"/>
      <c r="H171" s="383"/>
      <c r="I171" s="383"/>
      <c r="J171" s="383"/>
      <c r="K171" s="383"/>
      <c r="L171" s="383"/>
      <c r="M171" s="383"/>
      <c r="N171" s="383"/>
      <c r="O171" s="383"/>
      <c r="P171" s="383"/>
      <c r="Q171" s="383"/>
    </row>
    <row r="172" spans="1:16" ht="11.25" customHeight="1">
      <c r="A172" s="310"/>
      <c r="B172" s="310"/>
      <c r="C172" s="310"/>
      <c r="D172" s="310"/>
      <c r="E172" s="310"/>
      <c r="F172" s="310"/>
      <c r="G172" s="310"/>
      <c r="H172" s="310"/>
      <c r="I172" s="310"/>
      <c r="J172" s="310"/>
      <c r="K172" s="310"/>
      <c r="L172" s="310"/>
      <c r="M172" s="310"/>
      <c r="N172" s="302"/>
      <c r="O172" s="314"/>
      <c r="P172" s="314"/>
    </row>
    <row r="173" spans="1:16" ht="11.25" customHeight="1">
      <c r="A173" s="310"/>
      <c r="B173" s="304"/>
      <c r="C173" s="304"/>
      <c r="D173" s="304"/>
      <c r="E173" s="304"/>
      <c r="F173" s="304"/>
      <c r="G173" s="304"/>
      <c r="H173" s="304"/>
      <c r="I173" s="304"/>
      <c r="J173" s="304"/>
      <c r="K173" s="304"/>
      <c r="L173" s="304"/>
      <c r="M173" s="304"/>
      <c r="N173" s="304"/>
      <c r="O173" s="314"/>
      <c r="P173" s="314"/>
    </row>
    <row r="174" spans="1:16" ht="11.25" customHeight="1">
      <c r="A174" s="42" t="s">
        <v>118</v>
      </c>
      <c r="B174" s="304">
        <v>81.67887735707937</v>
      </c>
      <c r="C174" s="304">
        <v>89.88107506047373</v>
      </c>
      <c r="D174" s="304">
        <v>103.29651990807218</v>
      </c>
      <c r="E174" s="304">
        <v>93.9638106814012</v>
      </c>
      <c r="F174" s="304">
        <v>106.14200445705053</v>
      </c>
      <c r="G174" s="304">
        <v>98.43741730573355</v>
      </c>
      <c r="H174" s="304">
        <v>96.58590532349845</v>
      </c>
      <c r="I174" s="304">
        <v>104.70836364278424</v>
      </c>
      <c r="J174" s="304">
        <v>106.24972884012887</v>
      </c>
      <c r="K174" s="304">
        <v>107.10068646300543</v>
      </c>
      <c r="L174" s="304">
        <v>114.04311895474612</v>
      </c>
      <c r="M174" s="304">
        <v>97.91249199935302</v>
      </c>
      <c r="N174" s="304"/>
      <c r="O174" s="314"/>
      <c r="P174" s="314"/>
    </row>
    <row r="175" spans="1:17" ht="11.25" customHeight="1">
      <c r="A175" s="43">
        <v>2001</v>
      </c>
      <c r="B175" s="304">
        <v>97.18467245775695</v>
      </c>
      <c r="C175" s="304">
        <v>103.60492148240736</v>
      </c>
      <c r="D175" s="304">
        <v>110.20261316023027</v>
      </c>
      <c r="E175" s="304">
        <v>106.15315644206626</v>
      </c>
      <c r="F175" s="304">
        <v>110.48802626678828</v>
      </c>
      <c r="G175" s="304">
        <v>103.34321227428605</v>
      </c>
      <c r="H175" s="304">
        <v>102.5033802193303</v>
      </c>
      <c r="I175" s="304">
        <v>115.274566118031</v>
      </c>
      <c r="J175" s="304">
        <v>101.3800061554653</v>
      </c>
      <c r="K175" s="304">
        <v>112.23941669065754</v>
      </c>
      <c r="L175" s="304">
        <v>108.98426310008047</v>
      </c>
      <c r="M175" s="304">
        <v>95.93908696782334</v>
      </c>
      <c r="N175" s="304">
        <f>(B175+C175+D175+E175+F175+G175+H175+I175+J175+K175+L175+M175)/12</f>
        <v>105.60811011124359</v>
      </c>
      <c r="O175" s="314">
        <f>100*(H175-G175)/G175</f>
        <v>-0.8126630056038208</v>
      </c>
      <c r="P175" s="314">
        <f>100*(H175-H174)/H174</f>
        <v>6.1266443338831325</v>
      </c>
      <c r="Q175" s="315">
        <f>(((B175+C175+D175+E175+F175+G175+H175)/7)-((B174+C174+D174+E174+F174+G174+H174)/7))/((B174+C174+D174+E174+F174+G174+H174)/7)*100</f>
        <v>9.476975513058214</v>
      </c>
    </row>
    <row r="176" spans="1:17" ht="11.25" customHeight="1">
      <c r="A176" s="44">
        <v>2002</v>
      </c>
      <c r="B176" s="304">
        <v>99.38040497875963</v>
      </c>
      <c r="C176" s="304">
        <v>100.18786925685896</v>
      </c>
      <c r="D176" s="304">
        <v>106.71517247086155</v>
      </c>
      <c r="E176" s="304">
        <v>103.46630694714327</v>
      </c>
      <c r="F176" s="304">
        <v>102.0311114864963</v>
      </c>
      <c r="G176" s="304">
        <v>95.72913039809106</v>
      </c>
      <c r="H176" s="304">
        <v>100.60162986738617</v>
      </c>
      <c r="I176" s="304">
        <v>105.51741276288342</v>
      </c>
      <c r="J176" s="304">
        <v>102.55576464281499</v>
      </c>
      <c r="K176" s="304">
        <v>104.51532573074908</v>
      </c>
      <c r="L176" s="304">
        <v>103.85431439718387</v>
      </c>
      <c r="M176" s="304">
        <v>96.76028164166155</v>
      </c>
      <c r="N176" s="304">
        <f>(B176+C176+D176+E176+F176+G176+H176+I176+J176+K176+L176+M176)/12</f>
        <v>101.77622704840748</v>
      </c>
      <c r="O176" s="314">
        <f>100*(H176-G176)/G176</f>
        <v>5.089881678683117</v>
      </c>
      <c r="P176" s="314">
        <f>100*(H176-H175)/H175</f>
        <v>-1.855305013234573</v>
      </c>
      <c r="Q176" s="315">
        <f>(((B176+C176+D176+E176+F176+G176+H176)/7)-((B175+C175+D175+E175+F175+G175+H175)/7))/((B175+C175+D175+E175+F175+G175+H175)/7)*100</f>
        <v>-3.45862975259681</v>
      </c>
    </row>
    <row r="177" spans="1:17" ht="11.25" customHeight="1">
      <c r="A177" s="44">
        <v>2003</v>
      </c>
      <c r="B177" s="304">
        <v>92.1</v>
      </c>
      <c r="C177" s="304">
        <v>93.3</v>
      </c>
      <c r="D177" s="304">
        <v>97.1</v>
      </c>
      <c r="E177" s="304">
        <v>102.7</v>
      </c>
      <c r="F177" s="304">
        <v>96.3</v>
      </c>
      <c r="G177" s="304">
        <v>96.7</v>
      </c>
      <c r="H177" s="304">
        <v>102.3</v>
      </c>
      <c r="I177" s="304">
        <v>95.2</v>
      </c>
      <c r="J177" s="304">
        <v>109.5</v>
      </c>
      <c r="K177" s="304">
        <v>109.1</v>
      </c>
      <c r="L177" s="304">
        <v>106.7</v>
      </c>
      <c r="M177" s="304">
        <v>105.7</v>
      </c>
      <c r="N177" s="304">
        <f>(B177+C177+D177+E177+F177+G177+H177+I177+J177+K177+L177+M177)/12</f>
        <v>100.55833333333334</v>
      </c>
      <c r="O177" s="314">
        <f>100*(H177-G177)/G177</f>
        <v>5.791106514994824</v>
      </c>
      <c r="P177" s="314">
        <f>100*(H177-H176)/H176</f>
        <v>1.6882133369535226</v>
      </c>
      <c r="Q177" s="315">
        <f>(((B177+C177+D177+E177+F177+G177+H177)/7)-((B176+C176+D176+E176+F176+G176+H176)/7))/((B176+C176+D176+E176+F176+G176+H176)/7)*100</f>
        <v>-3.899332310747098</v>
      </c>
    </row>
    <row r="178" spans="1:17" ht="11.25" customHeight="1">
      <c r="A178" s="44">
        <v>2004</v>
      </c>
      <c r="B178" s="304">
        <v>91.2</v>
      </c>
      <c r="C178" s="304">
        <v>96.9341343818061</v>
      </c>
      <c r="D178" s="304">
        <v>110.04582076755034</v>
      </c>
      <c r="E178" s="304">
        <v>100.42235499848509</v>
      </c>
      <c r="F178" s="304">
        <v>93.79322549087557</v>
      </c>
      <c r="G178" s="304">
        <v>104.3</v>
      </c>
      <c r="H178" s="304">
        <v>98.25434678751697</v>
      </c>
      <c r="I178" s="304" t="s">
        <v>50</v>
      </c>
      <c r="J178" s="304" t="s">
        <v>50</v>
      </c>
      <c r="K178" s="304" t="s">
        <v>50</v>
      </c>
      <c r="L178" s="304" t="s">
        <v>50</v>
      </c>
      <c r="M178" s="304" t="s">
        <v>50</v>
      </c>
      <c r="N178" s="304">
        <f>(B178+C178+D178+E178+F178+G178+H178)/7</f>
        <v>99.27855463231916</v>
      </c>
      <c r="O178" s="314">
        <f>100*(H178-G178)/G178</f>
        <v>-5.796407682150559</v>
      </c>
      <c r="P178" s="314">
        <f>100*(H178-H177)/H177</f>
        <v>-3.954695222368555</v>
      </c>
      <c r="Q178" s="315">
        <f>(((B178+C178+D178+E178+F178+G178+H178)/7)-((B177+C177+D177+E177+F177+G177+H177)/7))/((B177+C177+D177+E177+F177+G177+H177)/7)*100</f>
        <v>2.123421370497302</v>
      </c>
    </row>
    <row r="179" spans="1:16" ht="11.25" customHeight="1">
      <c r="A179" s="45"/>
      <c r="B179" s="304"/>
      <c r="C179" s="304"/>
      <c r="D179" s="304"/>
      <c r="E179" s="304"/>
      <c r="F179" s="304"/>
      <c r="G179" s="304"/>
      <c r="H179" s="304"/>
      <c r="I179" s="304"/>
      <c r="J179" s="304"/>
      <c r="K179" s="304"/>
      <c r="L179" s="304"/>
      <c r="M179" s="304"/>
      <c r="N179" s="304"/>
      <c r="O179" s="314"/>
      <c r="P179" s="314"/>
    </row>
    <row r="180" spans="1:16" ht="11.25" customHeight="1">
      <c r="A180" s="46" t="s">
        <v>119</v>
      </c>
      <c r="B180" s="304">
        <v>80.62417400497328</v>
      </c>
      <c r="C180" s="304">
        <v>89.0670405118369</v>
      </c>
      <c r="D180" s="304">
        <v>104.82120717300025</v>
      </c>
      <c r="E180" s="304">
        <v>95.59773164632574</v>
      </c>
      <c r="F180" s="304">
        <v>106.02907660165224</v>
      </c>
      <c r="G180" s="304">
        <v>98.51262735440538</v>
      </c>
      <c r="H180" s="304">
        <v>95.56939090455843</v>
      </c>
      <c r="I180" s="304">
        <v>104.8191349981978</v>
      </c>
      <c r="J180" s="304">
        <v>105.58095738693873</v>
      </c>
      <c r="K180" s="304">
        <v>106.70805592361536</v>
      </c>
      <c r="L180" s="304">
        <v>113.95956413017569</v>
      </c>
      <c r="M180" s="304">
        <v>98.71103932150885</v>
      </c>
      <c r="N180" s="304"/>
      <c r="O180" s="314"/>
      <c r="P180" s="314"/>
    </row>
    <row r="181" spans="1:17" ht="11.25" customHeight="1">
      <c r="A181" s="43">
        <v>2001</v>
      </c>
      <c r="B181" s="304">
        <v>95.8541101813267</v>
      </c>
      <c r="C181" s="304">
        <v>103.60917790160798</v>
      </c>
      <c r="D181" s="304">
        <v>110.68738479771538</v>
      </c>
      <c r="E181" s="304">
        <v>106.1798591297743</v>
      </c>
      <c r="F181" s="304">
        <v>111.10992135884206</v>
      </c>
      <c r="G181" s="304">
        <v>103.45316206888646</v>
      </c>
      <c r="H181" s="304">
        <v>102.53326434420795</v>
      </c>
      <c r="I181" s="304">
        <v>115.17826699949507</v>
      </c>
      <c r="J181" s="304">
        <v>101.52090837046242</v>
      </c>
      <c r="K181" s="304">
        <v>113.19715548247542</v>
      </c>
      <c r="L181" s="304">
        <v>108.64880560929848</v>
      </c>
      <c r="M181" s="304">
        <v>96.64639690685834</v>
      </c>
      <c r="N181" s="304">
        <f>(B181+C181+D181+E181+F181+G181+H181+I181+J181+K181+L181+M181)/12</f>
        <v>105.71820109591255</v>
      </c>
      <c r="O181" s="314">
        <f>100*(H181-G181)/G181</f>
        <v>-0.8891924676656796</v>
      </c>
      <c r="P181" s="314">
        <f>100*(H181-H180)/H180</f>
        <v>7.286719496417088</v>
      </c>
      <c r="Q181" s="315">
        <f>(((B181+C181+D181+E181+F181+G181+H181)/7)-((B180+C180+D180+E180+F180+G180+H180)/7))/((B180+C180+D180+E180+F180+G180+H180)/7)*100</f>
        <v>9.430562184601746</v>
      </c>
    </row>
    <row r="182" spans="1:17" ht="11.25" customHeight="1">
      <c r="A182" s="44">
        <v>2002</v>
      </c>
      <c r="B182" s="304">
        <v>99.32956788288342</v>
      </c>
      <c r="C182" s="304">
        <v>100.39669020920353</v>
      </c>
      <c r="D182" s="304">
        <v>106.25805310530659</v>
      </c>
      <c r="E182" s="304">
        <v>103.00132503988971</v>
      </c>
      <c r="F182" s="304">
        <v>102.19957196950689</v>
      </c>
      <c r="G182" s="304">
        <v>93.634529862976</v>
      </c>
      <c r="H182" s="304">
        <v>99.70475711856722</v>
      </c>
      <c r="I182" s="304">
        <v>106.1722936853386</v>
      </c>
      <c r="J182" s="304">
        <v>103.28551590306212</v>
      </c>
      <c r="K182" s="304">
        <v>105.10144654798377</v>
      </c>
      <c r="L182" s="304">
        <v>103.97660496238555</v>
      </c>
      <c r="M182" s="304">
        <v>98.14728164702153</v>
      </c>
      <c r="N182" s="304">
        <f>(B182+C182+D182+E182+F182+G182+H182+I182+J182+K182+L182+M182)/12</f>
        <v>101.76730316117708</v>
      </c>
      <c r="O182" s="314">
        <f>100*(H182-G182)/G182</f>
        <v>6.482893932905244</v>
      </c>
      <c r="P182" s="314">
        <f>100*(H182-H181)/H181</f>
        <v>-2.7586239877678445</v>
      </c>
      <c r="Q182" s="315">
        <f>(((B182+C182+D182+E182+F182+G182+H182)/7)-((B181+C181+D181+E181+F181+G181+H181)/7))/((B181+C181+D181+E181+F181+G181+H181)/7)*100</f>
        <v>-3.940731569942483</v>
      </c>
    </row>
    <row r="183" spans="1:17" ht="11.25" customHeight="1">
      <c r="A183" s="44">
        <v>2003</v>
      </c>
      <c r="B183" s="304">
        <v>91.6</v>
      </c>
      <c r="C183" s="304">
        <v>91.9</v>
      </c>
      <c r="D183" s="304">
        <v>96.9</v>
      </c>
      <c r="E183" s="304">
        <v>102.9</v>
      </c>
      <c r="F183" s="304">
        <v>96.1</v>
      </c>
      <c r="G183" s="304">
        <v>97.1</v>
      </c>
      <c r="H183" s="304">
        <v>102.5</v>
      </c>
      <c r="I183" s="304">
        <v>95.5</v>
      </c>
      <c r="J183" s="304">
        <v>109.5</v>
      </c>
      <c r="K183" s="304">
        <v>109.5</v>
      </c>
      <c r="L183" s="304">
        <v>107.6</v>
      </c>
      <c r="M183" s="304">
        <v>106.2</v>
      </c>
      <c r="N183" s="304">
        <f>(B183+C183+D183+E183+F183+G183+H183+I183+J183+K183+L183+M183)/12</f>
        <v>100.60833333333333</v>
      </c>
      <c r="O183" s="314">
        <f>100*(H183-G183)/G183</f>
        <v>5.561277033985588</v>
      </c>
      <c r="P183" s="314">
        <f>100*(H183-H182)/H182</f>
        <v>2.803520074883417</v>
      </c>
      <c r="Q183" s="315">
        <f>(((B183+C183+D183+E183+F183+G183+H183)/7)-((B182+C182+D182+E182+F182+G182+H182)/7))/((B182+C182+D182+E182+F182+G182+H182)/7)*100</f>
        <v>-3.6229393530894995</v>
      </c>
    </row>
    <row r="184" spans="1:17" ht="11.25" customHeight="1">
      <c r="A184" s="44">
        <v>2004</v>
      </c>
      <c r="B184" s="304">
        <v>91.3</v>
      </c>
      <c r="C184" s="304">
        <v>97.12349676783491</v>
      </c>
      <c r="D184" s="304">
        <v>110.18307022844817</v>
      </c>
      <c r="E184" s="304">
        <v>100.71728543750346</v>
      </c>
      <c r="F184" s="304">
        <v>94.13106220335801</v>
      </c>
      <c r="G184" s="304">
        <v>104.9</v>
      </c>
      <c r="H184" s="304">
        <v>100.04274893010215</v>
      </c>
      <c r="I184" s="304" t="s">
        <v>50</v>
      </c>
      <c r="J184" s="304" t="s">
        <v>50</v>
      </c>
      <c r="K184" s="304" t="s">
        <v>50</v>
      </c>
      <c r="L184" s="304" t="s">
        <v>50</v>
      </c>
      <c r="M184" s="304" t="s">
        <v>50</v>
      </c>
      <c r="N184" s="304">
        <f>(B184+C184+D184+E184+F184+G184+H184)/7</f>
        <v>99.77109479532093</v>
      </c>
      <c r="O184" s="314">
        <f>100*(H184-G184)/G184</f>
        <v>-4.630363269683371</v>
      </c>
      <c r="P184" s="314">
        <f>100*(H184-H183)/H183</f>
        <v>-2.3973181169735125</v>
      </c>
      <c r="Q184" s="315">
        <f>(((B184+C184+D184+E184+F184+G184+H184)/7)-((B183+C183+D183+E183+F183+G183+H183)/7))/((B183+C183+D183+E183+F183+G183+H183)/7)*100</f>
        <v>2.8567987580628187</v>
      </c>
    </row>
    <row r="185" spans="1:16" ht="11.25" customHeight="1">
      <c r="A185" s="45"/>
      <c r="B185" s="304"/>
      <c r="C185" s="304"/>
      <c r="D185" s="304"/>
      <c r="E185" s="304"/>
      <c r="F185" s="304"/>
      <c r="G185" s="304"/>
      <c r="H185" s="304"/>
      <c r="I185" s="304"/>
      <c r="J185" s="304"/>
      <c r="K185" s="304"/>
      <c r="L185" s="304"/>
      <c r="M185" s="304"/>
      <c r="N185" s="304"/>
      <c r="O185" s="314"/>
      <c r="P185" s="314"/>
    </row>
    <row r="186" spans="1:16" ht="11.25" customHeight="1">
      <c r="A186" s="46" t="s">
        <v>120</v>
      </c>
      <c r="B186" s="304">
        <v>91.75289727034162</v>
      </c>
      <c r="C186" s="304">
        <v>97.65634213257404</v>
      </c>
      <c r="D186" s="304">
        <v>88.73343929537815</v>
      </c>
      <c r="E186" s="304">
        <v>78.35738222451238</v>
      </c>
      <c r="F186" s="304">
        <v>107.2206370703018</v>
      </c>
      <c r="G186" s="304">
        <v>97.7190470077362</v>
      </c>
      <c r="H186" s="304">
        <v>106.29516288142378</v>
      </c>
      <c r="I186" s="304">
        <v>103.65032881785791</v>
      </c>
      <c r="J186" s="304">
        <v>112.63751257664876</v>
      </c>
      <c r="K186" s="304">
        <v>110.85090479685012</v>
      </c>
      <c r="L186" s="304">
        <v>114.84119448041736</v>
      </c>
      <c r="M186" s="304">
        <v>90.28515142048673</v>
      </c>
      <c r="N186" s="304"/>
      <c r="O186" s="314"/>
      <c r="P186" s="314"/>
    </row>
    <row r="187" spans="1:17" ht="11.25" customHeight="1">
      <c r="A187" s="43">
        <v>2001</v>
      </c>
      <c r="B187" s="304">
        <v>109.89356434067435</v>
      </c>
      <c r="C187" s="304">
        <v>103.56426617876195</v>
      </c>
      <c r="D187" s="304">
        <v>105.57230723873889</v>
      </c>
      <c r="E187" s="304">
        <v>105.89810515983397</v>
      </c>
      <c r="F187" s="304">
        <v>104.54798295550842</v>
      </c>
      <c r="G187" s="304">
        <v>102.29302460413652</v>
      </c>
      <c r="H187" s="304">
        <v>102.21794137812601</v>
      </c>
      <c r="I187" s="304">
        <v>116.19436901932264</v>
      </c>
      <c r="J187" s="304">
        <v>100.03417583000729</v>
      </c>
      <c r="K187" s="304">
        <v>103.09155563489844</v>
      </c>
      <c r="L187" s="304">
        <v>112.18839192823744</v>
      </c>
      <c r="M187" s="304">
        <v>89.1832020598323</v>
      </c>
      <c r="N187" s="304">
        <f>(B187+C187+D187+E187+F187+G187+H187+I187+J187+K187+L187+M187)/12</f>
        <v>104.55657386067321</v>
      </c>
      <c r="O187" s="314">
        <f>100*(H187-G187)/G187</f>
        <v>-0.0734001426793958</v>
      </c>
      <c r="P187" s="314">
        <f>100*(H187-H186)/H186</f>
        <v>-3.8357545092113523</v>
      </c>
      <c r="Q187" s="315">
        <f>(((B187+C187+D187+E187+F187+G187+H187)/7)-((B186+C186+D186+E186+F186+G186+H186)/7))/((B186+C186+D186+E186+F186+G186+H186)/7)*100</f>
        <v>9.921944051664537</v>
      </c>
    </row>
    <row r="188" spans="1:17" ht="11.25" customHeight="1">
      <c r="A188" s="44">
        <v>2002</v>
      </c>
      <c r="B188" s="304">
        <v>99.86597647583864</v>
      </c>
      <c r="C188" s="304">
        <v>98.19331176801772</v>
      </c>
      <c r="D188" s="304">
        <v>111.08135710403717</v>
      </c>
      <c r="E188" s="304">
        <v>107.90759080392229</v>
      </c>
      <c r="F188" s="304">
        <v>100.42205781858955</v>
      </c>
      <c r="G188" s="304">
        <v>115.73574882801299</v>
      </c>
      <c r="H188" s="304">
        <v>109.16812764447073</v>
      </c>
      <c r="I188" s="304">
        <v>99.26230464131068</v>
      </c>
      <c r="J188" s="304">
        <v>95.58553100919195</v>
      </c>
      <c r="K188" s="304">
        <v>98.91698111511433</v>
      </c>
      <c r="L188" s="304">
        <v>102.68625361228318</v>
      </c>
      <c r="M188" s="304">
        <v>83.51232361526026</v>
      </c>
      <c r="N188" s="304">
        <f>(B188+C188+D188+E188+F188+G188+H188+I188+J188+K188+L188+M188)/12</f>
        <v>101.86146370300413</v>
      </c>
      <c r="O188" s="314">
        <f>100*(H188-G188)/G188</f>
        <v>-5.674669451788792</v>
      </c>
      <c r="P188" s="314">
        <f>100*(H188-H187)/H187</f>
        <v>6.799380003784747</v>
      </c>
      <c r="Q188" s="315">
        <f>(((B188+C188+D188+E188+F188+G188+H188)/7)-((B187+C187+D187+E187+F187+G187+H187)/7))/((B187+C187+D187+E187+F187+G187+H187)/7)*100</f>
        <v>1.142660073659269</v>
      </c>
    </row>
    <row r="189" spans="1:17" ht="11.25" customHeight="1">
      <c r="A189" s="44">
        <v>2003</v>
      </c>
      <c r="B189" s="304">
        <v>97.2</v>
      </c>
      <c r="C189" s="304">
        <v>106.6</v>
      </c>
      <c r="D189" s="304">
        <v>99.1</v>
      </c>
      <c r="E189" s="304">
        <v>101.3</v>
      </c>
      <c r="F189" s="304">
        <v>98</v>
      </c>
      <c r="G189" s="304">
        <v>92.9</v>
      </c>
      <c r="H189" s="304">
        <v>100.6</v>
      </c>
      <c r="I189" s="304">
        <v>93.1</v>
      </c>
      <c r="J189" s="304">
        <v>108.9</v>
      </c>
      <c r="K189" s="304">
        <v>105</v>
      </c>
      <c r="L189" s="304">
        <v>98.7</v>
      </c>
      <c r="M189" s="304">
        <v>101.2</v>
      </c>
      <c r="N189" s="304">
        <f>(B189+C189+D189+E189+F189+G189+H189+I189+J189+K189+L189+M189)/12</f>
        <v>100.21666666666668</v>
      </c>
      <c r="O189" s="314">
        <f>100*(H189-G189)/G189</f>
        <v>8.288482238966617</v>
      </c>
      <c r="P189" s="314">
        <f>100*(H189-H188)/H188</f>
        <v>-7.848561507232833</v>
      </c>
      <c r="Q189" s="315">
        <f>(((B189+C189+D189+E189+F189+G189+H189)/7)-((B188+C188+D188+E188+F188+G188+H188)/7))/((B188+C188+D188+E188+F188+G188+H188)/7)*100</f>
        <v>-6.287149028237872</v>
      </c>
    </row>
    <row r="190" spans="1:17" ht="11.25" customHeight="1">
      <c r="A190" s="44">
        <v>2004</v>
      </c>
      <c r="B190" s="304">
        <v>90.1</v>
      </c>
      <c r="C190" s="304">
        <v>95.12543577516163</v>
      </c>
      <c r="D190" s="304">
        <v>108.7348797925239</v>
      </c>
      <c r="E190" s="304">
        <v>97.60532104367945</v>
      </c>
      <c r="F190" s="304">
        <v>90.56637141806179</v>
      </c>
      <c r="G190" s="304">
        <v>98.4</v>
      </c>
      <c r="H190" s="304">
        <v>81.17238830403838</v>
      </c>
      <c r="I190" s="304" t="s">
        <v>50</v>
      </c>
      <c r="J190" s="304" t="s">
        <v>50</v>
      </c>
      <c r="K190" s="304" t="s">
        <v>50</v>
      </c>
      <c r="L190" s="304" t="s">
        <v>50</v>
      </c>
      <c r="M190" s="304" t="s">
        <v>50</v>
      </c>
      <c r="N190" s="304">
        <f>(B190+C190+D190+E190+F190+G190+H190)/7</f>
        <v>94.52919947620931</v>
      </c>
      <c r="O190" s="314">
        <f>100*(H190-G190)/G190</f>
        <v>-17.507735463375635</v>
      </c>
      <c r="P190" s="314">
        <f>100*(H190-H189)/H189</f>
        <v>-19.311741248470792</v>
      </c>
      <c r="Q190" s="315">
        <f>(((B190+C190+D190+E190+F190+G190+H190)/7)-((B189+C189+D189+E189+F189+G189+H189)/7))/((B189+C189+D189+E189+F189+G189+H189)/7)*100</f>
        <v>-4.8865320779840165</v>
      </c>
    </row>
    <row r="200" spans="1:17" ht="12.75" customHeight="1">
      <c r="A200" s="381" t="s">
        <v>199</v>
      </c>
      <c r="B200" s="381"/>
      <c r="C200" s="381"/>
      <c r="D200" s="381"/>
      <c r="E200" s="381"/>
      <c r="F200" s="381"/>
      <c r="G200" s="381"/>
      <c r="H200" s="381"/>
      <c r="I200" s="381"/>
      <c r="J200" s="381"/>
      <c r="K200" s="381"/>
      <c r="L200" s="381"/>
      <c r="M200" s="381"/>
      <c r="N200" s="381"/>
      <c r="O200" s="381"/>
      <c r="P200" s="381"/>
      <c r="Q200" s="381"/>
    </row>
    <row r="201" spans="1:16" ht="12.75">
      <c r="A201" s="270"/>
      <c r="B201" s="271"/>
      <c r="C201" s="271"/>
      <c r="D201" s="271"/>
      <c r="E201" s="271"/>
      <c r="F201" s="271"/>
      <c r="G201" s="271"/>
      <c r="H201" s="271"/>
      <c r="I201" s="271"/>
      <c r="J201" s="271"/>
      <c r="K201" s="271"/>
      <c r="L201" s="271"/>
      <c r="M201" s="271"/>
      <c r="N201" s="272"/>
      <c r="O201" s="272"/>
      <c r="P201" s="272"/>
    </row>
    <row r="202" spans="1:17" ht="12.75">
      <c r="A202" s="381" t="s">
        <v>197</v>
      </c>
      <c r="B202" s="381"/>
      <c r="C202" s="381"/>
      <c r="D202" s="381"/>
      <c r="E202" s="381"/>
      <c r="F202" s="381"/>
      <c r="G202" s="381"/>
      <c r="H202" s="381"/>
      <c r="I202" s="381"/>
      <c r="J202" s="381"/>
      <c r="K202" s="381"/>
      <c r="L202" s="381"/>
      <c r="M202" s="381"/>
      <c r="N202" s="381"/>
      <c r="O202" s="381"/>
      <c r="P202" s="381"/>
      <c r="Q202" s="381"/>
    </row>
    <row r="203" spans="1:17" ht="12.75" customHeight="1">
      <c r="A203" s="381" t="s">
        <v>200</v>
      </c>
      <c r="B203" s="381"/>
      <c r="C203" s="381"/>
      <c r="D203" s="381"/>
      <c r="E203" s="381"/>
      <c r="F203" s="381"/>
      <c r="G203" s="381"/>
      <c r="H203" s="381"/>
      <c r="I203" s="381"/>
      <c r="J203" s="381"/>
      <c r="K203" s="381"/>
      <c r="L203" s="381"/>
      <c r="M203" s="381"/>
      <c r="N203" s="381"/>
      <c r="O203" s="381"/>
      <c r="P203" s="381"/>
      <c r="Q203" s="381"/>
    </row>
    <row r="204" spans="1:17" ht="12.75">
      <c r="A204" s="381" t="s">
        <v>96</v>
      </c>
      <c r="B204" s="381"/>
      <c r="C204" s="381"/>
      <c r="D204" s="381"/>
      <c r="E204" s="381"/>
      <c r="F204" s="381"/>
      <c r="G204" s="381"/>
      <c r="H204" s="381"/>
      <c r="I204" s="381"/>
      <c r="J204" s="381"/>
      <c r="K204" s="381"/>
      <c r="L204" s="381"/>
      <c r="M204" s="381"/>
      <c r="N204" s="381"/>
      <c r="O204" s="381"/>
      <c r="P204" s="381"/>
      <c r="Q204" s="381"/>
    </row>
    <row r="205" spans="1:16" ht="12.75">
      <c r="A205" s="273"/>
      <c r="B205" s="271"/>
      <c r="C205" s="271"/>
      <c r="D205" s="271"/>
      <c r="E205" s="271"/>
      <c r="F205" s="271"/>
      <c r="G205" s="271"/>
      <c r="H205" s="271"/>
      <c r="I205" s="271"/>
      <c r="J205" s="271"/>
      <c r="K205" s="271"/>
      <c r="L205" s="271"/>
      <c r="M205" s="271"/>
      <c r="N205" s="271"/>
      <c r="O205" s="271"/>
      <c r="P205" s="271"/>
    </row>
    <row r="207" spans="1:17" ht="12.75">
      <c r="A207" s="278"/>
      <c r="B207" s="279"/>
      <c r="C207" s="280"/>
      <c r="D207" s="280"/>
      <c r="E207" s="280"/>
      <c r="F207" s="280"/>
      <c r="G207" s="280"/>
      <c r="H207" s="280"/>
      <c r="I207" s="280"/>
      <c r="J207" s="280"/>
      <c r="K207" s="280"/>
      <c r="L207" s="280"/>
      <c r="M207" s="280"/>
      <c r="N207" s="281"/>
      <c r="O207" s="384" t="s">
        <v>97</v>
      </c>
      <c r="P207" s="385"/>
      <c r="Q207" s="385"/>
    </row>
    <row r="208" spans="1:17" ht="12.75">
      <c r="A208" s="282"/>
      <c r="B208" s="283"/>
      <c r="C208" s="284"/>
      <c r="D208" s="284"/>
      <c r="E208" s="284"/>
      <c r="F208" s="284"/>
      <c r="G208" s="284"/>
      <c r="H208" s="284"/>
      <c r="I208" s="284"/>
      <c r="J208" s="284"/>
      <c r="K208" s="284"/>
      <c r="L208" s="284"/>
      <c r="M208" s="284"/>
      <c r="N208" s="285"/>
      <c r="O208" s="286" t="s">
        <v>105</v>
      </c>
      <c r="P208" s="287"/>
      <c r="Q208" s="288" t="s">
        <v>239</v>
      </c>
    </row>
    <row r="209" spans="1:17" ht="12.75">
      <c r="A209" s="289" t="s">
        <v>99</v>
      </c>
      <c r="B209" s="283" t="s">
        <v>100</v>
      </c>
      <c r="C209" s="284" t="s">
        <v>101</v>
      </c>
      <c r="D209" s="284" t="s">
        <v>102</v>
      </c>
      <c r="E209" s="284" t="s">
        <v>98</v>
      </c>
      <c r="F209" s="284" t="s">
        <v>103</v>
      </c>
      <c r="G209" s="284" t="s">
        <v>104</v>
      </c>
      <c r="H209" s="284" t="s">
        <v>105</v>
      </c>
      <c r="I209" s="284" t="s">
        <v>106</v>
      </c>
      <c r="J209" s="284" t="s">
        <v>107</v>
      </c>
      <c r="K209" s="284" t="s">
        <v>108</v>
      </c>
      <c r="L209" s="284" t="s">
        <v>109</v>
      </c>
      <c r="M209" s="284" t="s">
        <v>110</v>
      </c>
      <c r="N209" s="290" t="s">
        <v>111</v>
      </c>
      <c r="O209" s="379" t="s">
        <v>112</v>
      </c>
      <c r="P209" s="380"/>
      <c r="Q209" s="380"/>
    </row>
    <row r="210" spans="1:17" ht="13.5" customHeight="1">
      <c r="A210" s="282"/>
      <c r="B210" s="283"/>
      <c r="C210" s="284"/>
      <c r="D210" s="284"/>
      <c r="E210" s="284"/>
      <c r="F210" s="284"/>
      <c r="G210" s="284"/>
      <c r="H210" s="284"/>
      <c r="I210" s="284"/>
      <c r="J210" s="284"/>
      <c r="K210" s="284"/>
      <c r="L210" s="284"/>
      <c r="M210" s="284"/>
      <c r="N210" s="285"/>
      <c r="O210" s="290" t="s">
        <v>113</v>
      </c>
      <c r="P210" s="291" t="s">
        <v>114</v>
      </c>
      <c r="Q210" s="292" t="s">
        <v>114</v>
      </c>
    </row>
    <row r="211" spans="1:17" ht="12.75">
      <c r="A211" s="293"/>
      <c r="B211" s="294"/>
      <c r="C211" s="295"/>
      <c r="D211" s="295"/>
      <c r="E211" s="295"/>
      <c r="F211" s="295"/>
      <c r="G211" s="295"/>
      <c r="H211" s="295"/>
      <c r="I211" s="295"/>
      <c r="J211" s="295"/>
      <c r="K211" s="295"/>
      <c r="L211" s="295"/>
      <c r="M211" s="295"/>
      <c r="N211" s="296"/>
      <c r="O211" s="297" t="s">
        <v>115</v>
      </c>
      <c r="P211" s="298" t="s">
        <v>116</v>
      </c>
      <c r="Q211" s="299" t="s">
        <v>117</v>
      </c>
    </row>
    <row r="212" spans="1:16" ht="12.75">
      <c r="A212" s="300"/>
      <c r="B212" s="301"/>
      <c r="C212" s="301"/>
      <c r="D212" s="301"/>
      <c r="E212" s="301"/>
      <c r="F212" s="301"/>
      <c r="G212" s="301"/>
      <c r="H212" s="301"/>
      <c r="I212" s="301"/>
      <c r="J212" s="301"/>
      <c r="K212" s="301"/>
      <c r="L212" s="301"/>
      <c r="M212" s="301"/>
      <c r="N212" s="302"/>
      <c r="O212" s="303"/>
      <c r="P212" s="291"/>
    </row>
    <row r="213" spans="1:16" ht="12.75">
      <c r="A213" s="300"/>
      <c r="B213" s="301"/>
      <c r="C213" s="301"/>
      <c r="D213" s="301"/>
      <c r="E213" s="301"/>
      <c r="F213" s="301"/>
      <c r="G213" s="301"/>
      <c r="H213" s="301"/>
      <c r="I213" s="301"/>
      <c r="J213" s="301"/>
      <c r="K213" s="301"/>
      <c r="L213" s="301"/>
      <c r="M213" s="301"/>
      <c r="N213" s="302"/>
      <c r="O213" s="303"/>
      <c r="P213" s="291"/>
    </row>
    <row r="214" spans="1:16" ht="12.75">
      <c r="A214" s="300"/>
      <c r="B214" s="301"/>
      <c r="C214" s="301"/>
      <c r="D214" s="301"/>
      <c r="E214" s="301"/>
      <c r="F214" s="301"/>
      <c r="G214" s="301"/>
      <c r="H214" s="301"/>
      <c r="I214" s="301"/>
      <c r="J214" s="301"/>
      <c r="K214" s="301"/>
      <c r="L214" s="301"/>
      <c r="M214" s="301"/>
      <c r="N214" s="302"/>
      <c r="O214" s="303"/>
      <c r="P214" s="291"/>
    </row>
    <row r="215" spans="1:17" ht="12.75" customHeight="1">
      <c r="A215" s="383" t="s">
        <v>124</v>
      </c>
      <c r="B215" s="383"/>
      <c r="C215" s="383"/>
      <c r="D215" s="383"/>
      <c r="E215" s="383"/>
      <c r="F215" s="383"/>
      <c r="G215" s="383"/>
      <c r="H215" s="383"/>
      <c r="I215" s="383"/>
      <c r="J215" s="383"/>
      <c r="K215" s="383"/>
      <c r="L215" s="383"/>
      <c r="M215" s="383"/>
      <c r="N215" s="383"/>
      <c r="O215" s="383"/>
      <c r="P215" s="383"/>
      <c r="Q215" s="383"/>
    </row>
    <row r="216" spans="1:16" ht="11.25" customHeight="1">
      <c r="A216" s="308"/>
      <c r="B216" s="323"/>
      <c r="C216" s="323"/>
      <c r="D216" s="323"/>
      <c r="E216" s="323"/>
      <c r="F216" s="323"/>
      <c r="G216" s="323"/>
      <c r="H216" s="323"/>
      <c r="I216" s="323"/>
      <c r="J216" s="323"/>
      <c r="K216" s="323"/>
      <c r="L216" s="323"/>
      <c r="M216" s="323"/>
      <c r="N216" s="324"/>
      <c r="O216" s="324"/>
      <c r="P216" s="324"/>
    </row>
    <row r="217" spans="1:16" ht="11.25" customHeight="1">
      <c r="A217" s="318"/>
      <c r="B217" s="304"/>
      <c r="C217" s="304"/>
      <c r="D217" s="304"/>
      <c r="E217" s="304"/>
      <c r="F217" s="304"/>
      <c r="G217" s="304"/>
      <c r="H217" s="304"/>
      <c r="I217" s="304"/>
      <c r="J217" s="304"/>
      <c r="K217" s="304"/>
      <c r="L217" s="304"/>
      <c r="M217" s="304"/>
      <c r="N217" s="304"/>
      <c r="O217" s="311"/>
      <c r="P217" s="311"/>
    </row>
    <row r="218" spans="1:16" ht="11.25" customHeight="1">
      <c r="A218" s="42" t="s">
        <v>118</v>
      </c>
      <c r="B218" s="304">
        <v>79.18490916882126</v>
      </c>
      <c r="C218" s="304">
        <v>89.22836901507372</v>
      </c>
      <c r="D218" s="304">
        <v>102.82283642242605</v>
      </c>
      <c r="E218" s="304">
        <v>89.15441876401411</v>
      </c>
      <c r="F218" s="304">
        <v>107.12563650295036</v>
      </c>
      <c r="G218" s="304">
        <v>100.07400355560318</v>
      </c>
      <c r="H218" s="304">
        <v>103.06307181820793</v>
      </c>
      <c r="I218" s="304">
        <v>105.84784727653368</v>
      </c>
      <c r="J218" s="304">
        <v>109.65561385391452</v>
      </c>
      <c r="K218" s="304">
        <v>107.5037083556057</v>
      </c>
      <c r="L218" s="304">
        <v>115.98292648848287</v>
      </c>
      <c r="M218" s="304">
        <v>90.35665878130725</v>
      </c>
      <c r="N218" s="304"/>
      <c r="O218" s="315"/>
      <c r="P218" s="315"/>
    </row>
    <row r="219" spans="1:17" ht="11.25" customHeight="1">
      <c r="A219" s="43">
        <v>2001</v>
      </c>
      <c r="B219" s="304">
        <v>101.14895068633972</v>
      </c>
      <c r="C219" s="304">
        <v>98.85156640714541</v>
      </c>
      <c r="D219" s="304">
        <v>112.69722770820607</v>
      </c>
      <c r="E219" s="304">
        <v>100.02223586773798</v>
      </c>
      <c r="F219" s="304">
        <v>113.34832919091748</v>
      </c>
      <c r="G219" s="304">
        <v>114.18106190232055</v>
      </c>
      <c r="H219" s="304">
        <v>105.73712868017805</v>
      </c>
      <c r="I219" s="304">
        <v>115.25911073656374</v>
      </c>
      <c r="J219" s="304">
        <v>115.67698317011683</v>
      </c>
      <c r="K219" s="304">
        <v>115.45318218881579</v>
      </c>
      <c r="L219" s="304">
        <v>117.14507139121476</v>
      </c>
      <c r="M219" s="304">
        <v>81.44502720667727</v>
      </c>
      <c r="N219" s="304">
        <f>(B219+C219+D219+E219+F219+G219+H219+I219+J219+K219+L219+M219)/12</f>
        <v>107.58048959468614</v>
      </c>
      <c r="O219" s="314">
        <f>100*(H219-G219)/G219</f>
        <v>-7.395213428095553</v>
      </c>
      <c r="P219" s="314">
        <f>100*(H219-H218)/H218</f>
        <v>2.59458292363618</v>
      </c>
      <c r="Q219" s="315">
        <f>(((B219+C219+D219+E219+F219+G219+H219)/7)-((B218+C218+D218+E218+F218+G218+H218)/7))/((B218+C218+D218+E218+F218+G218+H218)/7)*100</f>
        <v>11.232817514808689</v>
      </c>
    </row>
    <row r="220" spans="1:17" ht="11.25" customHeight="1">
      <c r="A220" s="44">
        <v>2002</v>
      </c>
      <c r="B220" s="304">
        <v>100.60055113801405</v>
      </c>
      <c r="C220" s="304">
        <v>99.7016317806367</v>
      </c>
      <c r="D220" s="304">
        <v>110.78508431534657</v>
      </c>
      <c r="E220" s="304">
        <v>115.28410606822477</v>
      </c>
      <c r="F220" s="304">
        <v>111.48588725973015</v>
      </c>
      <c r="G220" s="304">
        <v>115.24430176277075</v>
      </c>
      <c r="H220" s="304">
        <v>115.44544536188006</v>
      </c>
      <c r="I220" s="304">
        <v>115.91972457420864</v>
      </c>
      <c r="J220" s="304">
        <v>124.7444248252028</v>
      </c>
      <c r="K220" s="304">
        <v>123.74418597970495</v>
      </c>
      <c r="L220" s="304">
        <v>122.85254914906692</v>
      </c>
      <c r="M220" s="304">
        <v>93.7927986162867</v>
      </c>
      <c r="N220" s="304">
        <f>(B220+C220+D220+E220+F220+G220+H220+I220+J220+K220+L220+M220)/12</f>
        <v>112.46672423592275</v>
      </c>
      <c r="O220" s="314">
        <f>100*(H220-G220)/G220</f>
        <v>0.174536698155686</v>
      </c>
      <c r="P220" s="314">
        <f>100*(H220-H219)/H219</f>
        <v>9.181558836410865</v>
      </c>
      <c r="Q220" s="315">
        <f>(((B220+C220+D220+E220+F220+G220+H220)/7)-((B219+C219+D219+E219+F219+G219+H219)/7))/((B219+C219+D219+E219+F219+G219+H219)/7)*100</f>
        <v>3.024251408083784</v>
      </c>
    </row>
    <row r="221" spans="1:17" ht="11.25" customHeight="1">
      <c r="A221" s="44">
        <v>2003</v>
      </c>
      <c r="B221" s="304">
        <v>110.8</v>
      </c>
      <c r="C221" s="304">
        <v>111.7</v>
      </c>
      <c r="D221" s="304">
        <v>125.9</v>
      </c>
      <c r="E221" s="304">
        <v>125.40262606607628</v>
      </c>
      <c r="F221" s="304">
        <v>128.4</v>
      </c>
      <c r="G221" s="304">
        <v>132.7</v>
      </c>
      <c r="H221" s="304">
        <v>131.4</v>
      </c>
      <c r="I221" s="304">
        <v>119.9</v>
      </c>
      <c r="J221" s="304">
        <v>141.6</v>
      </c>
      <c r="K221" s="304">
        <v>139.8</v>
      </c>
      <c r="L221" s="304">
        <v>136.1</v>
      </c>
      <c r="M221" s="304">
        <v>116.6</v>
      </c>
      <c r="N221" s="304">
        <f>(B221+C221+D221+E221+F221+G221+H221+I221+J221+K221+L221+M221)/12</f>
        <v>126.69188550550632</v>
      </c>
      <c r="O221" s="314">
        <f>100*(H221-G221)/G221</f>
        <v>-0.979653353428774</v>
      </c>
      <c r="P221" s="314">
        <f>100*(H221-H220)/H220</f>
        <v>13.819994879926304</v>
      </c>
      <c r="Q221" s="315">
        <f>(((B221+C221+D221+E221+F221+G221+H221)/7)-((B220+C220+D220+E220+F220+G220+H220)/7))/((B220+C220+D220+E220+F220+G220+H220)/7)*100</f>
        <v>12.719536658366076</v>
      </c>
    </row>
    <row r="222" spans="1:17" ht="11.25" customHeight="1">
      <c r="A222" s="44">
        <v>2004</v>
      </c>
      <c r="B222" s="304">
        <v>124.4</v>
      </c>
      <c r="C222" s="304">
        <v>121.18736733170927</v>
      </c>
      <c r="D222" s="304">
        <v>146.74906192296993</v>
      </c>
      <c r="E222" s="304">
        <v>140.2184658877057</v>
      </c>
      <c r="F222" s="304">
        <v>136.5543515578234</v>
      </c>
      <c r="G222" s="304">
        <v>157.7</v>
      </c>
      <c r="H222" s="304">
        <v>144.07379229320864</v>
      </c>
      <c r="I222" s="304" t="s">
        <v>50</v>
      </c>
      <c r="J222" s="304" t="s">
        <v>50</v>
      </c>
      <c r="K222" s="304" t="s">
        <v>50</v>
      </c>
      <c r="L222" s="304" t="s">
        <v>50</v>
      </c>
      <c r="M222" s="304" t="s">
        <v>50</v>
      </c>
      <c r="N222" s="304">
        <f>(B222+C222+D222+E222+F222+G222+H222)/7</f>
        <v>138.69757699905958</v>
      </c>
      <c r="O222" s="314">
        <f>100*(H222-G222)/G222</f>
        <v>-8.640588273171431</v>
      </c>
      <c r="P222" s="314">
        <f>100*(H222-H221)/H221</f>
        <v>9.645199614314029</v>
      </c>
      <c r="Q222" s="315">
        <f>(((B222+C222+D222+E222+F222+G222+H222)/7)-((B221+C221+D221+E221+F221+G221+H221)/7))/((B221+C221+D221+E221+F221+G221+H221)/7)*100</f>
        <v>12.072041545371484</v>
      </c>
    </row>
    <row r="223" spans="1:16" ht="11.25" customHeight="1">
      <c r="A223" s="45"/>
      <c r="B223" s="304"/>
      <c r="C223" s="304"/>
      <c r="D223" s="304"/>
      <c r="E223" s="304"/>
      <c r="F223" s="304"/>
      <c r="G223" s="304"/>
      <c r="H223" s="304"/>
      <c r="I223" s="304"/>
      <c r="J223" s="304"/>
      <c r="K223" s="304"/>
      <c r="L223" s="304"/>
      <c r="M223" s="304"/>
      <c r="N223" s="304"/>
      <c r="O223" s="314"/>
      <c r="P223" s="314"/>
    </row>
    <row r="224" spans="1:16" ht="11.25" customHeight="1">
      <c r="A224" s="46" t="s">
        <v>119</v>
      </c>
      <c r="B224" s="304">
        <v>76.37728136899376</v>
      </c>
      <c r="C224" s="304">
        <v>87.09317187194627</v>
      </c>
      <c r="D224" s="304">
        <v>101.68623477583667</v>
      </c>
      <c r="E224" s="304">
        <v>89.6448805658243</v>
      </c>
      <c r="F224" s="304">
        <v>108.97899445577866</v>
      </c>
      <c r="G224" s="304">
        <v>99.16041669072636</v>
      </c>
      <c r="H224" s="304">
        <v>105.42043034089079</v>
      </c>
      <c r="I224" s="304">
        <v>106.74769944871247</v>
      </c>
      <c r="J224" s="304">
        <v>109.51887840999679</v>
      </c>
      <c r="K224" s="304">
        <v>107.87466059147934</v>
      </c>
      <c r="L224" s="304">
        <v>115.86345889685201</v>
      </c>
      <c r="M224" s="304">
        <v>91.6338926080637</v>
      </c>
      <c r="N224" s="304">
        <f>(B224+C224+D224+E224+F224+G224+H224+I224+J224+K224+L224+M224)/12</f>
        <v>100.00000000209174</v>
      </c>
      <c r="O224" s="314"/>
      <c r="P224" s="314"/>
    </row>
    <row r="225" spans="1:17" ht="11.25" customHeight="1">
      <c r="A225" s="43">
        <v>2001</v>
      </c>
      <c r="B225" s="304">
        <v>99.6685192522422</v>
      </c>
      <c r="C225" s="304">
        <v>95.56935092678329</v>
      </c>
      <c r="D225" s="304">
        <v>110.46407759380892</v>
      </c>
      <c r="E225" s="304">
        <v>100.3557609707792</v>
      </c>
      <c r="F225" s="304">
        <v>112.09520823107162</v>
      </c>
      <c r="G225" s="304">
        <v>113.60843415825556</v>
      </c>
      <c r="H225" s="304">
        <v>107.31484117898395</v>
      </c>
      <c r="I225" s="304">
        <v>118.44826920099472</v>
      </c>
      <c r="J225" s="304">
        <v>113.07774650811562</v>
      </c>
      <c r="K225" s="304">
        <v>115.01372840527462</v>
      </c>
      <c r="L225" s="304">
        <v>114.09368031800015</v>
      </c>
      <c r="M225" s="304">
        <v>80.93582515038135</v>
      </c>
      <c r="N225" s="304">
        <f>(B225+C225+D225+E225+F225+G225+H225+I225+J225+K225+L225+M225)/12</f>
        <v>106.72045349122429</v>
      </c>
      <c r="O225" s="314">
        <f>100*(H225-G225)/G225</f>
        <v>-5.539723371686197</v>
      </c>
      <c r="P225" s="314">
        <f>100*(H225-H224)/H224</f>
        <v>1.7970054115386735</v>
      </c>
      <c r="Q225" s="315">
        <f>(((B225+C225+D225+E225+F225+G225+H225)/7)-((B224+C224+D224+E224+F224+G224+H224)/7))/((B224+C224+D224+E224+F224+G224+H224)/7)*100</f>
        <v>10.580320942605331</v>
      </c>
    </row>
    <row r="226" spans="1:17" ht="11.25" customHeight="1">
      <c r="A226" s="44">
        <v>2002</v>
      </c>
      <c r="B226" s="304">
        <v>96.2350346567502</v>
      </c>
      <c r="C226" s="304">
        <v>95.69136655937199</v>
      </c>
      <c r="D226" s="304">
        <v>104.43290020110756</v>
      </c>
      <c r="E226" s="304">
        <v>109.76796400307688</v>
      </c>
      <c r="F226" s="304">
        <v>106.28556638836784</v>
      </c>
      <c r="G226" s="304">
        <v>111.34599038057758</v>
      </c>
      <c r="H226" s="304">
        <v>114.78790620120039</v>
      </c>
      <c r="I226" s="304">
        <v>115.1547846920702</v>
      </c>
      <c r="J226" s="304">
        <v>122.64502633461105</v>
      </c>
      <c r="K226" s="304">
        <v>119.98877820134</v>
      </c>
      <c r="L226" s="304">
        <v>119.34893011245104</v>
      </c>
      <c r="M226" s="304">
        <v>92.96100325617209</v>
      </c>
      <c r="N226" s="304">
        <f>(B226+C226+D226+E226+F226+G226+H226+I226+J226+K226+L226+M226)/12</f>
        <v>109.05377091559139</v>
      </c>
      <c r="O226" s="314">
        <f>100*(H226-G226)/G226</f>
        <v>3.0911897310881473</v>
      </c>
      <c r="P226" s="314">
        <f>100*(H226-H225)/H225</f>
        <v>6.96368269301406</v>
      </c>
      <c r="Q226" s="315">
        <f>(((B226+C226+D226+E226+F226+G226+H226)/7)-((B225+C225+D225+E225+F225+G225+H225)/7))/((B225+C225+D225+E225+F225+G225+H225)/7)*100</f>
        <v>-0.07163861141518674</v>
      </c>
    </row>
    <row r="227" spans="1:17" ht="11.25" customHeight="1">
      <c r="A227" s="44">
        <v>2003</v>
      </c>
      <c r="B227" s="304">
        <v>105.4</v>
      </c>
      <c r="C227" s="304">
        <v>104.8</v>
      </c>
      <c r="D227" s="304">
        <v>119.4</v>
      </c>
      <c r="E227" s="304">
        <v>121.37962068652345</v>
      </c>
      <c r="F227" s="304">
        <v>126.8</v>
      </c>
      <c r="G227" s="304">
        <v>130.7</v>
      </c>
      <c r="H227" s="304">
        <v>130.8</v>
      </c>
      <c r="I227" s="304">
        <v>116.5</v>
      </c>
      <c r="J227" s="304">
        <v>138.9</v>
      </c>
      <c r="K227" s="304">
        <v>138.7</v>
      </c>
      <c r="L227" s="304">
        <v>134.4</v>
      </c>
      <c r="M227" s="304">
        <v>112.4</v>
      </c>
      <c r="N227" s="304">
        <f>(B227+C227+D227+E227+F227+G227+H227+I227+J227+K227+L227+M227)/12</f>
        <v>123.34830172387699</v>
      </c>
      <c r="O227" s="314">
        <f>100*(H227-G227)/G227</f>
        <v>0.07651109410866316</v>
      </c>
      <c r="P227" s="314">
        <f>100*(H227-H226)/H226</f>
        <v>13.949286408912807</v>
      </c>
      <c r="Q227" s="315">
        <f>(((B227+C227+D227+E227+F227+G227+H227)/7)-((B226+C226+D226+E226+F226+G226+H226)/7))/((B226+C226+D226+E226+F226+G226+H226)/7)*100</f>
        <v>13.63933904569623</v>
      </c>
    </row>
    <row r="228" spans="1:17" ht="11.25" customHeight="1">
      <c r="A228" s="44">
        <v>2004</v>
      </c>
      <c r="B228" s="304">
        <v>120.4</v>
      </c>
      <c r="C228" s="304">
        <v>115.46315689706617</v>
      </c>
      <c r="D228" s="304">
        <v>139.9529856486289</v>
      </c>
      <c r="E228" s="304">
        <v>135.60020735096546</v>
      </c>
      <c r="F228" s="304">
        <v>129.14796295126868</v>
      </c>
      <c r="G228" s="304">
        <v>150.4</v>
      </c>
      <c r="H228" s="304">
        <v>140.7009150984739</v>
      </c>
      <c r="I228" s="304" t="s">
        <v>50</v>
      </c>
      <c r="J228" s="304" t="s">
        <v>50</v>
      </c>
      <c r="K228" s="304" t="s">
        <v>50</v>
      </c>
      <c r="L228" s="304" t="s">
        <v>50</v>
      </c>
      <c r="M228" s="304" t="s">
        <v>50</v>
      </c>
      <c r="N228" s="304">
        <f>(B228+C228+D228+E228+F228+G228+H228)/7</f>
        <v>133.09503256377187</v>
      </c>
      <c r="O228" s="314">
        <f>100*(H228-G228)/G228</f>
        <v>-6.4488596419721445</v>
      </c>
      <c r="P228" s="314">
        <f>100*(H228-H227)/H227</f>
        <v>7.569506956019792</v>
      </c>
      <c r="Q228" s="315">
        <f>(((B228+C228+D228+E228+F228+G228+H228)/7)-((B227+C227+D227+E227+F227+G227+H227)/7))/((B227+C227+D227+E227+F227+G227+H227)/7)*100</f>
        <v>11.00772674359816</v>
      </c>
    </row>
    <row r="229" spans="1:16" ht="11.25" customHeight="1">
      <c r="A229" s="45"/>
      <c r="B229" s="304"/>
      <c r="C229" s="304"/>
      <c r="D229" s="304"/>
      <c r="E229" s="304"/>
      <c r="F229" s="304"/>
      <c r="G229" s="304"/>
      <c r="H229" s="304"/>
      <c r="I229" s="304"/>
      <c r="J229" s="304"/>
      <c r="K229" s="304"/>
      <c r="L229" s="304"/>
      <c r="M229" s="304"/>
      <c r="N229" s="304"/>
      <c r="O229" s="314"/>
      <c r="P229" s="314"/>
    </row>
    <row r="230" spans="1:16" ht="11.25" customHeight="1">
      <c r="A230" s="46" t="s">
        <v>120</v>
      </c>
      <c r="B230" s="304">
        <v>89.73805680837673</v>
      </c>
      <c r="C230" s="304">
        <v>97.2540235185883</v>
      </c>
      <c r="D230" s="304">
        <v>107.09502841187073</v>
      </c>
      <c r="E230" s="304">
        <v>87.31089955217308</v>
      </c>
      <c r="F230" s="304">
        <v>100.15934272304243</v>
      </c>
      <c r="G230" s="304">
        <v>103.50794058947199</v>
      </c>
      <c r="H230" s="304">
        <v>94.20237008910242</v>
      </c>
      <c r="I230" s="304">
        <v>102.46553541695984</v>
      </c>
      <c r="J230" s="304">
        <v>110.16956707277481</v>
      </c>
      <c r="K230" s="304">
        <v>106.1093947315829</v>
      </c>
      <c r="L230" s="304">
        <v>116.43197431159882</v>
      </c>
      <c r="M230" s="304">
        <v>85.55586676625086</v>
      </c>
      <c r="N230" s="304">
        <f>(B230+C230+D230+E230+F230+G230+H230+I230+J230+K230+L230+M230)/12</f>
        <v>99.99999999931607</v>
      </c>
      <c r="O230" s="314"/>
      <c r="P230" s="314"/>
    </row>
    <row r="231" spans="1:17" ht="11.25" customHeight="1">
      <c r="A231" s="43">
        <v>2001</v>
      </c>
      <c r="B231" s="304">
        <v>106.71351002901905</v>
      </c>
      <c r="C231" s="304">
        <v>111.18856654380353</v>
      </c>
      <c r="D231" s="304">
        <v>121.09106212898058</v>
      </c>
      <c r="E231" s="304">
        <v>98.7686011674276</v>
      </c>
      <c r="F231" s="304">
        <v>118.05848718032593</v>
      </c>
      <c r="G231" s="304">
        <v>116.33342167826513</v>
      </c>
      <c r="H231" s="304">
        <v>99.8069149572859</v>
      </c>
      <c r="I231" s="304">
        <v>103.27188789723066</v>
      </c>
      <c r="J231" s="304">
        <v>125.44684235625323</v>
      </c>
      <c r="K231" s="304">
        <v>117.10497544864647</v>
      </c>
      <c r="L231" s="304">
        <v>128.61446220892947</v>
      </c>
      <c r="M231" s="304">
        <v>83.35898620441556</v>
      </c>
      <c r="N231" s="304">
        <f>(B231+C231+D231+E231+F231+G231+H231+I231+J231+K231+L231+M231)/12</f>
        <v>110.81314315004859</v>
      </c>
      <c r="O231" s="314">
        <f>100*(H231-G231)/G231</f>
        <v>-14.206155447473542</v>
      </c>
      <c r="P231" s="314">
        <f>100*(H231-H230)/H230</f>
        <v>5.949473312489227</v>
      </c>
      <c r="Q231" s="315">
        <f>(((B231+C231+D231+E231+F231+G231+H231)/7)-((B230+C230+D230+E230+F230+G230+H230)/7))/((B230+C230+D230+E230+F230+G230+H230)/7)*100</f>
        <v>13.646005429068472</v>
      </c>
    </row>
    <row r="232" spans="1:17" ht="11.25" customHeight="1">
      <c r="A232" s="44">
        <v>2002</v>
      </c>
      <c r="B232" s="304">
        <v>117.00939989949156</v>
      </c>
      <c r="C232" s="304">
        <v>114.77518282401921</v>
      </c>
      <c r="D232" s="304">
        <v>134.66130351497912</v>
      </c>
      <c r="E232" s="304">
        <v>136.0178591714831</v>
      </c>
      <c r="F232" s="304">
        <v>131.03255007806462</v>
      </c>
      <c r="G232" s="304">
        <v>129.8970472458675</v>
      </c>
      <c r="H232" s="304">
        <v>117.9169652186879</v>
      </c>
      <c r="I232" s="304">
        <v>118.79493599931759</v>
      </c>
      <c r="J232" s="304">
        <v>132.6355214434578</v>
      </c>
      <c r="K232" s="304">
        <v>137.8597937312972</v>
      </c>
      <c r="L232" s="304">
        <v>136.0217480622898</v>
      </c>
      <c r="M232" s="304">
        <v>96.91930251170999</v>
      </c>
      <c r="N232" s="304">
        <f>(B232+C232+D232+E232+F232+G232+H232+I232+J232+K232+L232+M232)/12</f>
        <v>125.2951341417221</v>
      </c>
      <c r="O232" s="314">
        <f>100*(H232-G232)/G232</f>
        <v>-9.222751618444292</v>
      </c>
      <c r="P232" s="314">
        <f>100*(H232-H231)/H231</f>
        <v>18.145085707891603</v>
      </c>
      <c r="Q232" s="315">
        <f>(((B232+C232+D232+E232+F232+G232+H232)/7)-((B231+C231+D231+E231+F231+G231+H231)/7))/((B231+C231+D231+E231+F231+G231+H231)/7)*100</f>
        <v>14.165198251252944</v>
      </c>
    </row>
    <row r="233" spans="1:17" ht="11.25" customHeight="1">
      <c r="A233" s="44">
        <v>2003</v>
      </c>
      <c r="B233" s="304">
        <v>130.9</v>
      </c>
      <c r="C233" s="304">
        <v>137.7</v>
      </c>
      <c r="D233" s="304">
        <v>150.5</v>
      </c>
      <c r="E233" s="304">
        <v>140.5240640749788</v>
      </c>
      <c r="F233" s="304">
        <v>134.5</v>
      </c>
      <c r="G233" s="304">
        <v>140.3</v>
      </c>
      <c r="H233" s="304">
        <v>133.7</v>
      </c>
      <c r="I233" s="304">
        <v>132.5</v>
      </c>
      <c r="J233" s="304">
        <v>151.9</v>
      </c>
      <c r="K233" s="304">
        <v>143.8</v>
      </c>
      <c r="L233" s="304">
        <v>142.2</v>
      </c>
      <c r="M233" s="304">
        <v>132.1</v>
      </c>
      <c r="N233" s="304">
        <f>(B233+C233+D233+E233+F233+G233+H233+I233+J233+K233+L233+M233)/12</f>
        <v>139.21867200624823</v>
      </c>
      <c r="O233" s="314">
        <f>100*(H233-G233)/G233</f>
        <v>-4.70420527441199</v>
      </c>
      <c r="P233" s="314">
        <f>100*(H233-H232)/H232</f>
        <v>13.384871932584922</v>
      </c>
      <c r="Q233" s="315">
        <f>(((B233+C233+D233+E233+F233+G233+H233)/7)-((B232+C232+D232+E232+F232+G232+H232)/7))/((B232+C232+D232+E232+F232+G232+H232)/7)*100</f>
        <v>9.850532251695347</v>
      </c>
    </row>
    <row r="234" spans="1:17" ht="11.25" customHeight="1">
      <c r="A234" s="44">
        <v>2004</v>
      </c>
      <c r="B234" s="304">
        <v>139.2</v>
      </c>
      <c r="C234" s="304">
        <v>142.7031956881567</v>
      </c>
      <c r="D234" s="304">
        <v>172.29375708862727</v>
      </c>
      <c r="E234" s="304">
        <v>157.57730674992203</v>
      </c>
      <c r="F234" s="304">
        <v>164.3930531241376</v>
      </c>
      <c r="G234" s="304">
        <v>185.3</v>
      </c>
      <c r="H234" s="304">
        <v>156.7515663972317</v>
      </c>
      <c r="I234" s="304" t="s">
        <v>50</v>
      </c>
      <c r="J234" s="304" t="s">
        <v>50</v>
      </c>
      <c r="K234" s="304" t="s">
        <v>50</v>
      </c>
      <c r="L234" s="304" t="s">
        <v>50</v>
      </c>
      <c r="M234" s="304" t="s">
        <v>50</v>
      </c>
      <c r="N234" s="304">
        <f>(B234+C234+D234+E234+F234+G234+H234)/7</f>
        <v>159.74555414972505</v>
      </c>
      <c r="O234" s="314">
        <f>100*(H234-G234)/G234</f>
        <v>-15.40660205222251</v>
      </c>
      <c r="P234" s="314">
        <f>100*(H234-H233)/H233</f>
        <v>17.241261329268294</v>
      </c>
      <c r="Q234" s="315">
        <f>(((B234+C234+D234+E234+F234+G234+H234)/7)-((B233+C233+D233+E233+F233+G233+H233)/7))/((B233+C233+D233+E233+F233+G233+H233)/7)*100</f>
        <v>15.503675669554696</v>
      </c>
    </row>
    <row r="235" spans="1:16" ht="11.25" customHeight="1">
      <c r="A235" s="316"/>
      <c r="B235" s="304"/>
      <c r="C235" s="304"/>
      <c r="D235" s="304"/>
      <c r="E235" s="304"/>
      <c r="F235" s="304"/>
      <c r="G235" s="304"/>
      <c r="H235" s="304"/>
      <c r="I235" s="304"/>
      <c r="J235" s="304"/>
      <c r="K235" s="304"/>
      <c r="L235" s="304"/>
      <c r="M235" s="304"/>
      <c r="N235" s="325"/>
      <c r="O235" s="314"/>
      <c r="P235" s="314"/>
    </row>
    <row r="236" spans="1:16" ht="11.25" customHeight="1">
      <c r="A236" s="316"/>
      <c r="B236" s="304"/>
      <c r="C236" s="304"/>
      <c r="D236" s="304"/>
      <c r="E236" s="304"/>
      <c r="F236" s="304"/>
      <c r="G236" s="304"/>
      <c r="H236" s="304"/>
      <c r="I236" s="304"/>
      <c r="J236" s="304"/>
      <c r="K236" s="304"/>
      <c r="L236" s="304"/>
      <c r="M236" s="304"/>
      <c r="N236" s="325"/>
      <c r="O236" s="314"/>
      <c r="P236" s="314"/>
    </row>
    <row r="237" spans="1:16" ht="11.25" customHeight="1">
      <c r="A237" s="316"/>
      <c r="B237" s="304"/>
      <c r="C237" s="304"/>
      <c r="D237" s="304"/>
      <c r="E237" s="304"/>
      <c r="F237" s="304"/>
      <c r="G237" s="304"/>
      <c r="H237" s="304"/>
      <c r="I237" s="304"/>
      <c r="J237" s="304"/>
      <c r="K237" s="304"/>
      <c r="L237" s="304"/>
      <c r="M237" s="304"/>
      <c r="N237" s="325"/>
      <c r="O237" s="314"/>
      <c r="P237" s="314"/>
    </row>
    <row r="238" spans="1:17" ht="11.25" customHeight="1">
      <c r="A238" s="383" t="s">
        <v>125</v>
      </c>
      <c r="B238" s="383"/>
      <c r="C238" s="383"/>
      <c r="D238" s="383"/>
      <c r="E238" s="383"/>
      <c r="F238" s="383"/>
      <c r="G238" s="383"/>
      <c r="H238" s="383"/>
      <c r="I238" s="383"/>
      <c r="J238" s="383"/>
      <c r="K238" s="383"/>
      <c r="L238" s="383"/>
      <c r="M238" s="383"/>
      <c r="N238" s="383"/>
      <c r="O238" s="383"/>
      <c r="P238" s="383"/>
      <c r="Q238" s="383"/>
    </row>
    <row r="239" spans="1:16" ht="11.25" customHeight="1">
      <c r="A239" s="309"/>
      <c r="B239" s="309"/>
      <c r="C239" s="309"/>
      <c r="D239" s="309"/>
      <c r="E239" s="309"/>
      <c r="F239" s="309"/>
      <c r="G239" s="309"/>
      <c r="H239" s="309"/>
      <c r="I239" s="309"/>
      <c r="J239" s="309"/>
      <c r="K239" s="309"/>
      <c r="L239" s="309"/>
      <c r="M239" s="309"/>
      <c r="N239" s="317"/>
      <c r="O239" s="314"/>
      <c r="P239" s="314"/>
    </row>
    <row r="240" spans="1:16" ht="11.25" customHeight="1">
      <c r="A240" s="309"/>
      <c r="B240" s="304"/>
      <c r="C240" s="304"/>
      <c r="D240" s="304"/>
      <c r="E240" s="304"/>
      <c r="F240" s="304"/>
      <c r="G240" s="304"/>
      <c r="H240" s="304"/>
      <c r="I240" s="304"/>
      <c r="J240" s="304"/>
      <c r="K240" s="304"/>
      <c r="L240" s="304"/>
      <c r="M240" s="304"/>
      <c r="N240" s="304"/>
      <c r="O240" s="314"/>
      <c r="P240" s="314"/>
    </row>
    <row r="241" spans="1:16" ht="11.25" customHeight="1">
      <c r="A241" s="42" t="s">
        <v>118</v>
      </c>
      <c r="B241" s="304">
        <v>76.77453213003547</v>
      </c>
      <c r="C241" s="304">
        <v>99.864324236263</v>
      </c>
      <c r="D241" s="304">
        <v>106.17112912625164</v>
      </c>
      <c r="E241" s="304">
        <v>96.97352457595373</v>
      </c>
      <c r="F241" s="304">
        <v>99.92772900789276</v>
      </c>
      <c r="G241" s="304">
        <v>91.03811009783053</v>
      </c>
      <c r="H241" s="304">
        <v>84.68507694736253</v>
      </c>
      <c r="I241" s="304">
        <v>90.83777584141434</v>
      </c>
      <c r="J241" s="304">
        <v>103.35555824512896</v>
      </c>
      <c r="K241" s="304">
        <v>113.85441669973729</v>
      </c>
      <c r="L241" s="304">
        <v>129.26597701708286</v>
      </c>
      <c r="M241" s="304">
        <v>107.2518459685071</v>
      </c>
      <c r="N241" s="304"/>
      <c r="O241" s="314"/>
      <c r="P241" s="314"/>
    </row>
    <row r="242" spans="1:17" ht="11.25" customHeight="1">
      <c r="A242" s="43">
        <v>2001</v>
      </c>
      <c r="B242" s="304">
        <v>91.35213018701735</v>
      </c>
      <c r="C242" s="304">
        <v>96.69307559422859</v>
      </c>
      <c r="D242" s="304">
        <v>116.03851176137665</v>
      </c>
      <c r="E242" s="304">
        <v>87.99819434400726</v>
      </c>
      <c r="F242" s="304">
        <v>99.3336920084694</v>
      </c>
      <c r="G242" s="304">
        <v>86.9187210902092</v>
      </c>
      <c r="H242" s="304">
        <v>85.38066878695133</v>
      </c>
      <c r="I242" s="304">
        <v>87.67758195024733</v>
      </c>
      <c r="J242" s="304">
        <v>97.22588701718385</v>
      </c>
      <c r="K242" s="304">
        <v>95.52628522760006</v>
      </c>
      <c r="L242" s="304">
        <v>123.51077591886363</v>
      </c>
      <c r="M242" s="304">
        <v>102.24539665288037</v>
      </c>
      <c r="N242" s="304">
        <f>(B242+C242+D242+E242+F242+G242+H242+I242+J242+K242+L242+M242)/12</f>
        <v>97.49174337825292</v>
      </c>
      <c r="O242" s="314">
        <f>100*(H242-G242)/G242</f>
        <v>-1.76952937637174</v>
      </c>
      <c r="P242" s="314">
        <f>100*(H242-H241)/H241</f>
        <v>0.8213865590759959</v>
      </c>
      <c r="Q242" s="315">
        <f>(((B242+C242+D242+E242+F242+G242+H242)/7)-((B241+C241+D241+E241+F241+G241+H241)/7))/((B241+C241+D241+E241+F241+G241+H241)/7)*100</f>
        <v>1.263370875965274</v>
      </c>
    </row>
    <row r="243" spans="1:17" ht="11.25" customHeight="1">
      <c r="A243" s="44">
        <v>2002</v>
      </c>
      <c r="B243" s="304">
        <v>86.83684249629215</v>
      </c>
      <c r="C243" s="304">
        <v>95.11632156036795</v>
      </c>
      <c r="D243" s="304">
        <v>113.51005835581584</v>
      </c>
      <c r="E243" s="304">
        <v>109.91790836878181</v>
      </c>
      <c r="F243" s="304">
        <v>90.11262679842996</v>
      </c>
      <c r="G243" s="304">
        <v>100.6471432708709</v>
      </c>
      <c r="H243" s="304">
        <v>87.60851354985458</v>
      </c>
      <c r="I243" s="304">
        <v>98.84622405573228</v>
      </c>
      <c r="J243" s="304">
        <v>118.26260761553328</v>
      </c>
      <c r="K243" s="304">
        <v>121.49562786996202</v>
      </c>
      <c r="L243" s="304">
        <v>125.39374903141723</v>
      </c>
      <c r="M243" s="304">
        <v>104.64741200920696</v>
      </c>
      <c r="N243" s="304">
        <f>(B243+C243+D243+E243+F243+G243+H243+I243+J243+K243+L243+M243)/12</f>
        <v>104.36625291518874</v>
      </c>
      <c r="O243" s="314">
        <f>100*(H243-G243)/G243</f>
        <v>-12.954793645683072</v>
      </c>
      <c r="P243" s="314">
        <f>100*(H243-H242)/H242</f>
        <v>2.6093081660701696</v>
      </c>
      <c r="Q243" s="315">
        <f>(((B243+C243+D243+E243+F243+G243+H243)/7)-((B242+C242+D242+E242+F242+G242+H242)/7))/((B242+C242+D242+E242+F242+G242+H242)/7)*100</f>
        <v>3.018527653607269</v>
      </c>
    </row>
    <row r="244" spans="1:17" ht="11.25" customHeight="1">
      <c r="A244" s="44">
        <v>2003</v>
      </c>
      <c r="B244" s="304">
        <v>99.3</v>
      </c>
      <c r="C244" s="304">
        <v>100.2</v>
      </c>
      <c r="D244" s="304">
        <v>123.1</v>
      </c>
      <c r="E244" s="304">
        <v>102.47782277147668</v>
      </c>
      <c r="F244" s="304">
        <v>93.1</v>
      </c>
      <c r="G244" s="304">
        <v>109.7</v>
      </c>
      <c r="H244" s="304">
        <v>103.6</v>
      </c>
      <c r="I244" s="304">
        <v>100.7</v>
      </c>
      <c r="J244" s="304">
        <v>129.4</v>
      </c>
      <c r="K244" s="304">
        <v>131.5</v>
      </c>
      <c r="L244" s="304">
        <v>134.7</v>
      </c>
      <c r="M244" s="304">
        <v>110.8</v>
      </c>
      <c r="N244" s="304">
        <f>(B244+C244+D244+E244+F244+G244+H244+I244+J244+K244+L244+M244)/12</f>
        <v>111.54815189762307</v>
      </c>
      <c r="O244" s="314">
        <f>100*(H244-G244)/G244</f>
        <v>-5.560619872379224</v>
      </c>
      <c r="P244" s="314">
        <f>100*(H244-H243)/H243</f>
        <v>18.253347536875268</v>
      </c>
      <c r="Q244" s="315">
        <f>(((B244+C244+D244+E244+F244+G244+H244)/7)-((B243+C243+D243+E243+F243+G243+H243)/7))/((B243+C243+D243+E243+F243+G243+H243)/7)*100</f>
        <v>6.980394771221415</v>
      </c>
    </row>
    <row r="245" spans="1:17" ht="11.25" customHeight="1">
      <c r="A245" s="44">
        <v>2004</v>
      </c>
      <c r="B245" s="304">
        <v>94.8</v>
      </c>
      <c r="C245" s="304">
        <v>105.21418827819447</v>
      </c>
      <c r="D245" s="304">
        <v>128.95987433937987</v>
      </c>
      <c r="E245" s="304">
        <v>115.93803252668664</v>
      </c>
      <c r="F245" s="304">
        <v>108.23635779218492</v>
      </c>
      <c r="G245" s="304">
        <v>128.2</v>
      </c>
      <c r="H245" s="304">
        <v>110.06241159722296</v>
      </c>
      <c r="I245" s="304" t="s">
        <v>50</v>
      </c>
      <c r="J245" s="304" t="s">
        <v>50</v>
      </c>
      <c r="K245" s="304" t="s">
        <v>50</v>
      </c>
      <c r="L245" s="304" t="s">
        <v>50</v>
      </c>
      <c r="M245" s="304" t="s">
        <v>50</v>
      </c>
      <c r="N245" s="304">
        <f>(B245+C245+D245+E245+F245+G245+H245)/7</f>
        <v>113.05869493338128</v>
      </c>
      <c r="O245" s="314">
        <f>100*(H245-G245)/G245</f>
        <v>-14.147884869560865</v>
      </c>
      <c r="P245" s="314">
        <f>100*(H245-H244)/H244</f>
        <v>6.237849032068501</v>
      </c>
      <c r="Q245" s="315">
        <f>(((B245+C245+D245+E245+F245+G245+H245)/7)-((B244+C244+D244+E244+F244+G244+H244)/7))/((B244+C244+D244+E244+F244+G244+H244)/7)*100</f>
        <v>8.193418842845222</v>
      </c>
    </row>
    <row r="246" spans="1:16" ht="11.25" customHeight="1">
      <c r="A246" s="45"/>
      <c r="B246" s="304"/>
      <c r="C246" s="304"/>
      <c r="D246" s="304"/>
      <c r="E246" s="304"/>
      <c r="F246" s="304"/>
      <c r="G246" s="304"/>
      <c r="H246" s="304"/>
      <c r="I246" s="304"/>
      <c r="J246" s="304"/>
      <c r="K246" s="304"/>
      <c r="L246" s="304"/>
      <c r="M246" s="304"/>
      <c r="N246" s="304"/>
      <c r="O246" s="314"/>
      <c r="P246" s="314"/>
    </row>
    <row r="247" spans="1:16" ht="11.25" customHeight="1">
      <c r="A247" s="46" t="s">
        <v>119</v>
      </c>
      <c r="B247" s="304">
        <v>80.07018815577841</v>
      </c>
      <c r="C247" s="304">
        <v>102.8986291295499</v>
      </c>
      <c r="D247" s="304">
        <v>110.57271442293069</v>
      </c>
      <c r="E247" s="304">
        <v>101.10038128373668</v>
      </c>
      <c r="F247" s="304">
        <v>97.4345067618766</v>
      </c>
      <c r="G247" s="304">
        <v>86.84697609828392</v>
      </c>
      <c r="H247" s="304">
        <v>82.01487914356392</v>
      </c>
      <c r="I247" s="304">
        <v>95.77691385551664</v>
      </c>
      <c r="J247" s="304">
        <v>105.47676083568263</v>
      </c>
      <c r="K247" s="304">
        <v>114.34024615588032</v>
      </c>
      <c r="L247" s="304">
        <v>123.17737760908672</v>
      </c>
      <c r="M247" s="304">
        <v>100.29042655742259</v>
      </c>
      <c r="N247" s="304"/>
      <c r="O247" s="314"/>
      <c r="P247" s="314"/>
    </row>
    <row r="248" spans="1:17" ht="11.25" customHeight="1">
      <c r="A248" s="43">
        <v>2001</v>
      </c>
      <c r="B248" s="304">
        <v>88.29954172471098</v>
      </c>
      <c r="C248" s="304">
        <v>95.36592625542417</v>
      </c>
      <c r="D248" s="304">
        <v>108.9998727676898</v>
      </c>
      <c r="E248" s="304">
        <v>85.89253003352184</v>
      </c>
      <c r="F248" s="304">
        <v>95.70005918625395</v>
      </c>
      <c r="G248" s="304">
        <v>80.50537648675147</v>
      </c>
      <c r="H248" s="304">
        <v>80.90804792846072</v>
      </c>
      <c r="I248" s="304">
        <v>92.0774307873274</v>
      </c>
      <c r="J248" s="304">
        <v>100.0764466107268</v>
      </c>
      <c r="K248" s="304">
        <v>102.4666902569539</v>
      </c>
      <c r="L248" s="304">
        <v>120.02682397440896</v>
      </c>
      <c r="M248" s="304">
        <v>98.27512702154218</v>
      </c>
      <c r="N248" s="304">
        <f>(B248+C248+D248+E248+F248+G248+H248+I248+J248+K248+L248+M248)/12</f>
        <v>95.71615608614769</v>
      </c>
      <c r="O248" s="314">
        <f>100*(H248-G248)/G248</f>
        <v>0.5001795647468482</v>
      </c>
      <c r="P248" s="314">
        <f>100*(H248-H247)/H247</f>
        <v>-1.3495492850336743</v>
      </c>
      <c r="Q248" s="315">
        <f>(((B248+C248+D248+E248+F248+G248+H248)/7)-((B247+C247+D247+E247+F247+G247+H247)/7))/((B247+C247+D247+E247+F247+G247+H247)/7)*100</f>
        <v>-3.8228865793966573</v>
      </c>
    </row>
    <row r="249" spans="1:17" ht="11.25" customHeight="1">
      <c r="A249" s="44">
        <v>2002</v>
      </c>
      <c r="B249" s="304">
        <v>85.01991861371386</v>
      </c>
      <c r="C249" s="304">
        <v>89.92964830495818</v>
      </c>
      <c r="D249" s="304">
        <v>108.12900392797742</v>
      </c>
      <c r="E249" s="304">
        <v>94.8473398385501</v>
      </c>
      <c r="F249" s="304">
        <v>78.67954938535729</v>
      </c>
      <c r="G249" s="304">
        <v>92.52644098135227</v>
      </c>
      <c r="H249" s="304">
        <v>84.5140899924438</v>
      </c>
      <c r="I249" s="304">
        <v>98.92373753931868</v>
      </c>
      <c r="J249" s="304">
        <v>109.05618574662806</v>
      </c>
      <c r="K249" s="304">
        <v>114.68362207683252</v>
      </c>
      <c r="L249" s="304">
        <v>113.54015461383962</v>
      </c>
      <c r="M249" s="304">
        <v>98.34701735583015</v>
      </c>
      <c r="N249" s="304">
        <f>(B249+C249+D249+E249+F249+G249+H249+I249+J249+K249+L249+M249)/12</f>
        <v>97.34972569806683</v>
      </c>
      <c r="O249" s="314">
        <f>100*(H249-G249)/G249</f>
        <v>-8.659525757100363</v>
      </c>
      <c r="P249" s="314">
        <f>100*(H249-H248)/H248</f>
        <v>4.456963375474788</v>
      </c>
      <c r="Q249" s="315">
        <f>(((B249+C249+D249+E249+F249+G249+H249)/7)-((B248+C248+D248+E248+F248+G248+H248)/7))/((B248+C248+D248+E248+F248+G248+H248)/7)*100</f>
        <v>-0.31861799725527434</v>
      </c>
    </row>
    <row r="250" spans="1:17" ht="11.25" customHeight="1">
      <c r="A250" s="44">
        <v>2003</v>
      </c>
      <c r="B250" s="304">
        <v>91.2</v>
      </c>
      <c r="C250" s="304">
        <v>91.2</v>
      </c>
      <c r="D250" s="304">
        <v>112.5</v>
      </c>
      <c r="E250" s="304">
        <v>95.7928336379781</v>
      </c>
      <c r="F250" s="304">
        <v>89</v>
      </c>
      <c r="G250" s="304">
        <v>104.5</v>
      </c>
      <c r="H250" s="304">
        <v>89.6</v>
      </c>
      <c r="I250" s="304">
        <v>98</v>
      </c>
      <c r="J250" s="304">
        <v>114.3</v>
      </c>
      <c r="K250" s="304">
        <v>108.4</v>
      </c>
      <c r="L250" s="304">
        <v>106</v>
      </c>
      <c r="M250" s="304">
        <v>100.7</v>
      </c>
      <c r="N250" s="304">
        <f>(B250+C250+D250+E250+F250+G250+H250+I250+J250+K250+L250+M250)/12</f>
        <v>100.09940280316484</v>
      </c>
      <c r="O250" s="314">
        <f>100*(H250-G250)/G250</f>
        <v>-14.25837320574163</v>
      </c>
      <c r="P250" s="314">
        <f>100*(H250-H249)/H249</f>
        <v>6.017824966240437</v>
      </c>
      <c r="Q250" s="315">
        <f>(((B250+C250+D250+E250+F250+G250+H250)/7)-((B249+C249+D249+E249+F249+G249+H249)/7))/((B249+C249+D249+E249+F249+G249+H249)/7)*100</f>
        <v>6.33584732816765</v>
      </c>
    </row>
    <row r="251" spans="1:17" ht="12.75" customHeight="1">
      <c r="A251" s="44">
        <v>2004</v>
      </c>
      <c r="B251" s="304">
        <v>83.6</v>
      </c>
      <c r="C251" s="304">
        <v>90.15906273449733</v>
      </c>
      <c r="D251" s="304">
        <v>110.50162981106646</v>
      </c>
      <c r="E251" s="304">
        <v>99.87814382330274</v>
      </c>
      <c r="F251" s="304">
        <v>87.79922803601283</v>
      </c>
      <c r="G251" s="304">
        <v>106.6</v>
      </c>
      <c r="H251" s="304">
        <v>90.4593787060022</v>
      </c>
      <c r="I251" s="304" t="s">
        <v>50</v>
      </c>
      <c r="J251" s="304" t="s">
        <v>50</v>
      </c>
      <c r="K251" s="304" t="s">
        <v>50</v>
      </c>
      <c r="L251" s="304" t="s">
        <v>50</v>
      </c>
      <c r="M251" s="304" t="s">
        <v>50</v>
      </c>
      <c r="N251" s="304">
        <f>(B251+C251+D251+E251+F251+G251+H251)/7</f>
        <v>95.5710633015545</v>
      </c>
      <c r="O251" s="314">
        <f>100*(H251-G251)/G251</f>
        <v>-15.141295772981048</v>
      </c>
      <c r="P251" s="314">
        <f>100*(H251-H250)/H250</f>
        <v>0.9591280200917454</v>
      </c>
      <c r="Q251" s="315">
        <f>(((B251+C251+D251+E251+F251+G251+H251)/7)-((B250+C250+D250+E250+F250+G250+H250)/7))/((B250+C250+D250+E250+F250+G250+H250)/7)*100</f>
        <v>-0.7117010285201486</v>
      </c>
    </row>
    <row r="252" spans="1:16" ht="11.25" customHeight="1">
      <c r="A252" s="45"/>
      <c r="B252" s="304"/>
      <c r="C252" s="304"/>
      <c r="D252" s="304"/>
      <c r="E252" s="304"/>
      <c r="F252" s="304"/>
      <c r="G252" s="304"/>
      <c r="H252" s="304"/>
      <c r="I252" s="304"/>
      <c r="J252" s="304"/>
      <c r="K252" s="304"/>
      <c r="L252" s="304"/>
      <c r="M252" s="304"/>
      <c r="N252" s="304"/>
      <c r="O252" s="314"/>
      <c r="P252" s="314"/>
    </row>
    <row r="253" spans="1:16" ht="11.25" customHeight="1">
      <c r="A253" s="46" t="s">
        <v>120</v>
      </c>
      <c r="B253" s="304">
        <v>69.6517982004357</v>
      </c>
      <c r="C253" s="304">
        <v>93.30643524067716</v>
      </c>
      <c r="D253" s="304">
        <v>96.65820645233049</v>
      </c>
      <c r="E253" s="304">
        <v>88.0543588424522</v>
      </c>
      <c r="F253" s="304">
        <v>105.31620362986038</v>
      </c>
      <c r="G253" s="304">
        <v>100.09619513884547</v>
      </c>
      <c r="H253" s="304">
        <v>90.45603984729227</v>
      </c>
      <c r="I253" s="304">
        <v>80.16306778100125</v>
      </c>
      <c r="J253" s="304">
        <v>98.77111087360294</v>
      </c>
      <c r="K253" s="304">
        <v>112.80441821300006</v>
      </c>
      <c r="L253" s="304">
        <v>142.42495767008472</v>
      </c>
      <c r="M253" s="304">
        <v>122.29720814920559</v>
      </c>
      <c r="N253" s="304"/>
      <c r="O253" s="314"/>
      <c r="P253" s="314"/>
    </row>
    <row r="254" spans="1:17" ht="11.25" customHeight="1">
      <c r="A254" s="43">
        <v>2001</v>
      </c>
      <c r="B254" s="304">
        <v>97.94953459460652</v>
      </c>
      <c r="C254" s="304">
        <v>99.56137607522267</v>
      </c>
      <c r="D254" s="304">
        <v>131.25076470623247</v>
      </c>
      <c r="E254" s="304">
        <v>92.54905968323887</v>
      </c>
      <c r="F254" s="304">
        <v>107.18687807773189</v>
      </c>
      <c r="G254" s="304">
        <v>100.77955702371399</v>
      </c>
      <c r="H254" s="304">
        <v>95.04711707529974</v>
      </c>
      <c r="I254" s="304">
        <v>78.16841219214992</v>
      </c>
      <c r="J254" s="304">
        <v>91.06511740312695</v>
      </c>
      <c r="K254" s="304">
        <v>80.52634042950947</v>
      </c>
      <c r="L254" s="304">
        <v>131.04046431851924</v>
      </c>
      <c r="M254" s="304">
        <v>110.82613875810303</v>
      </c>
      <c r="N254" s="304">
        <f>(B254+C254+D254+E254+F254+G254+H254+I254+J254+K254+L254+M254)/12</f>
        <v>101.32923002812123</v>
      </c>
      <c r="O254" s="314">
        <f>100*(H254-G254)/G254</f>
        <v>-5.6880979810869565</v>
      </c>
      <c r="P254" s="314">
        <f>100*(H254-H253)/H253</f>
        <v>5.075478913025722</v>
      </c>
      <c r="Q254" s="315">
        <f>(((B254+C254+D254+E254+F254+G254+H254)/7)-((B253+C253+D253+E253+F253+G253+H253)/7))/((B253+C253+D253+E253+F253+G253+H253)/7)*100</f>
        <v>12.55324387314373</v>
      </c>
    </row>
    <row r="255" spans="1:17" ht="11.25" customHeight="1">
      <c r="A255" s="44">
        <v>2002</v>
      </c>
      <c r="B255" s="304">
        <v>90.76366781581036</v>
      </c>
      <c r="C255" s="304">
        <v>106.32601502478394</v>
      </c>
      <c r="D255" s="304">
        <v>125.1398579800461</v>
      </c>
      <c r="E255" s="304">
        <v>142.4891626110795</v>
      </c>
      <c r="F255" s="304">
        <v>114.82235626082308</v>
      </c>
      <c r="G255" s="304">
        <v>118.19800464502282</v>
      </c>
      <c r="H255" s="304">
        <v>94.29633402210922</v>
      </c>
      <c r="I255" s="304">
        <v>98.6786981338005</v>
      </c>
      <c r="J255" s="304">
        <v>138.15997956977986</v>
      </c>
      <c r="K255" s="304">
        <v>136.21806999282003</v>
      </c>
      <c r="L255" s="304">
        <v>151.01232054575783</v>
      </c>
      <c r="M255" s="304">
        <v>118.26413495910654</v>
      </c>
      <c r="N255" s="304">
        <f>(B255+C255+D255+E255+F255+G255+H255+I255+J255+K255+L255+M255)/12</f>
        <v>119.53071679674498</v>
      </c>
      <c r="O255" s="314">
        <f>100*(H255-G255)/G255</f>
        <v>-20.22172091203747</v>
      </c>
      <c r="P255" s="314">
        <f>100*(H255-H254)/H254</f>
        <v>-0.7899061815791002</v>
      </c>
      <c r="Q255" s="315">
        <f>(((B255+C255+D255+E255+F255+G255+H255)/7)-((B254+C254+D254+E254+F254+G254+H254)/7))/((B254+C254+D254+E254+F254+G254+H254)/7)*100</f>
        <v>9.348176268119937</v>
      </c>
    </row>
    <row r="256" spans="1:17" ht="11.25" customHeight="1">
      <c r="A256" s="44">
        <v>2003</v>
      </c>
      <c r="B256" s="304">
        <v>116.9</v>
      </c>
      <c r="C256" s="304">
        <v>119.6</v>
      </c>
      <c r="D256" s="304">
        <v>146</v>
      </c>
      <c r="E256" s="304">
        <v>116.92575023382584</v>
      </c>
      <c r="F256" s="304">
        <v>101.9</v>
      </c>
      <c r="G256" s="304">
        <v>121</v>
      </c>
      <c r="H256" s="304">
        <v>133.8</v>
      </c>
      <c r="I256" s="304">
        <v>106.5</v>
      </c>
      <c r="J256" s="304">
        <v>162</v>
      </c>
      <c r="K256" s="304">
        <v>181.5</v>
      </c>
      <c r="L256" s="304">
        <v>196.7</v>
      </c>
      <c r="M256" s="304">
        <v>132.5</v>
      </c>
      <c r="N256" s="304">
        <f>(B256+C256+D256+E256+F256+G256+H256+I256+J256+K256+L256+M256)/12</f>
        <v>136.27714585281882</v>
      </c>
      <c r="O256" s="314">
        <f>100*(H256-G256)/G256</f>
        <v>10.578512396694224</v>
      </c>
      <c r="P256" s="314">
        <f>100*(H256-H255)/H255</f>
        <v>41.89310898197649</v>
      </c>
      <c r="Q256" s="315">
        <f>(((B256+C256+D256+E256+F256+G256+H256)/7)-((B255+C255+D255+E255+F255+G255+H255)/7))/((B255+C255+D255+E255+F255+G255+H255)/7)*100</f>
        <v>8.091854481110742</v>
      </c>
    </row>
    <row r="257" spans="1:17" ht="11.25" customHeight="1">
      <c r="A257" s="44">
        <v>2004</v>
      </c>
      <c r="B257" s="304">
        <v>119.2</v>
      </c>
      <c r="C257" s="304">
        <v>137.75206637662043</v>
      </c>
      <c r="D257" s="304">
        <v>168.85274063463655</v>
      </c>
      <c r="E257" s="304">
        <v>150.64745420548104</v>
      </c>
      <c r="F257" s="304">
        <v>152.40608819969472</v>
      </c>
      <c r="G257" s="304">
        <v>175</v>
      </c>
      <c r="H257" s="304">
        <v>152.42945082176726</v>
      </c>
      <c r="I257" s="304" t="s">
        <v>50</v>
      </c>
      <c r="J257" s="304" t="s">
        <v>50</v>
      </c>
      <c r="K257" s="304" t="s">
        <v>50</v>
      </c>
      <c r="L257" s="304" t="s">
        <v>50</v>
      </c>
      <c r="M257" s="304" t="s">
        <v>50</v>
      </c>
      <c r="N257" s="304">
        <f>(B257+C257+D257+E257+F257+G257+H257)/7</f>
        <v>150.89825717688572</v>
      </c>
      <c r="O257" s="314">
        <f>100*(H257-G257)/G257</f>
        <v>-12.897456673275851</v>
      </c>
      <c r="P257" s="314">
        <f>100*(H257-H256)/H256</f>
        <v>13.923356369033819</v>
      </c>
      <c r="Q257" s="315">
        <f>(((B257+C257+D257+E257+F257+G257+H257)/7)-((B256+C256+D256+E256+F256+G256+H256)/7))/((B256+C256+D256+E256+F256+G256+H256)/7)*100</f>
        <v>23.379982432452923</v>
      </c>
    </row>
    <row r="258" spans="1:16" ht="11.25" customHeight="1">
      <c r="A258" s="316"/>
      <c r="B258" s="304"/>
      <c r="C258" s="304"/>
      <c r="D258" s="304"/>
      <c r="E258" s="304"/>
      <c r="F258" s="304"/>
      <c r="G258" s="304"/>
      <c r="H258" s="304"/>
      <c r="I258" s="304"/>
      <c r="J258" s="304"/>
      <c r="K258" s="304"/>
      <c r="L258" s="304"/>
      <c r="M258" s="304"/>
      <c r="N258" s="325"/>
      <c r="O258" s="324"/>
      <c r="P258" s="324"/>
    </row>
    <row r="259" spans="1:16" ht="11.25" customHeight="1">
      <c r="A259" s="316"/>
      <c r="B259" s="304"/>
      <c r="C259" s="304"/>
      <c r="D259" s="304"/>
      <c r="E259" s="304"/>
      <c r="F259" s="304"/>
      <c r="G259" s="304"/>
      <c r="H259" s="304"/>
      <c r="I259" s="304"/>
      <c r="J259" s="304"/>
      <c r="K259" s="304"/>
      <c r="L259" s="304"/>
      <c r="M259" s="304"/>
      <c r="N259" s="325"/>
      <c r="O259" s="324"/>
      <c r="P259" s="324"/>
    </row>
    <row r="260" spans="1:16" ht="11.25" customHeight="1">
      <c r="A260" s="316"/>
      <c r="B260" s="304"/>
      <c r="C260" s="304"/>
      <c r="D260" s="304"/>
      <c r="E260" s="304"/>
      <c r="F260" s="304"/>
      <c r="G260" s="304"/>
      <c r="H260" s="304"/>
      <c r="I260" s="304"/>
      <c r="J260" s="304"/>
      <c r="K260" s="304"/>
      <c r="L260" s="304"/>
      <c r="M260" s="304"/>
      <c r="N260" s="325"/>
      <c r="O260" s="324"/>
      <c r="P260" s="324"/>
    </row>
    <row r="261" spans="1:16" ht="11.25" customHeight="1">
      <c r="A261" s="316"/>
      <c r="B261" s="304"/>
      <c r="C261" s="304"/>
      <c r="D261" s="304"/>
      <c r="E261" s="304"/>
      <c r="F261" s="304"/>
      <c r="G261" s="304"/>
      <c r="H261" s="304"/>
      <c r="I261" s="304"/>
      <c r="J261" s="304"/>
      <c r="K261" s="304"/>
      <c r="L261" s="304"/>
      <c r="M261" s="304"/>
      <c r="N261" s="325"/>
      <c r="O261" s="324"/>
      <c r="P261" s="324"/>
    </row>
    <row r="262" spans="1:16" ht="11.25" customHeight="1">
      <c r="A262" s="316"/>
      <c r="B262" s="304"/>
      <c r="C262" s="304"/>
      <c r="D262" s="304"/>
      <c r="E262" s="304"/>
      <c r="F262" s="304"/>
      <c r="G262" s="304"/>
      <c r="H262" s="304"/>
      <c r="I262" s="304"/>
      <c r="J262" s="304"/>
      <c r="K262" s="304"/>
      <c r="L262" s="304"/>
      <c r="M262" s="304"/>
      <c r="N262" s="325"/>
      <c r="O262" s="324"/>
      <c r="P262" s="324"/>
    </row>
    <row r="263" spans="1:16" ht="11.25" customHeight="1">
      <c r="A263" s="316"/>
      <c r="B263" s="304"/>
      <c r="C263" s="304"/>
      <c r="D263" s="304"/>
      <c r="E263" s="304"/>
      <c r="F263" s="304"/>
      <c r="G263" s="304"/>
      <c r="H263" s="304"/>
      <c r="I263" s="304"/>
      <c r="J263" s="304"/>
      <c r="K263" s="304"/>
      <c r="L263" s="304"/>
      <c r="M263" s="304"/>
      <c r="N263" s="325"/>
      <c r="O263" s="324"/>
      <c r="P263" s="324"/>
    </row>
    <row r="264" spans="1:16" ht="11.25" customHeight="1">
      <c r="A264" s="316"/>
      <c r="B264" s="304"/>
      <c r="C264" s="304"/>
      <c r="D264" s="304"/>
      <c r="E264" s="304"/>
      <c r="F264" s="304"/>
      <c r="G264" s="304"/>
      <c r="H264" s="304"/>
      <c r="I264" s="304"/>
      <c r="J264" s="304"/>
      <c r="K264" s="304"/>
      <c r="L264" s="304"/>
      <c r="M264" s="304"/>
      <c r="N264" s="325"/>
      <c r="O264" s="324"/>
      <c r="P264" s="324"/>
    </row>
    <row r="265" spans="1:16" ht="11.25" customHeight="1">
      <c r="A265" s="316"/>
      <c r="B265" s="304"/>
      <c r="C265" s="304"/>
      <c r="D265" s="304"/>
      <c r="E265" s="304"/>
      <c r="F265" s="304"/>
      <c r="G265" s="304"/>
      <c r="H265" s="304"/>
      <c r="I265" s="304"/>
      <c r="J265" s="304"/>
      <c r="K265" s="304"/>
      <c r="L265" s="304"/>
      <c r="M265" s="304"/>
      <c r="N265" s="325"/>
      <c r="O265" s="324"/>
      <c r="P265" s="324"/>
    </row>
    <row r="266" spans="1:16" ht="11.25" customHeight="1">
      <c r="A266" s="316"/>
      <c r="B266" s="304"/>
      <c r="C266" s="304"/>
      <c r="D266" s="304"/>
      <c r="E266" s="304"/>
      <c r="F266" s="304"/>
      <c r="G266" s="304"/>
      <c r="H266" s="304"/>
      <c r="I266" s="304"/>
      <c r="J266" s="304"/>
      <c r="K266" s="304"/>
      <c r="L266" s="304"/>
      <c r="M266" s="304"/>
      <c r="N266" s="325"/>
      <c r="O266" s="324"/>
      <c r="P266" s="324"/>
    </row>
    <row r="267" spans="1:16" ht="11.25" customHeight="1">
      <c r="A267" s="316"/>
      <c r="B267" s="304"/>
      <c r="C267" s="304"/>
      <c r="D267" s="304"/>
      <c r="E267" s="304"/>
      <c r="F267" s="304"/>
      <c r="G267" s="304"/>
      <c r="H267" s="304"/>
      <c r="I267" s="304"/>
      <c r="J267" s="304"/>
      <c r="K267" s="304"/>
      <c r="L267" s="304"/>
      <c r="M267" s="304"/>
      <c r="N267" s="325"/>
      <c r="O267" s="324"/>
      <c r="P267" s="324"/>
    </row>
    <row r="268" spans="1:17" ht="12.75" customHeight="1">
      <c r="A268" s="381" t="s">
        <v>201</v>
      </c>
      <c r="B268" s="381"/>
      <c r="C268" s="381"/>
      <c r="D268" s="381"/>
      <c r="E268" s="381"/>
      <c r="F268" s="381"/>
      <c r="G268" s="381"/>
      <c r="H268" s="381"/>
      <c r="I268" s="381"/>
      <c r="J268" s="381"/>
      <c r="K268" s="381"/>
      <c r="L268" s="381"/>
      <c r="M268" s="381"/>
      <c r="N268" s="381"/>
      <c r="O268" s="381"/>
      <c r="P268" s="381"/>
      <c r="Q268" s="381"/>
    </row>
    <row r="269" spans="1:16" ht="12.75" customHeight="1">
      <c r="A269" s="270"/>
      <c r="B269" s="271"/>
      <c r="C269" s="271"/>
      <c r="D269" s="271"/>
      <c r="E269" s="271"/>
      <c r="F269" s="271"/>
      <c r="G269" s="271"/>
      <c r="H269" s="271"/>
      <c r="I269" s="271"/>
      <c r="J269" s="271"/>
      <c r="K269" s="271"/>
      <c r="L269" s="271"/>
      <c r="M269" s="271"/>
      <c r="N269" s="272"/>
      <c r="O269" s="272"/>
      <c r="P269" s="272"/>
    </row>
    <row r="270" spans="1:17" ht="14.25" customHeight="1">
      <c r="A270" s="381" t="s">
        <v>197</v>
      </c>
      <c r="B270" s="381"/>
      <c r="C270" s="381"/>
      <c r="D270" s="381"/>
      <c r="E270" s="381"/>
      <c r="F270" s="381"/>
      <c r="G270" s="381"/>
      <c r="H270" s="381"/>
      <c r="I270" s="381"/>
      <c r="J270" s="381"/>
      <c r="K270" s="381"/>
      <c r="L270" s="381"/>
      <c r="M270" s="381"/>
      <c r="N270" s="381"/>
      <c r="O270" s="381"/>
      <c r="P270" s="381"/>
      <c r="Q270" s="381"/>
    </row>
    <row r="271" spans="1:17" ht="12.75" customHeight="1">
      <c r="A271" s="381" t="s">
        <v>202</v>
      </c>
      <c r="B271" s="381"/>
      <c r="C271" s="381"/>
      <c r="D271" s="381"/>
      <c r="E271" s="381"/>
      <c r="F271" s="381"/>
      <c r="G271" s="381"/>
      <c r="H271" s="381"/>
      <c r="I271" s="381"/>
      <c r="J271" s="381"/>
      <c r="K271" s="381"/>
      <c r="L271" s="381"/>
      <c r="M271" s="381"/>
      <c r="N271" s="381"/>
      <c r="O271" s="381"/>
      <c r="P271" s="381"/>
      <c r="Q271" s="381"/>
    </row>
    <row r="272" spans="1:17" ht="12.75" customHeight="1">
      <c r="A272" s="381" t="s">
        <v>96</v>
      </c>
      <c r="B272" s="381"/>
      <c r="C272" s="381"/>
      <c r="D272" s="381"/>
      <c r="E272" s="381"/>
      <c r="F272" s="381"/>
      <c r="G272" s="381"/>
      <c r="H272" s="381"/>
      <c r="I272" s="381"/>
      <c r="J272" s="381"/>
      <c r="K272" s="381"/>
      <c r="L272" s="381"/>
      <c r="M272" s="381"/>
      <c r="N272" s="381"/>
      <c r="O272" s="381"/>
      <c r="P272" s="381"/>
      <c r="Q272" s="381"/>
    </row>
    <row r="273" spans="1:16" ht="12.75" customHeight="1">
      <c r="A273" s="273"/>
      <c r="B273" s="271"/>
      <c r="C273" s="271"/>
      <c r="D273" s="271"/>
      <c r="E273" s="271"/>
      <c r="F273" s="271"/>
      <c r="G273" s="271"/>
      <c r="H273" s="271"/>
      <c r="I273" s="271"/>
      <c r="J273" s="271"/>
      <c r="K273" s="271"/>
      <c r="L273" s="271"/>
      <c r="M273" s="271"/>
      <c r="N273" s="271"/>
      <c r="O273" s="271"/>
      <c r="P273" s="271"/>
    </row>
    <row r="274" ht="12.75" customHeight="1"/>
    <row r="275" spans="1:17" ht="12.75" customHeight="1">
      <c r="A275" s="278"/>
      <c r="B275" s="279"/>
      <c r="C275" s="280"/>
      <c r="D275" s="280"/>
      <c r="E275" s="280"/>
      <c r="F275" s="280"/>
      <c r="G275" s="280"/>
      <c r="H275" s="280"/>
      <c r="I275" s="280"/>
      <c r="J275" s="280"/>
      <c r="K275" s="280"/>
      <c r="L275" s="280"/>
      <c r="M275" s="280"/>
      <c r="N275" s="281"/>
      <c r="O275" s="384" t="s">
        <v>97</v>
      </c>
      <c r="P275" s="385"/>
      <c r="Q275" s="385"/>
    </row>
    <row r="276" spans="1:17" ht="12.75" customHeight="1">
      <c r="A276" s="282"/>
      <c r="B276" s="283"/>
      <c r="C276" s="284"/>
      <c r="D276" s="284"/>
      <c r="E276" s="284"/>
      <c r="F276" s="284"/>
      <c r="G276" s="284"/>
      <c r="H276" s="284"/>
      <c r="I276" s="284"/>
      <c r="J276" s="284"/>
      <c r="K276" s="284"/>
      <c r="L276" s="284"/>
      <c r="M276" s="284"/>
      <c r="N276" s="285"/>
      <c r="O276" s="286" t="s">
        <v>105</v>
      </c>
      <c r="P276" s="287"/>
      <c r="Q276" s="288" t="s">
        <v>239</v>
      </c>
    </row>
    <row r="277" spans="1:17" ht="12.75" customHeight="1">
      <c r="A277" s="289" t="s">
        <v>99</v>
      </c>
      <c r="B277" s="283" t="s">
        <v>100</v>
      </c>
      <c r="C277" s="284" t="s">
        <v>101</v>
      </c>
      <c r="D277" s="284" t="s">
        <v>102</v>
      </c>
      <c r="E277" s="284" t="s">
        <v>98</v>
      </c>
      <c r="F277" s="284" t="s">
        <v>103</v>
      </c>
      <c r="G277" s="284" t="s">
        <v>104</v>
      </c>
      <c r="H277" s="284" t="s">
        <v>105</v>
      </c>
      <c r="I277" s="284" t="s">
        <v>106</v>
      </c>
      <c r="J277" s="284" t="s">
        <v>107</v>
      </c>
      <c r="K277" s="284" t="s">
        <v>108</v>
      </c>
      <c r="L277" s="284" t="s">
        <v>109</v>
      </c>
      <c r="M277" s="284" t="s">
        <v>110</v>
      </c>
      <c r="N277" s="290" t="s">
        <v>111</v>
      </c>
      <c r="O277" s="379" t="s">
        <v>112</v>
      </c>
      <c r="P277" s="380"/>
      <c r="Q277" s="380"/>
    </row>
    <row r="278" spans="1:17" ht="12.75" customHeight="1">
      <c r="A278" s="282"/>
      <c r="B278" s="283"/>
      <c r="C278" s="284"/>
      <c r="D278" s="284"/>
      <c r="E278" s="284"/>
      <c r="F278" s="284"/>
      <c r="G278" s="284"/>
      <c r="H278" s="284"/>
      <c r="I278" s="284"/>
      <c r="J278" s="284"/>
      <c r="K278" s="284"/>
      <c r="L278" s="284"/>
      <c r="M278" s="284"/>
      <c r="N278" s="285"/>
      <c r="O278" s="290" t="s">
        <v>113</v>
      </c>
      <c r="P278" s="291" t="s">
        <v>114</v>
      </c>
      <c r="Q278" s="292" t="s">
        <v>114</v>
      </c>
    </row>
    <row r="279" spans="1:17" ht="12.75" customHeight="1">
      <c r="A279" s="293"/>
      <c r="B279" s="294"/>
      <c r="C279" s="295"/>
      <c r="D279" s="295"/>
      <c r="E279" s="295"/>
      <c r="F279" s="295"/>
      <c r="G279" s="295"/>
      <c r="H279" s="295"/>
      <c r="I279" s="295"/>
      <c r="J279" s="295"/>
      <c r="K279" s="295"/>
      <c r="L279" s="295"/>
      <c r="M279" s="295"/>
      <c r="N279" s="296"/>
      <c r="O279" s="297" t="s">
        <v>115</v>
      </c>
      <c r="P279" s="298" t="s">
        <v>116</v>
      </c>
      <c r="Q279" s="299" t="s">
        <v>117</v>
      </c>
    </row>
    <row r="280" spans="1:16" ht="11.25" customHeight="1">
      <c r="A280" s="300"/>
      <c r="B280" s="301"/>
      <c r="C280" s="301"/>
      <c r="D280" s="301"/>
      <c r="E280" s="301"/>
      <c r="F280" s="301"/>
      <c r="G280" s="301"/>
      <c r="H280" s="301"/>
      <c r="I280" s="301"/>
      <c r="J280" s="301"/>
      <c r="K280" s="301"/>
      <c r="L280" s="301"/>
      <c r="M280" s="301"/>
      <c r="N280" s="302"/>
      <c r="O280" s="303"/>
      <c r="P280" s="291"/>
    </row>
    <row r="281" spans="1:16" ht="11.25" customHeight="1">
      <c r="A281" s="300"/>
      <c r="B281" s="301"/>
      <c r="C281" s="301"/>
      <c r="D281" s="301"/>
      <c r="E281" s="301"/>
      <c r="F281" s="301"/>
      <c r="G281" s="301"/>
      <c r="H281" s="301"/>
      <c r="I281" s="301"/>
      <c r="J281" s="301"/>
      <c r="K281" s="301"/>
      <c r="L281" s="301"/>
      <c r="M281" s="301"/>
      <c r="N281" s="302"/>
      <c r="O281" s="303"/>
      <c r="P281" s="291"/>
    </row>
    <row r="282" spans="1:16" ht="11.25" customHeight="1">
      <c r="A282" s="316"/>
      <c r="B282" s="323"/>
      <c r="C282" s="323"/>
      <c r="D282" s="323"/>
      <c r="E282" s="323"/>
      <c r="F282" s="323"/>
      <c r="G282" s="323"/>
      <c r="H282" s="323"/>
      <c r="I282" s="323"/>
      <c r="J282" s="323"/>
      <c r="K282" s="323"/>
      <c r="L282" s="323"/>
      <c r="M282" s="323"/>
      <c r="N282" s="324"/>
      <c r="O282" s="324"/>
      <c r="P282" s="324"/>
    </row>
    <row r="283" spans="1:17" ht="12.75" customHeight="1">
      <c r="A283" s="383" t="s">
        <v>129</v>
      </c>
      <c r="B283" s="383"/>
      <c r="C283" s="383"/>
      <c r="D283" s="383"/>
      <c r="E283" s="383"/>
      <c r="F283" s="383"/>
      <c r="G283" s="383"/>
      <c r="H283" s="383"/>
      <c r="I283" s="383"/>
      <c r="J283" s="383"/>
      <c r="K283" s="383"/>
      <c r="L283" s="383"/>
      <c r="M283" s="383"/>
      <c r="N283" s="383"/>
      <c r="O283" s="383"/>
      <c r="P283" s="383"/>
      <c r="Q283" s="383"/>
    </row>
    <row r="284" spans="1:16" ht="11.25" customHeight="1">
      <c r="A284" s="328"/>
      <c r="B284" s="324"/>
      <c r="C284" s="324"/>
      <c r="D284" s="324"/>
      <c r="E284" s="324"/>
      <c r="F284" s="324"/>
      <c r="G284" s="324"/>
      <c r="H284" s="324"/>
      <c r="I284" s="324"/>
      <c r="J284" s="324"/>
      <c r="K284" s="324"/>
      <c r="L284" s="324"/>
      <c r="M284" s="324"/>
      <c r="N284" s="324"/>
      <c r="O284" s="324"/>
      <c r="P284" s="324"/>
    </row>
    <row r="285" spans="1:16" ht="11.25" customHeight="1">
      <c r="A285" s="317"/>
      <c r="B285" s="304"/>
      <c r="C285" s="304"/>
      <c r="D285" s="304"/>
      <c r="E285" s="304"/>
      <c r="F285" s="304"/>
      <c r="G285" s="304"/>
      <c r="H285" s="304"/>
      <c r="I285" s="304"/>
      <c r="J285" s="304"/>
      <c r="K285" s="304"/>
      <c r="L285" s="304"/>
      <c r="M285" s="304"/>
      <c r="N285" s="304"/>
      <c r="O285" s="311"/>
      <c r="P285" s="311"/>
    </row>
    <row r="286" spans="1:16" ht="11.25" customHeight="1">
      <c r="A286" s="42" t="s">
        <v>118</v>
      </c>
      <c r="B286" s="304">
        <v>89.44089561320963</v>
      </c>
      <c r="C286" s="304">
        <v>100.22101107915906</v>
      </c>
      <c r="D286" s="304">
        <v>116.67176113479533</v>
      </c>
      <c r="E286" s="304">
        <v>96.76918278498971</v>
      </c>
      <c r="F286" s="304">
        <v>104.76424861261945</v>
      </c>
      <c r="G286" s="304">
        <v>94.54822013040243</v>
      </c>
      <c r="H286" s="304">
        <v>90.0395376540526</v>
      </c>
      <c r="I286" s="304">
        <v>95.06561191650792</v>
      </c>
      <c r="J286" s="304">
        <v>110.56862466796238</v>
      </c>
      <c r="K286" s="304">
        <v>99.10937271500681</v>
      </c>
      <c r="L286" s="304">
        <v>112.55200075758394</v>
      </c>
      <c r="M286" s="304">
        <v>90.24953304105678</v>
      </c>
      <c r="N286" s="304"/>
      <c r="O286" s="315"/>
      <c r="P286" s="315"/>
    </row>
    <row r="287" spans="1:17" ht="11.25" customHeight="1">
      <c r="A287" s="43">
        <v>2001</v>
      </c>
      <c r="B287" s="304">
        <v>96.19470107319424</v>
      </c>
      <c r="C287" s="304">
        <v>97.34554818722164</v>
      </c>
      <c r="D287" s="304">
        <v>113.8239821614748</v>
      </c>
      <c r="E287" s="304">
        <v>98.48900214948587</v>
      </c>
      <c r="F287" s="304">
        <v>98.85977873417512</v>
      </c>
      <c r="G287" s="304">
        <v>91.1611237029892</v>
      </c>
      <c r="H287" s="304">
        <v>79.12916543868785</v>
      </c>
      <c r="I287" s="304">
        <v>94.8451185094533</v>
      </c>
      <c r="J287" s="304">
        <v>100.73692456811187</v>
      </c>
      <c r="K287" s="304">
        <v>105.75685073598518</v>
      </c>
      <c r="L287" s="304">
        <v>109.13371736931524</v>
      </c>
      <c r="M287" s="304">
        <v>93.0149860791046</v>
      </c>
      <c r="N287" s="304">
        <f>(B287+C287+D287+E287+F287+G287+H287+I287+J287+K287+L287+M287)/12</f>
        <v>98.20757489243324</v>
      </c>
      <c r="O287" s="314">
        <f>100*(H287-G287)/G287</f>
        <v>-13.198562913180524</v>
      </c>
      <c r="P287" s="314">
        <f>100*(H287-H286)/H286</f>
        <v>-12.117312571377559</v>
      </c>
      <c r="Q287" s="315">
        <f>(((B287+C287+D287+E287+F287+G287+H287)/7)-((B286+C286+D286+E286+F286+G286+H286)/7))/((B286+C286+D286+E286+F286+G286+H286)/7)*100</f>
        <v>-2.520244516353628</v>
      </c>
    </row>
    <row r="288" spans="1:17" ht="11.25" customHeight="1">
      <c r="A288" s="44">
        <v>2002</v>
      </c>
      <c r="B288" s="304">
        <v>90.86792608882091</v>
      </c>
      <c r="C288" s="304">
        <v>94.80761602051429</v>
      </c>
      <c r="D288" s="304">
        <v>103.71407787849512</v>
      </c>
      <c r="E288" s="304">
        <v>100.47726877078074</v>
      </c>
      <c r="F288" s="304">
        <v>88.44281031430101</v>
      </c>
      <c r="G288" s="304">
        <v>109.59453470393994</v>
      </c>
      <c r="H288" s="304">
        <v>78.29137642575475</v>
      </c>
      <c r="I288" s="304">
        <v>88.95146695143772</v>
      </c>
      <c r="J288" s="304">
        <v>100.88651124614856</v>
      </c>
      <c r="K288" s="304">
        <v>95.15367679366142</v>
      </c>
      <c r="L288" s="304">
        <v>107.3342815622899</v>
      </c>
      <c r="M288" s="304">
        <v>85.01576640263713</v>
      </c>
      <c r="N288" s="304">
        <f>(B288+C288+D288+E288+F288+G288+H288+I288+J288+K288+L288+M288)/12</f>
        <v>95.29477609656512</v>
      </c>
      <c r="O288" s="314">
        <f>100*(H288-G288)/G288</f>
        <v>-28.5627001042962</v>
      </c>
      <c r="P288" s="314">
        <f>100*(H288-H287)/H287</f>
        <v>-1.0587613407628442</v>
      </c>
      <c r="Q288" s="315">
        <f>(((B288+C288+D288+E288+F288+G288+H288)/7)-((B287+C287+D287+E287+F287+G287+H287)/7))/((B287+C287+D287+E287+F287+G287+H287)/7)*100</f>
        <v>-1.3048367653518145</v>
      </c>
    </row>
    <row r="289" spans="1:17" ht="11.25" customHeight="1">
      <c r="A289" s="44">
        <v>2003</v>
      </c>
      <c r="B289" s="304">
        <v>92.7</v>
      </c>
      <c r="C289" s="304">
        <v>94.7</v>
      </c>
      <c r="D289" s="304">
        <v>105.7</v>
      </c>
      <c r="E289" s="304">
        <v>89.25012542739181</v>
      </c>
      <c r="F289" s="304">
        <v>82.3</v>
      </c>
      <c r="G289" s="304">
        <v>82.8</v>
      </c>
      <c r="H289" s="304">
        <v>84.2</v>
      </c>
      <c r="I289" s="304">
        <v>75.4</v>
      </c>
      <c r="J289" s="304">
        <v>94.8</v>
      </c>
      <c r="K289" s="304">
        <v>95.1</v>
      </c>
      <c r="L289" s="304">
        <v>90.7</v>
      </c>
      <c r="M289" s="304">
        <v>84.4</v>
      </c>
      <c r="N289" s="304">
        <f>(B289+C289+D289+E289+F289+G289+H289+I289+J289+K289+L289+M289)/12</f>
        <v>89.33751045228267</v>
      </c>
      <c r="O289" s="314">
        <f>100*(H289-G289)/G289</f>
        <v>1.6908212560386542</v>
      </c>
      <c r="P289" s="314">
        <f>100*(H289-H288)/H288</f>
        <v>7.54696601847142</v>
      </c>
      <c r="Q289" s="315">
        <f>(((B289+C289+D289+E289+F289+G289+H289)/7)-((B288+C288+D288+E288+F288+G288+H288)/7))/((B288+C288+D288+E288+F288+G288+H288)/7)*100</f>
        <v>-5.185486701827518</v>
      </c>
    </row>
    <row r="290" spans="1:17" ht="11.25" customHeight="1">
      <c r="A290" s="44">
        <v>2004</v>
      </c>
      <c r="B290" s="304">
        <v>79.5</v>
      </c>
      <c r="C290" s="304">
        <v>91.26365592804136</v>
      </c>
      <c r="D290" s="304">
        <v>99.14004999954894</v>
      </c>
      <c r="E290" s="304">
        <v>84.86228540421693</v>
      </c>
      <c r="F290" s="304">
        <v>81.44115985557586</v>
      </c>
      <c r="G290" s="304">
        <v>98.8</v>
      </c>
      <c r="H290" s="304">
        <v>82.99783813140958</v>
      </c>
      <c r="I290" s="304" t="s">
        <v>50</v>
      </c>
      <c r="J290" s="304" t="s">
        <v>50</v>
      </c>
      <c r="K290" s="304" t="s">
        <v>50</v>
      </c>
      <c r="L290" s="304" t="s">
        <v>50</v>
      </c>
      <c r="M290" s="304" t="s">
        <v>50</v>
      </c>
      <c r="N290" s="304">
        <f>(B290+C290+D290+E290+F290+G290+H290)/7</f>
        <v>88.28642704554181</v>
      </c>
      <c r="O290" s="314">
        <f>100*(H290-G290)/G290</f>
        <v>-15.994090960111759</v>
      </c>
      <c r="P290" s="314">
        <f>100*(H290-H289)/H289</f>
        <v>-1.4277456871620224</v>
      </c>
      <c r="Q290" s="315">
        <f>(((B290+C290+D290+E290+F290+G290+H290)/7)-((B289+C289+D289+E289+F289+G289+H289)/7))/((B289+C289+D289+E289+F289+G289+H289)/7)*100</f>
        <v>-2.1602364282547306</v>
      </c>
    </row>
    <row r="291" spans="1:16" ht="11.25" customHeight="1">
      <c r="A291" s="45"/>
      <c r="B291" s="304"/>
      <c r="C291" s="304"/>
      <c r="D291" s="304"/>
      <c r="E291" s="304"/>
      <c r="F291" s="304"/>
      <c r="G291" s="304"/>
      <c r="H291" s="304"/>
      <c r="I291" s="304"/>
      <c r="J291" s="304"/>
      <c r="K291" s="304"/>
      <c r="L291" s="304"/>
      <c r="M291" s="304"/>
      <c r="N291" s="304"/>
      <c r="O291" s="314"/>
      <c r="P291" s="314"/>
    </row>
    <row r="292" spans="1:16" ht="11.25" customHeight="1">
      <c r="A292" s="46" t="s">
        <v>119</v>
      </c>
      <c r="B292" s="304">
        <v>91.2844440062779</v>
      </c>
      <c r="C292" s="304">
        <v>104.59349491504075</v>
      </c>
      <c r="D292" s="304">
        <v>120.2871334462335</v>
      </c>
      <c r="E292" s="304">
        <v>97.70957820804091</v>
      </c>
      <c r="F292" s="304">
        <v>107.90337367669434</v>
      </c>
      <c r="G292" s="304">
        <v>90.22738382563062</v>
      </c>
      <c r="H292" s="304">
        <v>87.76004489067385</v>
      </c>
      <c r="I292" s="304">
        <v>88.48808340488765</v>
      </c>
      <c r="J292" s="304">
        <v>110.00347741675786</v>
      </c>
      <c r="K292" s="304">
        <v>99.74443400300434</v>
      </c>
      <c r="L292" s="304">
        <v>113.56771561467649</v>
      </c>
      <c r="M292" s="304">
        <v>88.43083661733773</v>
      </c>
      <c r="N292" s="304"/>
      <c r="O292" s="314"/>
      <c r="P292" s="314"/>
    </row>
    <row r="293" spans="1:17" ht="11.25" customHeight="1">
      <c r="A293" s="43">
        <v>2001</v>
      </c>
      <c r="B293" s="304">
        <v>94.14227459960767</v>
      </c>
      <c r="C293" s="304">
        <v>96.38690632586876</v>
      </c>
      <c r="D293" s="304">
        <v>111.1164394870882</v>
      </c>
      <c r="E293" s="304">
        <v>98.14019945229488</v>
      </c>
      <c r="F293" s="304">
        <v>98.2135864210446</v>
      </c>
      <c r="G293" s="304">
        <v>88.21648085862826</v>
      </c>
      <c r="H293" s="304">
        <v>75.93529557718337</v>
      </c>
      <c r="I293" s="304">
        <v>91.108016196251</v>
      </c>
      <c r="J293" s="304">
        <v>96.44277937621469</v>
      </c>
      <c r="K293" s="304">
        <v>107.25876525452702</v>
      </c>
      <c r="L293" s="304">
        <v>106.51516193905866</v>
      </c>
      <c r="M293" s="304">
        <v>93.1754351197972</v>
      </c>
      <c r="N293" s="304">
        <f>(B293+C293+D293+E293+F293+G293+H293+I293+J293+K293+L293+M293)/12</f>
        <v>96.38761171729703</v>
      </c>
      <c r="O293" s="314">
        <f>100*(H293-G293)/G293</f>
        <v>-13.921644982785205</v>
      </c>
      <c r="P293" s="314">
        <f>100*(H293-H292)/H292</f>
        <v>-13.473955406724144</v>
      </c>
      <c r="Q293" s="315">
        <f>(((B293+C293+D293+E293+F293+G293+H293)/7)-((B292+C292+D292+E292+F292+G292+H292)/7))/((B292+C292+D292+E292+F292+G292+H292)/7)*100</f>
        <v>-5.375268254142328</v>
      </c>
    </row>
    <row r="294" spans="1:17" ht="11.25" customHeight="1">
      <c r="A294" s="44">
        <v>2002</v>
      </c>
      <c r="B294" s="304">
        <v>91.0531828386782</v>
      </c>
      <c r="C294" s="304">
        <v>89.6350028078954</v>
      </c>
      <c r="D294" s="304">
        <v>93.65335932354871</v>
      </c>
      <c r="E294" s="304">
        <v>97.26457469329245</v>
      </c>
      <c r="F294" s="304">
        <v>84.76120497545448</v>
      </c>
      <c r="G294" s="304">
        <v>89.2554986581952</v>
      </c>
      <c r="H294" s="304">
        <v>70.98941833322763</v>
      </c>
      <c r="I294" s="304">
        <v>84.03536684956215</v>
      </c>
      <c r="J294" s="304">
        <v>99.48073601693552</v>
      </c>
      <c r="K294" s="304">
        <v>92.4537384203377</v>
      </c>
      <c r="L294" s="304">
        <v>98.73810713297982</v>
      </c>
      <c r="M294" s="304">
        <v>79.96694759847857</v>
      </c>
      <c r="N294" s="304">
        <f>(B294+C294+D294+E294+F294+G294+H294+I294+J294+K294+L294+M294)/12</f>
        <v>89.27392813738216</v>
      </c>
      <c r="O294" s="314">
        <f>100*(H294-G294)/G294</f>
        <v>-20.464935605724072</v>
      </c>
      <c r="P294" s="314">
        <f>100*(H294-H293)/H293</f>
        <v>-6.513278451558231</v>
      </c>
      <c r="Q294" s="315">
        <f>(((B294+C294+D294+E294+F294+G294+H294)/7)-((B293+C293+D293+E293+F293+G293+H293)/7))/((B293+C293+D293+E293+F293+G293+H293)/7)*100</f>
        <v>-6.877423506855314</v>
      </c>
    </row>
    <row r="295" spans="1:17" ht="11.25" customHeight="1">
      <c r="A295" s="44">
        <v>2003</v>
      </c>
      <c r="B295" s="304">
        <v>91.9</v>
      </c>
      <c r="C295" s="304">
        <v>89.4</v>
      </c>
      <c r="D295" s="304">
        <v>108.2</v>
      </c>
      <c r="E295" s="304">
        <v>89.68016795228057</v>
      </c>
      <c r="F295" s="304">
        <v>81.4</v>
      </c>
      <c r="G295" s="304">
        <v>80.2</v>
      </c>
      <c r="H295" s="304">
        <v>83.1</v>
      </c>
      <c r="I295" s="304">
        <v>63</v>
      </c>
      <c r="J295" s="304">
        <v>91.9</v>
      </c>
      <c r="K295" s="304">
        <v>92.8</v>
      </c>
      <c r="L295" s="304">
        <v>88.9</v>
      </c>
      <c r="M295" s="304">
        <v>81.6</v>
      </c>
      <c r="N295" s="304">
        <f>(B295+C295+D295+E295+F295+G295+H295+I295+J295+K295+L295+M295)/12</f>
        <v>86.84001399602339</v>
      </c>
      <c r="O295" s="314">
        <f>100*(H295-G295)/G295</f>
        <v>3.6159600997506125</v>
      </c>
      <c r="P295" s="314">
        <f>100*(H295-H294)/H294</f>
        <v>17.05969981318163</v>
      </c>
      <c r="Q295" s="315">
        <f>(((B295+C295+D295+E295+F295+G295+H295)/7)-((B294+C294+D294+E294+F294+G294+H294)/7))/((B294+C294+D294+E294+F294+G294+H294)/7)*100</f>
        <v>1.178686673941555</v>
      </c>
    </row>
    <row r="296" spans="1:17" ht="11.25" customHeight="1">
      <c r="A296" s="44">
        <v>2004</v>
      </c>
      <c r="B296" s="304">
        <v>75.9</v>
      </c>
      <c r="C296" s="304">
        <v>89.02553612270965</v>
      </c>
      <c r="D296" s="304">
        <v>96.25677152025575</v>
      </c>
      <c r="E296" s="304">
        <v>80.76290932289663</v>
      </c>
      <c r="F296" s="304">
        <v>76.59201073064963</v>
      </c>
      <c r="G296" s="304">
        <v>86.1</v>
      </c>
      <c r="H296" s="304">
        <v>71.07758047495102</v>
      </c>
      <c r="I296" s="304" t="s">
        <v>50</v>
      </c>
      <c r="J296" s="304" t="s">
        <v>50</v>
      </c>
      <c r="K296" s="304" t="s">
        <v>50</v>
      </c>
      <c r="L296" s="304" t="s">
        <v>50</v>
      </c>
      <c r="M296" s="304" t="s">
        <v>50</v>
      </c>
      <c r="N296" s="304">
        <f>(B296+C296+D296+E296+F296+G296+H296)/7</f>
        <v>82.24497259592324</v>
      </c>
      <c r="O296" s="314">
        <f>100*(H296-G296)/G296</f>
        <v>-17.44764172479556</v>
      </c>
      <c r="P296" s="314">
        <f>100*(H296-H295)/H295</f>
        <v>-14.467412184174458</v>
      </c>
      <c r="Q296" s="315">
        <f>(((B296+C296+D296+E296+F296+G296+H296)/7)-((B295+C295+D295+E295+F295+G295+H295)/7))/((B295+C295+D295+E295+F295+G295+H295)/7)*100</f>
        <v>-7.720290250435077</v>
      </c>
    </row>
    <row r="297" spans="1:16" ht="11.25" customHeight="1">
      <c r="A297" s="45"/>
      <c r="B297" s="304"/>
      <c r="C297" s="304"/>
      <c r="D297" s="304"/>
      <c r="E297" s="304"/>
      <c r="F297" s="304"/>
      <c r="G297" s="304"/>
      <c r="H297" s="304"/>
      <c r="I297" s="304"/>
      <c r="J297" s="304"/>
      <c r="K297" s="304"/>
      <c r="L297" s="304"/>
      <c r="M297" s="304"/>
      <c r="N297" s="304"/>
      <c r="O297" s="314"/>
      <c r="P297" s="314"/>
    </row>
    <row r="298" spans="1:16" ht="11.25" customHeight="1">
      <c r="A298" s="46" t="s">
        <v>120</v>
      </c>
      <c r="B298" s="304">
        <v>82.52648393044353</v>
      </c>
      <c r="C298" s="304">
        <v>83.82157541314758</v>
      </c>
      <c r="D298" s="304">
        <v>103.11194756199046</v>
      </c>
      <c r="E298" s="304">
        <v>93.24213616877257</v>
      </c>
      <c r="F298" s="304">
        <v>92.99064772542145</v>
      </c>
      <c r="G298" s="304">
        <v>110.75394654707556</v>
      </c>
      <c r="H298" s="304">
        <v>98.58900202759216</v>
      </c>
      <c r="I298" s="304">
        <v>119.73528697196323</v>
      </c>
      <c r="J298" s="304">
        <v>112.68826563396289</v>
      </c>
      <c r="K298" s="304">
        <v>96.72751214929369</v>
      </c>
      <c r="L298" s="304">
        <v>108.74246110681489</v>
      </c>
      <c r="M298" s="304">
        <v>97.0707348982687</v>
      </c>
      <c r="N298" s="304"/>
      <c r="O298" s="314"/>
      <c r="P298" s="314"/>
    </row>
    <row r="299" spans="1:17" ht="11.25" customHeight="1">
      <c r="A299" s="43">
        <v>2001</v>
      </c>
      <c r="B299" s="304">
        <v>103.8925307347241</v>
      </c>
      <c r="C299" s="304">
        <v>100.94102984024566</v>
      </c>
      <c r="D299" s="304">
        <v>123.97889030715004</v>
      </c>
      <c r="E299" s="304">
        <v>99.79722134447637</v>
      </c>
      <c r="F299" s="304">
        <v>101.28338727079651</v>
      </c>
      <c r="G299" s="304">
        <v>102.20529963042118</v>
      </c>
      <c r="H299" s="304">
        <v>91.10809209219356</v>
      </c>
      <c r="I299" s="304">
        <v>108.86149251528852</v>
      </c>
      <c r="J299" s="304">
        <v>116.84254330901747</v>
      </c>
      <c r="K299" s="304">
        <v>100.12377088479083</v>
      </c>
      <c r="L299" s="304">
        <v>118.95487000368306</v>
      </c>
      <c r="M299" s="304">
        <v>92.41320596725542</v>
      </c>
      <c r="N299" s="304">
        <f>(B299+C299+D299+E299+F299+G299+H299+I299+J299+K299+L299+M299)/12</f>
        <v>105.03352782500359</v>
      </c>
      <c r="O299" s="314">
        <f>100*(H299-G299)/G299</f>
        <v>-10.857761366930685</v>
      </c>
      <c r="P299" s="314">
        <f>100*(H299-H298)/H298</f>
        <v>-7.587976124664405</v>
      </c>
      <c r="Q299" s="315">
        <f>(((B299+C299+D299+E299+F299+G299+H299)/7)-((B298+C298+D298+E298+F298+G298+H298)/7))/((B298+C298+D298+E298+F298+G298+H298)/7)*100</f>
        <v>8.74700537151308</v>
      </c>
    </row>
    <row r="300" spans="1:17" ht="11.25" customHeight="1">
      <c r="A300" s="44">
        <v>2002</v>
      </c>
      <c r="B300" s="304">
        <v>90.17310219614534</v>
      </c>
      <c r="C300" s="304">
        <v>114.20801647284276</v>
      </c>
      <c r="D300" s="304">
        <v>141.44780373016474</v>
      </c>
      <c r="E300" s="304">
        <v>112.52679751415519</v>
      </c>
      <c r="F300" s="304">
        <v>102.2510373979467</v>
      </c>
      <c r="G300" s="304">
        <v>185.87811288786287</v>
      </c>
      <c r="H300" s="304">
        <v>105.67809670143915</v>
      </c>
      <c r="I300" s="304">
        <v>107.38978946293803</v>
      </c>
      <c r="J300" s="304">
        <v>106.15901107956738</v>
      </c>
      <c r="K300" s="304">
        <v>105.28006425601633</v>
      </c>
      <c r="L300" s="304">
        <v>139.57508896319135</v>
      </c>
      <c r="M300" s="304">
        <v>103.95186361208346</v>
      </c>
      <c r="N300" s="304">
        <f>(B300+C300+D300+E300+F300+G300+H300+I300+J300+K300+L300+M300)/12</f>
        <v>117.87656535619608</v>
      </c>
      <c r="O300" s="314">
        <f>100*(H300-G300)/G300</f>
        <v>-43.14656251906702</v>
      </c>
      <c r="P300" s="314">
        <f>100*(H300-H299)/H299</f>
        <v>15.991998377599646</v>
      </c>
      <c r="Q300" s="315">
        <f>(((B300+C300+D300+E300+F300+G300+H300)/7)-((B299+C299+D299+E299+F299+G299+H299)/7))/((B299+C299+D299+E299+F299+G299+H299)/7)*100</f>
        <v>17.831217553854334</v>
      </c>
    </row>
    <row r="301" spans="1:17" ht="11.25" customHeight="1">
      <c r="A301" s="44">
        <v>2003</v>
      </c>
      <c r="B301" s="304">
        <v>95.7</v>
      </c>
      <c r="C301" s="304">
        <v>114.6</v>
      </c>
      <c r="D301" s="304">
        <v>96.3</v>
      </c>
      <c r="E301" s="304">
        <v>87.63720813223121</v>
      </c>
      <c r="F301" s="304">
        <v>85.6</v>
      </c>
      <c r="G301" s="304">
        <v>92.7</v>
      </c>
      <c r="H301" s="304">
        <v>88.3</v>
      </c>
      <c r="I301" s="304">
        <v>122</v>
      </c>
      <c r="J301" s="304">
        <v>106</v>
      </c>
      <c r="K301" s="304">
        <v>103.8</v>
      </c>
      <c r="L301" s="304">
        <v>97.8</v>
      </c>
      <c r="M301" s="304">
        <v>94.9</v>
      </c>
      <c r="N301" s="304">
        <f>(B301+C301+D301+E301+F301+G301+H301+I301+J301+K301+L301+M301)/12</f>
        <v>98.77810067768594</v>
      </c>
      <c r="O301" s="314">
        <f>100*(H301-G301)/G301</f>
        <v>-4.7464940668824225</v>
      </c>
      <c r="P301" s="314">
        <f>100*(H301-H300)/H300</f>
        <v>-16.444369499325482</v>
      </c>
      <c r="Q301" s="315">
        <f>(((B301+C301+D301+E301+F301+G301+H301)/7)-((B300+C300+D300+E300+F300+G300+H300)/7))/((B300+C300+D300+E300+F300+G300+H300)/7)*100</f>
        <v>-22.451780492668625</v>
      </c>
    </row>
    <row r="302" spans="1:17" ht="11.25" customHeight="1">
      <c r="A302" s="44">
        <v>2004</v>
      </c>
      <c r="B302" s="304">
        <v>93</v>
      </c>
      <c r="C302" s="304">
        <v>99.65794690596563</v>
      </c>
      <c r="D302" s="304">
        <v>109.95407276882096</v>
      </c>
      <c r="E302" s="304">
        <v>100.23740322213828</v>
      </c>
      <c r="F302" s="304">
        <v>99.6283760688658</v>
      </c>
      <c r="G302" s="304">
        <v>146.2</v>
      </c>
      <c r="H302" s="304">
        <v>127.70595039270769</v>
      </c>
      <c r="I302" s="304" t="s">
        <v>50</v>
      </c>
      <c r="J302" s="304" t="s">
        <v>50</v>
      </c>
      <c r="K302" s="304" t="s">
        <v>50</v>
      </c>
      <c r="L302" s="304" t="s">
        <v>50</v>
      </c>
      <c r="M302" s="304" t="s">
        <v>50</v>
      </c>
      <c r="N302" s="304">
        <f>(B302+C302+D302+E302+F302+G302+H302)/7</f>
        <v>110.91196419407117</v>
      </c>
      <c r="O302" s="314">
        <f>100*(H302-G302)/G302</f>
        <v>-12.64982873275807</v>
      </c>
      <c r="P302" s="314">
        <f>100*(H302-H301)/H301</f>
        <v>44.627350388117435</v>
      </c>
      <c r="Q302" s="315">
        <f>(((B302+C302+D302+E302+F302+G302+H302)/7)-((B301+C301+D301+E301+F301+G301+H301)/7))/((B301+C301+D301+E301+F301+G301+H301)/7)*100</f>
        <v>17.484872190057818</v>
      </c>
    </row>
    <row r="303" spans="1:16" ht="11.25" customHeight="1">
      <c r="A303" s="316"/>
      <c r="B303" s="304"/>
      <c r="C303" s="304"/>
      <c r="D303" s="304"/>
      <c r="E303" s="304"/>
      <c r="F303" s="304"/>
      <c r="G303" s="304"/>
      <c r="H303" s="304"/>
      <c r="I303" s="304"/>
      <c r="J303" s="304"/>
      <c r="K303" s="304"/>
      <c r="L303" s="304"/>
      <c r="M303" s="304"/>
      <c r="N303" s="325"/>
      <c r="O303" s="314"/>
      <c r="P303" s="314"/>
    </row>
    <row r="304" spans="1:16" ht="11.25" customHeight="1">
      <c r="A304" s="316"/>
      <c r="B304" s="304"/>
      <c r="C304" s="304"/>
      <c r="D304" s="304"/>
      <c r="E304" s="304"/>
      <c r="F304" s="304"/>
      <c r="G304" s="304"/>
      <c r="H304" s="304"/>
      <c r="I304" s="304"/>
      <c r="J304" s="304"/>
      <c r="K304" s="304"/>
      <c r="L304" s="304"/>
      <c r="M304" s="304"/>
      <c r="N304" s="325"/>
      <c r="O304" s="314"/>
      <c r="P304" s="314"/>
    </row>
    <row r="305" spans="1:16" ht="11.25" customHeight="1">
      <c r="A305" s="316"/>
      <c r="B305" s="304"/>
      <c r="C305" s="304"/>
      <c r="D305" s="304"/>
      <c r="E305" s="304"/>
      <c r="F305" s="304"/>
      <c r="G305" s="304"/>
      <c r="H305" s="304"/>
      <c r="I305" s="304"/>
      <c r="J305" s="304"/>
      <c r="K305" s="304"/>
      <c r="L305" s="304"/>
      <c r="M305" s="304"/>
      <c r="N305" s="325"/>
      <c r="O305" s="314"/>
      <c r="P305" s="314"/>
    </row>
    <row r="306" spans="1:17" ht="11.25" customHeight="1">
      <c r="A306" s="383" t="s">
        <v>130</v>
      </c>
      <c r="B306" s="383"/>
      <c r="C306" s="383"/>
      <c r="D306" s="383"/>
      <c r="E306" s="383"/>
      <c r="F306" s="383"/>
      <c r="G306" s="383"/>
      <c r="H306" s="383"/>
      <c r="I306" s="383"/>
      <c r="J306" s="383"/>
      <c r="K306" s="383"/>
      <c r="L306" s="383"/>
      <c r="M306" s="383"/>
      <c r="N306" s="383"/>
      <c r="O306" s="383"/>
      <c r="P306" s="383"/>
      <c r="Q306" s="383"/>
    </row>
    <row r="307" spans="1:16" ht="11.25" customHeight="1">
      <c r="A307" s="310"/>
      <c r="B307" s="310"/>
      <c r="C307" s="310"/>
      <c r="D307" s="310"/>
      <c r="E307" s="310"/>
      <c r="F307" s="310"/>
      <c r="G307" s="310"/>
      <c r="H307" s="310"/>
      <c r="I307" s="310"/>
      <c r="J307" s="310"/>
      <c r="K307" s="310"/>
      <c r="L307" s="310"/>
      <c r="M307" s="310"/>
      <c r="N307" s="302"/>
      <c r="O307" s="314"/>
      <c r="P307" s="314"/>
    </row>
    <row r="308" spans="1:16" ht="11.25" customHeight="1">
      <c r="A308" s="310"/>
      <c r="B308" s="304"/>
      <c r="C308" s="304"/>
      <c r="D308" s="304"/>
      <c r="E308" s="304"/>
      <c r="F308" s="304"/>
      <c r="G308" s="304"/>
      <c r="H308" s="304"/>
      <c r="I308" s="304"/>
      <c r="J308" s="304"/>
      <c r="K308" s="304"/>
      <c r="L308" s="304"/>
      <c r="M308" s="304"/>
      <c r="N308" s="304"/>
      <c r="O308" s="314"/>
      <c r="P308" s="314"/>
    </row>
    <row r="309" spans="1:16" ht="11.25" customHeight="1">
      <c r="A309" s="42" t="s">
        <v>118</v>
      </c>
      <c r="B309" s="304">
        <v>80.53576367285005</v>
      </c>
      <c r="C309" s="304">
        <v>88.80756488421241</v>
      </c>
      <c r="D309" s="304">
        <v>102.04307753814379</v>
      </c>
      <c r="E309" s="304">
        <v>93.123776935559</v>
      </c>
      <c r="F309" s="304">
        <v>105.69587020568156</v>
      </c>
      <c r="G309" s="304">
        <v>98.30389817660283</v>
      </c>
      <c r="H309" s="304">
        <v>96.74112038051574</v>
      </c>
      <c r="I309" s="304">
        <v>105.21693470095073</v>
      </c>
      <c r="J309" s="304">
        <v>107.02834651348643</v>
      </c>
      <c r="K309" s="304">
        <v>107.8342410143149</v>
      </c>
      <c r="L309" s="304">
        <v>115.25742709579553</v>
      </c>
      <c r="M309" s="304">
        <v>99.41197886154274</v>
      </c>
      <c r="N309" s="304"/>
      <c r="O309" s="314"/>
      <c r="P309" s="314"/>
    </row>
    <row r="310" spans="1:17" ht="11.25" customHeight="1">
      <c r="A310" s="43">
        <v>2001</v>
      </c>
      <c r="B310" s="304">
        <v>99.11866319386044</v>
      </c>
      <c r="C310" s="304">
        <v>105.80704868416184</v>
      </c>
      <c r="D310" s="304">
        <v>114.04362196552744</v>
      </c>
      <c r="E310" s="304">
        <v>110.08043360541329</v>
      </c>
      <c r="F310" s="304">
        <v>115.28308603471487</v>
      </c>
      <c r="G310" s="304">
        <v>107.9133629980192</v>
      </c>
      <c r="H310" s="304">
        <v>106.32495926558117</v>
      </c>
      <c r="I310" s="304">
        <v>119.44811252304113</v>
      </c>
      <c r="J310" s="304">
        <v>105.19414539115547</v>
      </c>
      <c r="K310" s="304">
        <v>116.16406759653668</v>
      </c>
      <c r="L310" s="304">
        <v>112.53714097099254</v>
      </c>
      <c r="M310" s="304">
        <v>99.06019922364978</v>
      </c>
      <c r="N310" s="304">
        <f>(B310+C310+D310+E310+F310+G310+H310+I310+J310+K310+L310+M310)/12</f>
        <v>109.24790345438782</v>
      </c>
      <c r="O310" s="314">
        <f>100*(H310-G310)/G310</f>
        <v>-1.4719249667598446</v>
      </c>
      <c r="P310" s="314">
        <f>100*(H310-H309)/H309</f>
        <v>9.90668585123775</v>
      </c>
      <c r="Q310" s="315">
        <f>(((B310+C310+D310+E310+F310+G310+H310)/7)-((B309+C309+D309+E309+F309+G309+H309)/7))/((B309+C309+D309+E309+F309+G309+H309)/7)*100</f>
        <v>14.027802120200281</v>
      </c>
    </row>
    <row r="311" spans="1:17" ht="11.25" customHeight="1">
      <c r="A311" s="44">
        <v>2002</v>
      </c>
      <c r="B311" s="304">
        <v>103.57431957380776</v>
      </c>
      <c r="C311" s="304">
        <v>104.22856124181912</v>
      </c>
      <c r="D311" s="304">
        <v>110.62104675362559</v>
      </c>
      <c r="E311" s="304">
        <v>107.59542230018828</v>
      </c>
      <c r="F311" s="304">
        <v>105.83133089104666</v>
      </c>
      <c r="G311" s="304">
        <v>98.96717092483621</v>
      </c>
      <c r="H311" s="304">
        <v>103.88433549918446</v>
      </c>
      <c r="I311" s="304">
        <v>109.08156911734248</v>
      </c>
      <c r="J311" s="304">
        <v>105.79335705530231</v>
      </c>
      <c r="K311" s="304">
        <v>107.98196464101115</v>
      </c>
      <c r="L311" s="304">
        <v>107.04908395062802</v>
      </c>
      <c r="M311" s="304">
        <v>99.84711899438443</v>
      </c>
      <c r="N311" s="304">
        <f>(B311+C311+D311+E311+F311+G311+H311+I311+J311+K311+L311+M311)/12</f>
        <v>105.37127341193137</v>
      </c>
      <c r="O311" s="314">
        <f>100*(H311-G311)/G311</f>
        <v>4.96848048539525</v>
      </c>
      <c r="P311" s="314">
        <f>100*(H311-H310)/H310</f>
        <v>-2.2954382331814114</v>
      </c>
      <c r="Q311" s="315">
        <f>(((B311+C311+D311+E311+F311+G311+H311)/7)-((B310+C310+D310+E310+F310+G310+H310)/7))/((B310+C310+D310+E310+F310+G310+H310)/7)*100</f>
        <v>-3.146572045695849</v>
      </c>
    </row>
    <row r="312" spans="1:17" ht="11.25" customHeight="1">
      <c r="A312" s="44">
        <v>2003</v>
      </c>
      <c r="B312" s="304">
        <v>95.3</v>
      </c>
      <c r="C312" s="304">
        <v>96.1</v>
      </c>
      <c r="D312" s="304">
        <v>100</v>
      </c>
      <c r="E312" s="304">
        <v>105.90072091952581</v>
      </c>
      <c r="F312" s="304">
        <v>99.1</v>
      </c>
      <c r="G312" s="304">
        <v>99.7</v>
      </c>
      <c r="H312" s="304">
        <v>105.6</v>
      </c>
      <c r="I312" s="304">
        <v>98.5</v>
      </c>
      <c r="J312" s="304">
        <v>113.3</v>
      </c>
      <c r="K312" s="304">
        <v>113.3</v>
      </c>
      <c r="L312" s="304">
        <v>110.6</v>
      </c>
      <c r="M312" s="304">
        <v>109.8</v>
      </c>
      <c r="N312" s="304">
        <f>(B312+C312+D312+E312+F312+G312+H312+I312+J312+K312+L312+M312)/12</f>
        <v>103.93339340996049</v>
      </c>
      <c r="O312" s="314">
        <f>100*(H312-G312)/G312</f>
        <v>5.917753259779329</v>
      </c>
      <c r="P312" s="314">
        <f>100*(H312-H311)/H311</f>
        <v>1.651514150397587</v>
      </c>
      <c r="Q312" s="315">
        <f>(((B312+C312+D312+E312+F312+G312+H312)/7)-((B311+C311+D311+E311+F311+G311+H311)/7))/((B311+C311+D311+E311+F311+G311+H311)/7)*100</f>
        <v>-4.491815437687596</v>
      </c>
    </row>
    <row r="313" spans="1:17" ht="11.25" customHeight="1">
      <c r="A313" s="44">
        <v>2004</v>
      </c>
      <c r="B313" s="304">
        <v>94.6</v>
      </c>
      <c r="C313" s="304">
        <v>100.79390263632362</v>
      </c>
      <c r="D313" s="304">
        <v>114.59834111937582</v>
      </c>
      <c r="E313" s="304">
        <v>104.47773951507536</v>
      </c>
      <c r="F313" s="304">
        <v>97.42101434629815</v>
      </c>
      <c r="G313" s="304">
        <v>109</v>
      </c>
      <c r="H313" s="304">
        <v>102.69718009629887</v>
      </c>
      <c r="I313" s="304" t="s">
        <v>50</v>
      </c>
      <c r="J313" s="304" t="s">
        <v>50</v>
      </c>
      <c r="K313" s="304" t="s">
        <v>50</v>
      </c>
      <c r="L313" s="304" t="s">
        <v>50</v>
      </c>
      <c r="M313" s="304" t="s">
        <v>50</v>
      </c>
      <c r="N313" s="304">
        <f>(B313+C313+D313+E313+F313+G313+H313)/7</f>
        <v>103.36973967333883</v>
      </c>
      <c r="O313" s="314">
        <f>100*(H313-G313)/G313</f>
        <v>-5.782403581377188</v>
      </c>
      <c r="P313" s="314">
        <f>100*(H313-H312)/H312</f>
        <v>-2.7488824845654634</v>
      </c>
      <c r="Q313" s="315">
        <f>(((B313+C313+D313+E313+F313+G313+H313)/7)-((B312+C312+D312+E312+F312+G312+H312)/7))/((B312+C312+D312+E312+F312+G312+H312)/7)*100</f>
        <v>3.1192011268228437</v>
      </c>
    </row>
    <row r="314" spans="1:16" ht="11.25" customHeight="1">
      <c r="A314" s="45"/>
      <c r="B314" s="304"/>
      <c r="C314" s="304"/>
      <c r="D314" s="304"/>
      <c r="E314" s="304"/>
      <c r="F314" s="304"/>
      <c r="G314" s="304"/>
      <c r="H314" s="304"/>
      <c r="I314" s="304"/>
      <c r="J314" s="304"/>
      <c r="K314" s="304"/>
      <c r="L314" s="304"/>
      <c r="M314" s="304"/>
      <c r="N314" s="304"/>
      <c r="O314" s="314"/>
      <c r="P314" s="314"/>
    </row>
    <row r="315" spans="1:16" ht="11.25" customHeight="1">
      <c r="A315" s="46" t="s">
        <v>119</v>
      </c>
      <c r="B315" s="304">
        <v>79.55511140547583</v>
      </c>
      <c r="C315" s="304">
        <v>88.07956813187235</v>
      </c>
      <c r="D315" s="304">
        <v>103.59295312654153</v>
      </c>
      <c r="E315" s="304">
        <v>94.7732765835567</v>
      </c>
      <c r="F315" s="304">
        <v>105.62821662627022</v>
      </c>
      <c r="G315" s="304">
        <v>98.4327423319594</v>
      </c>
      <c r="H315" s="304">
        <v>95.76126656444436</v>
      </c>
      <c r="I315" s="304">
        <v>105.30146267937177</v>
      </c>
      <c r="J315" s="304">
        <v>106.27580490241495</v>
      </c>
      <c r="K315" s="304">
        <v>107.30662910911421</v>
      </c>
      <c r="L315" s="304">
        <v>115.08971594317636</v>
      </c>
      <c r="M315" s="304">
        <v>100.2032526098513</v>
      </c>
      <c r="N315" s="304"/>
      <c r="O315" s="314"/>
      <c r="P315" s="314"/>
    </row>
    <row r="316" spans="1:17" ht="11.25" customHeight="1">
      <c r="A316" s="43">
        <v>2001</v>
      </c>
      <c r="B316" s="304">
        <v>97.78921865210017</v>
      </c>
      <c r="C316" s="304">
        <v>105.8159887511049</v>
      </c>
      <c r="D316" s="304">
        <v>114.59333357264182</v>
      </c>
      <c r="E316" s="304">
        <v>110.16719165010443</v>
      </c>
      <c r="F316" s="304">
        <v>116.05379037989296</v>
      </c>
      <c r="G316" s="304">
        <v>108.20821986704846</v>
      </c>
      <c r="H316" s="304">
        <v>106.47868210058868</v>
      </c>
      <c r="I316" s="304">
        <v>119.4656528713727</v>
      </c>
      <c r="J316" s="304">
        <v>105.42183827781867</v>
      </c>
      <c r="K316" s="304">
        <v>117.28124509014093</v>
      </c>
      <c r="L316" s="304">
        <v>112.30206990290297</v>
      </c>
      <c r="M316" s="304">
        <v>99.90503520414028</v>
      </c>
      <c r="N316" s="304">
        <f>(B316+C316+D316+E316+F316+G316+H316+I316+J316+K316+L316+M316)/12</f>
        <v>109.45685552665473</v>
      </c>
      <c r="O316" s="314">
        <f>100*(H316-G316)/G316</f>
        <v>-1.5983423150152472</v>
      </c>
      <c r="P316" s="314">
        <f>100*(H316-H315)/H315</f>
        <v>11.191806375004285</v>
      </c>
      <c r="Q316" s="315">
        <f>(((B316+C316+D316+E316+F316+G316+H316)/7)-((B315+C315+D315+E315+F315+G315+H315)/7))/((B315+C315+D315+E315+F315+G315+H315)/7)*100</f>
        <v>14.010220632475848</v>
      </c>
    </row>
    <row r="317" spans="1:17" ht="11.25" customHeight="1">
      <c r="A317" s="44">
        <v>2002</v>
      </c>
      <c r="B317" s="304">
        <v>103.75219923207703</v>
      </c>
      <c r="C317" s="304">
        <v>104.64426420896228</v>
      </c>
      <c r="D317" s="304">
        <v>110.30041841872603</v>
      </c>
      <c r="E317" s="304">
        <v>107.22857799855525</v>
      </c>
      <c r="F317" s="304">
        <v>106.15605640887533</v>
      </c>
      <c r="G317" s="304">
        <v>96.91957329146504</v>
      </c>
      <c r="H317" s="304">
        <v>103.17097947412111</v>
      </c>
      <c r="I317" s="304">
        <v>109.95660641683406</v>
      </c>
      <c r="J317" s="304">
        <v>106.62130146400509</v>
      </c>
      <c r="K317" s="304">
        <v>108.7626920785549</v>
      </c>
      <c r="L317" s="304">
        <v>107.33255363154626</v>
      </c>
      <c r="M317" s="304">
        <v>101.44844672054647</v>
      </c>
      <c r="N317" s="304">
        <f>(B317+C317+D317+E317+F317+G317+H317+I317+J317+K317+L317+M317)/12</f>
        <v>105.52447244535574</v>
      </c>
      <c r="O317" s="314">
        <f>100*(H317-G317)/G317</f>
        <v>6.450096683624774</v>
      </c>
      <c r="P317" s="314">
        <f>100*(H317-H316)/H316</f>
        <v>-3.106445873684688</v>
      </c>
      <c r="Q317" s="315">
        <f>(((B317+C317+D317+E317+F317+G317+H317)/7)-((B316+C316+D316+E316+F316+G316+H316)/7))/((B316+C316+D316+E316+F316+G316+H316)/7)*100</f>
        <v>-3.548165982344334</v>
      </c>
    </row>
    <row r="318" spans="1:17" ht="11.25" customHeight="1">
      <c r="A318" s="44">
        <v>2003</v>
      </c>
      <c r="B318" s="304">
        <v>95</v>
      </c>
      <c r="C318" s="304">
        <v>94.8</v>
      </c>
      <c r="D318" s="304">
        <v>99.9</v>
      </c>
      <c r="E318" s="304">
        <v>106.2059528624583</v>
      </c>
      <c r="F318" s="304">
        <v>99.1</v>
      </c>
      <c r="G318" s="304">
        <v>100.3</v>
      </c>
      <c r="H318" s="304">
        <v>106</v>
      </c>
      <c r="I318" s="304">
        <v>98.9</v>
      </c>
      <c r="J318" s="304">
        <v>113.5</v>
      </c>
      <c r="K318" s="304">
        <v>113.9</v>
      </c>
      <c r="L318" s="304">
        <v>111.7</v>
      </c>
      <c r="M318" s="304">
        <v>110.5</v>
      </c>
      <c r="N318" s="304">
        <f>(B318+C318+D318+E318+F318+G318+H318+I318+J318+K318+L318+M318)/12</f>
        <v>104.15049607187153</v>
      </c>
      <c r="O318" s="314">
        <f>100*(H318-G318)/G318</f>
        <v>5.682951146560321</v>
      </c>
      <c r="P318" s="314">
        <f>100*(H318-H317)/H317</f>
        <v>2.7420700475064366</v>
      </c>
      <c r="Q318" s="315">
        <f>(((B318+C318+D318+E318+F318+G318+H318)/7)-((B317+C317+D317+E317+F317+G317+H317)/7))/((B317+C317+D317+E317+F317+G317+H317)/7)*100</f>
        <v>-4.215691567024492</v>
      </c>
    </row>
    <row r="319" spans="1:17" ht="11.25" customHeight="1">
      <c r="A319" s="44">
        <v>2004</v>
      </c>
      <c r="B319" s="304">
        <v>94.9</v>
      </c>
      <c r="C319" s="304">
        <v>101.16117627034038</v>
      </c>
      <c r="D319" s="304">
        <v>114.90926830767589</v>
      </c>
      <c r="E319" s="304">
        <v>104.89905532119361</v>
      </c>
      <c r="F319" s="304">
        <v>97.91007184129575</v>
      </c>
      <c r="G319" s="304">
        <v>109.8</v>
      </c>
      <c r="H319" s="304">
        <v>104.73293820314396</v>
      </c>
      <c r="I319" s="304" t="s">
        <v>50</v>
      </c>
      <c r="J319" s="304" t="s">
        <v>50</v>
      </c>
      <c r="K319" s="304" t="s">
        <v>50</v>
      </c>
      <c r="L319" s="304" t="s">
        <v>50</v>
      </c>
      <c r="M319" s="304" t="s">
        <v>50</v>
      </c>
      <c r="N319" s="304">
        <f>(B319+C319+D319+E319+F319+G319+H319)/7</f>
        <v>104.04464427766422</v>
      </c>
      <c r="O319" s="314">
        <f>100*(H319-G319)/G319</f>
        <v>-4.614810379650308</v>
      </c>
      <c r="P319" s="314">
        <f>100*(H319-H318)/H318</f>
        <v>-1.1953413177887176</v>
      </c>
      <c r="Q319" s="315">
        <f>(((B319+C319+D319+E319+F319+G319+H319)/7)-((B318+C318+D318+E318+F318+G318+H318)/7))/((B318+C318+D318+E318+F318+G318+H318)/7)*100</f>
        <v>3.8508951722085007</v>
      </c>
    </row>
    <row r="320" spans="1:16" ht="11.25" customHeight="1">
      <c r="A320" s="45"/>
      <c r="B320" s="304"/>
      <c r="C320" s="304"/>
      <c r="D320" s="304"/>
      <c r="E320" s="304"/>
      <c r="F320" s="304"/>
      <c r="G320" s="304"/>
      <c r="H320" s="304"/>
      <c r="I320" s="304"/>
      <c r="J320" s="304"/>
      <c r="K320" s="304"/>
      <c r="L320" s="304"/>
      <c r="M320" s="304"/>
      <c r="N320" s="304"/>
      <c r="O320" s="314"/>
      <c r="P320" s="314"/>
    </row>
    <row r="321" spans="1:16" ht="11.25" customHeight="1">
      <c r="A321" s="46" t="s">
        <v>120</v>
      </c>
      <c r="B321" s="304">
        <v>89.89835830410684</v>
      </c>
      <c r="C321" s="304">
        <v>95.75797811460308</v>
      </c>
      <c r="D321" s="304">
        <v>87.24592947828378</v>
      </c>
      <c r="E321" s="304">
        <v>77.37548674631847</v>
      </c>
      <c r="F321" s="304">
        <v>106.34178016777433</v>
      </c>
      <c r="G321" s="304">
        <v>97.07378266542031</v>
      </c>
      <c r="H321" s="304">
        <v>106.09609195175145</v>
      </c>
      <c r="I321" s="304">
        <v>104.40991962508252</v>
      </c>
      <c r="J321" s="304">
        <v>114.21309720986508</v>
      </c>
      <c r="K321" s="304">
        <v>112.87151729903148</v>
      </c>
      <c r="L321" s="304">
        <v>116.85861807777135</v>
      </c>
      <c r="M321" s="304">
        <v>91.8574403713254</v>
      </c>
      <c r="N321" s="304"/>
      <c r="O321" s="314"/>
      <c r="P321" s="314"/>
    </row>
    <row r="322" spans="1:17" ht="11.25" customHeight="1">
      <c r="A322" s="43">
        <v>2001</v>
      </c>
      <c r="B322" s="304">
        <v>111.81128701209306</v>
      </c>
      <c r="C322" s="304">
        <v>105.72169509431049</v>
      </c>
      <c r="D322" s="304">
        <v>108.79535296549578</v>
      </c>
      <c r="E322" s="304">
        <v>109.25212738925222</v>
      </c>
      <c r="F322" s="304">
        <v>107.9249300889497</v>
      </c>
      <c r="G322" s="304">
        <v>105.09827207136647</v>
      </c>
      <c r="H322" s="304">
        <v>104.85731920332154</v>
      </c>
      <c r="I322" s="304">
        <v>119.2806493548882</v>
      </c>
      <c r="J322" s="304">
        <v>103.02029005760032</v>
      </c>
      <c r="K322" s="304">
        <v>105.49802389216387</v>
      </c>
      <c r="L322" s="304">
        <v>114.78143818083252</v>
      </c>
      <c r="M322" s="304">
        <v>90.99428531223703</v>
      </c>
      <c r="N322" s="304">
        <f>(B322+C322+D322+E322+F322+G322+H322+I322+J322+K322+L322+M322)/12</f>
        <v>107.25297255187593</v>
      </c>
      <c r="O322" s="314">
        <f>100*(H322-G322)/G322</f>
        <v>-0.2292643478299154</v>
      </c>
      <c r="P322" s="314">
        <f>100*(H322-H321)/H321</f>
        <v>-1.1675950788020135</v>
      </c>
      <c r="Q322" s="315">
        <f>(((B322+C322+D322+E322+F322+G322+H322)/7)-((B321+C321+D321+E321+F321+G321+H321)/7))/((B321+C321+D321+E321+F321+G321+H321)/7)*100</f>
        <v>14.197193125856058</v>
      </c>
    </row>
    <row r="323" spans="1:17" ht="11.25" customHeight="1">
      <c r="A323" s="44">
        <v>2002</v>
      </c>
      <c r="B323" s="304">
        <v>101.87604674646995</v>
      </c>
      <c r="C323" s="304">
        <v>100.25971473307484</v>
      </c>
      <c r="D323" s="304">
        <v>113.68218600923339</v>
      </c>
      <c r="E323" s="304">
        <v>111.09779987686667</v>
      </c>
      <c r="F323" s="304">
        <v>102.73107461059148</v>
      </c>
      <c r="G323" s="304">
        <v>118.51622743204098</v>
      </c>
      <c r="H323" s="304">
        <v>110.69496912127832</v>
      </c>
      <c r="I323" s="304">
        <v>100.72731374905905</v>
      </c>
      <c r="J323" s="304">
        <v>97.88871227686116</v>
      </c>
      <c r="K323" s="304">
        <v>100.52811508824587</v>
      </c>
      <c r="L323" s="304">
        <v>104.34271007821675</v>
      </c>
      <c r="M323" s="304">
        <v>84.5587412456441</v>
      </c>
      <c r="N323" s="304">
        <f>(B323+C323+D323+E323+F323+G323+H323+I323+J323+K323+L323+M323)/12</f>
        <v>103.90863424729854</v>
      </c>
      <c r="O323" s="314">
        <f>100*(H323-G323)/G323</f>
        <v>-6.599314271328361</v>
      </c>
      <c r="P323" s="314">
        <f>100*(H323-H322)/H322</f>
        <v>5.56723170333718</v>
      </c>
      <c r="Q323" s="315">
        <f>(((B323+C323+D323+E323+F323+G323+H323)/7)-((B322+C322+D322+E322+F322+G322+H322)/7))/((B322+C322+D322+E322+F322+G322+H322)/7)*100</f>
        <v>0.7162991608894341</v>
      </c>
    </row>
    <row r="324" spans="1:17" ht="11.25" customHeight="1">
      <c r="A324" s="44">
        <v>2003</v>
      </c>
      <c r="B324" s="304">
        <v>98.4</v>
      </c>
      <c r="C324" s="304">
        <v>108.5</v>
      </c>
      <c r="D324" s="304">
        <v>101.2</v>
      </c>
      <c r="E324" s="304">
        <v>102.98657590938345</v>
      </c>
      <c r="F324" s="304">
        <v>98.8</v>
      </c>
      <c r="G324" s="304">
        <v>94.2</v>
      </c>
      <c r="H324" s="304">
        <v>102.1</v>
      </c>
      <c r="I324" s="304">
        <v>94.4</v>
      </c>
      <c r="J324" s="304">
        <v>111.6</v>
      </c>
      <c r="K324" s="304">
        <v>107.4</v>
      </c>
      <c r="L324" s="304">
        <v>100.6</v>
      </c>
      <c r="M324" s="304">
        <v>103.4</v>
      </c>
      <c r="N324" s="304">
        <f>(B324+C324+D324+E324+F324+G324+H324+I324+J324+K324+L324+M324)/12</f>
        <v>101.96554799244863</v>
      </c>
      <c r="O324" s="314">
        <f>100*(H324-G324)/G324</f>
        <v>8.386411889596593</v>
      </c>
      <c r="P324" s="314">
        <f>100*(H324-H323)/H323</f>
        <v>-7.764552616534547</v>
      </c>
      <c r="Q324" s="315">
        <f>(((B324+C324+D324+E324+F324+G324+H324)/7)-((B323+C323+D323+E323+F323+G323+H323)/7))/((B323+C323+D323+E323+F323+G323+H323)/7)*100</f>
        <v>-6.94088239618709</v>
      </c>
    </row>
    <row r="325" spans="1:17" ht="11.25" customHeight="1">
      <c r="A325" s="44">
        <v>2004</v>
      </c>
      <c r="B325" s="304">
        <v>91.9</v>
      </c>
      <c r="C325" s="304">
        <v>97.28742615131672</v>
      </c>
      <c r="D325" s="304">
        <v>111.62982181899892</v>
      </c>
      <c r="E325" s="304">
        <v>100.45530547322312</v>
      </c>
      <c r="F325" s="304">
        <v>92.75182916323715</v>
      </c>
      <c r="G325" s="304">
        <v>101.1</v>
      </c>
      <c r="H325" s="304">
        <v>83.26115932074654</v>
      </c>
      <c r="I325" s="304" t="s">
        <v>50</v>
      </c>
      <c r="J325" s="304" t="s">
        <v>50</v>
      </c>
      <c r="K325" s="304" t="s">
        <v>50</v>
      </c>
      <c r="L325" s="304" t="s">
        <v>50</v>
      </c>
      <c r="M325" s="304" t="s">
        <v>50</v>
      </c>
      <c r="N325" s="304">
        <f>(B325+C325+D325+E325+F325+G325+H325)/7</f>
        <v>96.91222027536035</v>
      </c>
      <c r="O325" s="314">
        <f>100*(H325-G325)/G325</f>
        <v>-17.644748446343673</v>
      </c>
      <c r="P325" s="314">
        <f>100*(H325-H324)/H324</f>
        <v>-18.4513620756645</v>
      </c>
      <c r="Q325" s="315">
        <f>(((B325+C325+D325+E325+F325+G325+H325)/7)-((B324+C324+D324+E324+F324+G324+H324)/7))/((B324+C324+D324+E324+F324+G324+H324)/7)*100</f>
        <v>-3.9367831293111935</v>
      </c>
    </row>
  </sheetData>
  <mergeCells count="39">
    <mergeCell ref="O275:Q275"/>
    <mergeCell ref="O277:Q277"/>
    <mergeCell ref="A283:Q283"/>
    <mergeCell ref="A306:Q306"/>
    <mergeCell ref="A268:Q268"/>
    <mergeCell ref="A270:Q270"/>
    <mergeCell ref="A271:Q271"/>
    <mergeCell ref="A272:Q272"/>
    <mergeCell ref="O207:Q207"/>
    <mergeCell ref="O209:Q209"/>
    <mergeCell ref="A215:Q215"/>
    <mergeCell ref="A238:Q238"/>
    <mergeCell ref="A200:Q200"/>
    <mergeCell ref="A202:Q202"/>
    <mergeCell ref="A203:Q203"/>
    <mergeCell ref="A204:Q204"/>
    <mergeCell ref="A66:Q66"/>
    <mergeCell ref="A68:Q68"/>
    <mergeCell ref="A1:Q1"/>
    <mergeCell ref="A4:Q4"/>
    <mergeCell ref="A3:Q3"/>
    <mergeCell ref="O8:Q8"/>
    <mergeCell ref="O10:Q10"/>
    <mergeCell ref="A16:Q16"/>
    <mergeCell ref="A39:Q39"/>
    <mergeCell ref="A133:Q133"/>
    <mergeCell ref="A135:Q135"/>
    <mergeCell ref="A136:Q136"/>
    <mergeCell ref="A69:Q69"/>
    <mergeCell ref="A70:Q70"/>
    <mergeCell ref="A81:Q81"/>
    <mergeCell ref="A104:Q104"/>
    <mergeCell ref="O73:Q73"/>
    <mergeCell ref="O75:Q75"/>
    <mergeCell ref="O142:Q142"/>
    <mergeCell ref="A137:Q137"/>
    <mergeCell ref="A148:Q148"/>
    <mergeCell ref="A171:Q171"/>
    <mergeCell ref="O140:Q14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5" max="255" man="1"/>
    <brk id="132" max="255" man="1"/>
  </rowBreaks>
  <drawing r:id="rId1"/>
</worksheet>
</file>

<file path=xl/worksheets/sheet14.xml><?xml version="1.0" encoding="utf-8"?>
<worksheet xmlns="http://schemas.openxmlformats.org/spreadsheetml/2006/main" xmlns:r="http://schemas.openxmlformats.org/officeDocument/2006/relationships">
  <dimension ref="A1:J147"/>
  <sheetViews>
    <sheetView workbookViewId="0" topLeftCell="A1">
      <selection activeCell="G23" sqref="G23"/>
    </sheetView>
  </sheetViews>
  <sheetFormatPr defaultColWidth="11.421875" defaultRowHeight="12.75"/>
  <cols>
    <col min="1" max="1" width="1.1484375" style="113" customWidth="1"/>
    <col min="2" max="2" width="11.140625" style="113" customWidth="1"/>
    <col min="3" max="3" width="25.140625" style="113" customWidth="1"/>
    <col min="4" max="4" width="8.421875" style="113" customWidth="1"/>
    <col min="5" max="6" width="8.8515625" style="113" customWidth="1"/>
    <col min="7" max="7" width="7.8515625" style="113" customWidth="1"/>
    <col min="8" max="8" width="6.7109375" style="113" customWidth="1"/>
    <col min="9" max="9" width="6.57421875" style="113" customWidth="1"/>
    <col min="10" max="10" width="7.00390625" style="113" customWidth="1"/>
    <col min="11" max="16384" width="11.421875" style="113" customWidth="1"/>
  </cols>
  <sheetData>
    <row r="1" spans="1:10" s="112" customFormat="1" ht="12.75" customHeight="1">
      <c r="A1" s="233" t="s">
        <v>203</v>
      </c>
      <c r="B1" s="173"/>
      <c r="C1" s="173"/>
      <c r="D1" s="173"/>
      <c r="E1" s="173"/>
      <c r="F1" s="173"/>
      <c r="G1" s="234"/>
      <c r="H1" s="173"/>
      <c r="I1" s="173"/>
      <c r="J1" s="173"/>
    </row>
    <row r="2" spans="1:10" s="112" customFormat="1" ht="12.75" customHeight="1">
      <c r="A2" s="174"/>
      <c r="B2" s="173"/>
      <c r="C2" s="173"/>
      <c r="D2" s="173"/>
      <c r="E2" s="173"/>
      <c r="F2" s="173"/>
      <c r="G2" s="234"/>
      <c r="H2" s="173"/>
      <c r="I2" s="173"/>
      <c r="J2" s="173"/>
    </row>
    <row r="3" spans="1:10" s="112" customFormat="1" ht="15.75" customHeight="1">
      <c r="A3" s="390" t="s">
        <v>204</v>
      </c>
      <c r="B3" s="390"/>
      <c r="C3" s="390"/>
      <c r="D3" s="390"/>
      <c r="E3" s="390"/>
      <c r="F3" s="390"/>
      <c r="G3" s="390"/>
      <c r="H3" s="390"/>
      <c r="I3" s="390"/>
      <c r="J3" s="390"/>
    </row>
    <row r="4" spans="1:10" s="112" customFormat="1" ht="13.5" customHeight="1">
      <c r="A4" s="190" t="s">
        <v>205</v>
      </c>
      <c r="B4" s="52"/>
      <c r="C4" s="52"/>
      <c r="D4" s="173"/>
      <c r="E4" s="173"/>
      <c r="F4" s="173"/>
      <c r="G4" s="234"/>
      <c r="H4" s="173"/>
      <c r="I4" s="173"/>
      <c r="J4" s="52"/>
    </row>
    <row r="5" spans="1:10" s="112" customFormat="1" ht="13.5" customHeight="1">
      <c r="A5" s="190" t="s">
        <v>96</v>
      </c>
      <c r="B5" s="52"/>
      <c r="C5" s="52"/>
      <c r="D5" s="173"/>
      <c r="E5" s="173"/>
      <c r="F5" s="173"/>
      <c r="G5" s="234"/>
      <c r="H5" s="173"/>
      <c r="I5" s="173"/>
      <c r="J5" s="52"/>
    </row>
    <row r="6" spans="1:10" s="112" customFormat="1" ht="12.75" customHeight="1">
      <c r="A6" s="202"/>
      <c r="B6" s="202"/>
      <c r="C6" s="202"/>
      <c r="D6" s="198"/>
      <c r="E6" s="198"/>
      <c r="F6" s="198"/>
      <c r="G6" s="199"/>
      <c r="H6" s="195"/>
      <c r="I6" s="195"/>
      <c r="J6" s="195"/>
    </row>
    <row r="7" spans="1:10" s="112"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211</v>
      </c>
      <c r="F10" s="332" t="s">
        <v>243</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38"/>
      <c r="B13" s="38"/>
      <c r="C13" s="39"/>
      <c r="D13" s="235"/>
      <c r="E13" s="93"/>
      <c r="F13" s="93"/>
      <c r="G13" s="236"/>
      <c r="H13" s="237"/>
      <c r="I13" s="208"/>
      <c r="J13" s="208"/>
    </row>
    <row r="14" spans="1:10" ht="10.5" customHeight="1">
      <c r="A14" s="38"/>
      <c r="B14" s="38"/>
      <c r="C14" s="39"/>
      <c r="D14" s="235"/>
      <c r="E14" s="93"/>
      <c r="F14" s="93"/>
      <c r="G14" s="236"/>
      <c r="H14" s="237"/>
      <c r="I14" s="208"/>
      <c r="J14" s="208"/>
    </row>
    <row r="15" spans="1:10" ht="10.5" customHeight="1">
      <c r="A15" s="213" t="s">
        <v>206</v>
      </c>
      <c r="B15" s="38"/>
      <c r="C15" s="39"/>
      <c r="D15" s="238">
        <v>100.49533037409593</v>
      </c>
      <c r="E15" s="238">
        <v>108.7181543704556</v>
      </c>
      <c r="F15" s="219">
        <v>111.9</v>
      </c>
      <c r="G15" s="239">
        <v>68.25158175417259</v>
      </c>
      <c r="H15" s="109">
        <v>-7.563432293322886</v>
      </c>
      <c r="I15" s="109">
        <v>-10.191840595088541</v>
      </c>
      <c r="J15" s="109">
        <v>-12.318052881129741</v>
      </c>
    </row>
    <row r="16" spans="1:10" ht="10.5" customHeight="1">
      <c r="A16" s="38"/>
      <c r="B16" s="38"/>
      <c r="C16" s="39"/>
      <c r="D16" s="238"/>
      <c r="E16" s="238"/>
      <c r="F16" s="220"/>
      <c r="G16" s="239"/>
      <c r="H16" s="109"/>
      <c r="I16" s="109"/>
      <c r="J16" s="109"/>
    </row>
    <row r="17" spans="1:10" ht="10.5" customHeight="1">
      <c r="A17" s="38"/>
      <c r="B17" s="213"/>
      <c r="C17" s="39"/>
      <c r="D17" s="238"/>
      <c r="E17" s="238"/>
      <c r="F17" s="220"/>
      <c r="G17" s="239"/>
      <c r="H17" s="109"/>
      <c r="I17" s="109"/>
      <c r="J17" s="109"/>
    </row>
    <row r="18" spans="1:10" ht="10.5" customHeight="1">
      <c r="A18" s="213" t="s">
        <v>207</v>
      </c>
      <c r="B18" s="213"/>
      <c r="C18" s="214"/>
      <c r="D18" s="238">
        <v>113.25051647348236</v>
      </c>
      <c r="E18" s="238">
        <v>123.134257102535</v>
      </c>
      <c r="F18" s="220">
        <v>119.5</v>
      </c>
      <c r="G18" s="239">
        <v>115.20426871496998</v>
      </c>
      <c r="H18" s="109">
        <v>-8.02680006492617</v>
      </c>
      <c r="I18" s="109">
        <v>-5.22969332762982</v>
      </c>
      <c r="J18" s="109">
        <v>1.155071764632176</v>
      </c>
    </row>
    <row r="19" spans="1:10" ht="10.5" customHeight="1">
      <c r="A19" s="213"/>
      <c r="B19" s="213"/>
      <c r="C19" s="214"/>
      <c r="D19" s="238"/>
      <c r="E19" s="238"/>
      <c r="F19" s="220"/>
      <c r="G19" s="239"/>
      <c r="H19" s="109"/>
      <c r="I19" s="109"/>
      <c r="J19" s="109"/>
    </row>
    <row r="20" spans="1:10" ht="10.5" customHeight="1">
      <c r="A20" s="213" t="s">
        <v>50</v>
      </c>
      <c r="B20" s="213" t="s">
        <v>119</v>
      </c>
      <c r="C20" s="214"/>
      <c r="D20" s="238">
        <v>113.49778584888341</v>
      </c>
      <c r="E20" s="238">
        <v>121.18851932837389</v>
      </c>
      <c r="F20" s="219">
        <v>117.2</v>
      </c>
      <c r="G20" s="239">
        <v>113.56667464053359</v>
      </c>
      <c r="H20" s="109">
        <v>-6.3460908030830625</v>
      </c>
      <c r="I20" s="109">
        <v>-3.1588857944680826</v>
      </c>
      <c r="J20" s="109">
        <v>1.2467381452267747</v>
      </c>
    </row>
    <row r="21" spans="1:10" ht="10.5" customHeight="1">
      <c r="A21" s="213"/>
      <c r="B21" s="213" t="s">
        <v>120</v>
      </c>
      <c r="C21" s="214"/>
      <c r="D21" s="238">
        <v>109.43584363913726</v>
      </c>
      <c r="E21" s="238">
        <v>153.15153328497698</v>
      </c>
      <c r="F21" s="220">
        <v>156.2</v>
      </c>
      <c r="G21" s="239">
        <v>140.3967362792838</v>
      </c>
      <c r="H21" s="109">
        <v>-28.544075732167613</v>
      </c>
      <c r="I21" s="109">
        <v>-29.93864043589163</v>
      </c>
      <c r="J21" s="109">
        <v>-0.2700858275503706</v>
      </c>
    </row>
    <row r="22" spans="1:10" ht="10.5" customHeight="1">
      <c r="A22" s="213"/>
      <c r="B22" s="213"/>
      <c r="C22" s="214"/>
      <c r="D22" s="238"/>
      <c r="E22" s="238"/>
      <c r="F22" s="220"/>
      <c r="G22" s="239"/>
      <c r="H22" s="109"/>
      <c r="I22" s="109"/>
      <c r="J22" s="109"/>
    </row>
    <row r="23" spans="1:10" ht="10.5" customHeight="1">
      <c r="A23" s="38"/>
      <c r="B23" s="38"/>
      <c r="C23" s="39"/>
      <c r="D23" s="238"/>
      <c r="E23" s="238"/>
      <c r="F23" s="220"/>
      <c r="G23" s="239"/>
      <c r="H23" s="109"/>
      <c r="I23" s="109"/>
      <c r="J23" s="208"/>
    </row>
    <row r="24" spans="1:10" ht="10.5" customHeight="1">
      <c r="A24" s="213" t="s">
        <v>144</v>
      </c>
      <c r="B24" s="213"/>
      <c r="C24" s="214"/>
      <c r="D24" s="238">
        <v>89.76952303341024</v>
      </c>
      <c r="E24" s="238">
        <v>90.1731558858701</v>
      </c>
      <c r="F24" s="219">
        <v>102.4</v>
      </c>
      <c r="G24" s="239">
        <v>92.03703251641831</v>
      </c>
      <c r="H24" s="109">
        <v>-0.44761974724576836</v>
      </c>
      <c r="I24" s="109">
        <v>-12.33445016268532</v>
      </c>
      <c r="J24" s="109">
        <v>-3.4302960637856135</v>
      </c>
    </row>
    <row r="25" spans="1:10" ht="10.5" customHeight="1">
      <c r="A25" s="213"/>
      <c r="B25" s="213"/>
      <c r="C25" s="214"/>
      <c r="D25" s="238"/>
      <c r="E25" s="238"/>
      <c r="F25" s="220"/>
      <c r="G25" s="239"/>
      <c r="H25" s="109"/>
      <c r="I25" s="109"/>
      <c r="J25" s="109"/>
    </row>
    <row r="26" spans="1:10" ht="10.5" customHeight="1">
      <c r="A26" s="213"/>
      <c r="B26" s="213" t="s">
        <v>119</v>
      </c>
      <c r="C26" s="214"/>
      <c r="D26" s="238">
        <v>93.15920711799693</v>
      </c>
      <c r="E26" s="238">
        <v>90.81907278791913</v>
      </c>
      <c r="F26" s="219">
        <v>105.2</v>
      </c>
      <c r="G26" s="239">
        <v>93.38460679240248</v>
      </c>
      <c r="H26" s="109">
        <v>2.5766992089233156</v>
      </c>
      <c r="I26" s="109">
        <v>-11.445620610269081</v>
      </c>
      <c r="J26" s="109">
        <v>-1.2027576469536465</v>
      </c>
    </row>
    <row r="27" spans="1:10" ht="10.5" customHeight="1">
      <c r="A27" s="213"/>
      <c r="B27" s="213" t="s">
        <v>120</v>
      </c>
      <c r="C27" s="214"/>
      <c r="D27" s="238">
        <v>79.12706841217411</v>
      </c>
      <c r="E27" s="238">
        <v>88.14519657631482</v>
      </c>
      <c r="F27" s="219">
        <v>93.7</v>
      </c>
      <c r="G27" s="239">
        <v>87.82573946129317</v>
      </c>
      <c r="H27" s="109">
        <v>-10.230992174749922</v>
      </c>
      <c r="I27" s="109">
        <v>-15.552755163101272</v>
      </c>
      <c r="J27" s="109">
        <v>-10.194616671375256</v>
      </c>
    </row>
    <row r="28" spans="1:10" ht="10.5" customHeight="1">
      <c r="A28" s="213"/>
      <c r="B28" s="213"/>
      <c r="C28" s="214"/>
      <c r="D28" s="238"/>
      <c r="E28" s="238"/>
      <c r="F28" s="220"/>
      <c r="G28" s="239"/>
      <c r="H28" s="109"/>
      <c r="I28" s="109"/>
      <c r="J28" s="109"/>
    </row>
    <row r="29" spans="1:10" ht="10.5" customHeight="1">
      <c r="A29" s="213"/>
      <c r="B29" s="213"/>
      <c r="C29" s="214"/>
      <c r="D29" s="238"/>
      <c r="E29" s="238"/>
      <c r="F29" s="220"/>
      <c r="G29" s="239"/>
      <c r="H29" s="109"/>
      <c r="I29" s="109"/>
      <c r="J29" s="215"/>
    </row>
    <row r="30" spans="1:10" ht="10.5" customHeight="1">
      <c r="A30" s="213" t="s">
        <v>145</v>
      </c>
      <c r="B30" s="213"/>
      <c r="C30" s="214"/>
      <c r="D30" s="238">
        <v>25.98970016407674</v>
      </c>
      <c r="E30" s="238">
        <v>33.936353223192604</v>
      </c>
      <c r="F30" s="220">
        <v>79.4</v>
      </c>
      <c r="G30" s="239">
        <v>34.71741747913906</v>
      </c>
      <c r="H30" s="109">
        <v>-23.416343550093075</v>
      </c>
      <c r="I30" s="109">
        <v>-67.26738014599907</v>
      </c>
      <c r="J30" s="109">
        <v>-53.74911374081324</v>
      </c>
    </row>
    <row r="31" spans="1:10" ht="10.5" customHeight="1">
      <c r="A31" s="213" t="s">
        <v>50</v>
      </c>
      <c r="B31" s="213" t="s">
        <v>50</v>
      </c>
      <c r="C31" s="214"/>
      <c r="D31" s="238"/>
      <c r="E31" s="238"/>
      <c r="F31" s="220"/>
      <c r="G31" s="239"/>
      <c r="H31" s="109"/>
      <c r="I31" s="109"/>
      <c r="J31" s="109"/>
    </row>
    <row r="32" spans="1:10" ht="10.5" customHeight="1">
      <c r="A32" s="213"/>
      <c r="B32" s="213"/>
      <c r="C32" s="214"/>
      <c r="D32" s="238"/>
      <c r="E32" s="238"/>
      <c r="F32" s="220"/>
      <c r="G32" s="239"/>
      <c r="H32" s="109"/>
      <c r="I32" s="109"/>
      <c r="J32" s="109"/>
    </row>
    <row r="33" spans="1:10" ht="10.5" customHeight="1">
      <c r="A33" s="213" t="s">
        <v>146</v>
      </c>
      <c r="B33" s="213"/>
      <c r="C33" s="214"/>
      <c r="D33" s="238">
        <v>102.07802894301538</v>
      </c>
      <c r="E33" s="238">
        <v>105.59081635025736</v>
      </c>
      <c r="F33" s="219">
        <v>118</v>
      </c>
      <c r="G33" s="239">
        <v>105.96490023401205</v>
      </c>
      <c r="H33" s="109">
        <v>-3.326792545660067</v>
      </c>
      <c r="I33" s="109">
        <v>-13.493195811003913</v>
      </c>
      <c r="J33" s="109">
        <v>-6.100771436499095</v>
      </c>
    </row>
    <row r="34" spans="1:10" ht="10.5" customHeight="1">
      <c r="A34" s="213"/>
      <c r="B34" s="213"/>
      <c r="C34" s="214"/>
      <c r="D34" s="238"/>
      <c r="E34" s="238"/>
      <c r="F34" s="220"/>
      <c r="G34" s="239"/>
      <c r="H34" s="109"/>
      <c r="I34" s="109"/>
      <c r="J34" s="109"/>
    </row>
    <row r="35" spans="1:10" ht="10.5" customHeight="1">
      <c r="A35" s="213"/>
      <c r="B35" s="213"/>
      <c r="C35" s="214"/>
      <c r="D35" s="238"/>
      <c r="E35" s="238"/>
      <c r="F35" s="220"/>
      <c r="G35" s="239"/>
      <c r="H35" s="109"/>
      <c r="I35" s="109"/>
      <c r="J35" s="109"/>
    </row>
    <row r="36" spans="1:10" ht="10.5" customHeight="1">
      <c r="A36" s="213" t="s">
        <v>147</v>
      </c>
      <c r="B36" s="213"/>
      <c r="C36" s="214"/>
      <c r="D36" s="238">
        <v>152.046213737445</v>
      </c>
      <c r="E36" s="238">
        <v>141.75884390442647</v>
      </c>
      <c r="F36" s="219">
        <v>114.6</v>
      </c>
      <c r="G36" s="239">
        <v>136.04498835823694</v>
      </c>
      <c r="H36" s="109">
        <v>7.256950994855911</v>
      </c>
      <c r="I36" s="109">
        <v>32.675579177526174</v>
      </c>
      <c r="J36" s="109">
        <v>16.686114096144358</v>
      </c>
    </row>
    <row r="37" spans="1:10" ht="10.5" customHeight="1">
      <c r="A37" s="213"/>
      <c r="B37" s="213"/>
      <c r="C37" s="214"/>
      <c r="D37" s="238"/>
      <c r="E37" s="238"/>
      <c r="F37" s="220"/>
      <c r="G37" s="239"/>
      <c r="H37" s="109"/>
      <c r="I37" s="109"/>
      <c r="J37" s="109"/>
    </row>
    <row r="38" spans="1:10" ht="10.5" customHeight="1">
      <c r="A38" s="213"/>
      <c r="B38" s="213" t="s">
        <v>119</v>
      </c>
      <c r="C38" s="214"/>
      <c r="D38" s="238">
        <v>120.51626443360834</v>
      </c>
      <c r="E38" s="238">
        <v>122.25757860985766</v>
      </c>
      <c r="F38" s="219">
        <v>108.9</v>
      </c>
      <c r="G38" s="239">
        <v>112.20975247811354</v>
      </c>
      <c r="H38" s="109">
        <v>-1.4242995780295256</v>
      </c>
      <c r="I38" s="109">
        <v>10.666909489080197</v>
      </c>
      <c r="J38" s="109">
        <v>15.924045489100127</v>
      </c>
    </row>
    <row r="39" spans="1:10" ht="10.5" customHeight="1">
      <c r="A39" s="213"/>
      <c r="B39" s="213" t="s">
        <v>120</v>
      </c>
      <c r="C39" s="214"/>
      <c r="D39" s="238">
        <v>252.2076478875678</v>
      </c>
      <c r="E39" s="238">
        <v>203.70866439225907</v>
      </c>
      <c r="F39" s="220">
        <v>132.8</v>
      </c>
      <c r="G39" s="239">
        <v>211.76623654959468</v>
      </c>
      <c r="H39" s="109">
        <v>23.8080121137703</v>
      </c>
      <c r="I39" s="109">
        <v>89.91539750569862</v>
      </c>
      <c r="J39" s="109">
        <v>17.971053546785086</v>
      </c>
    </row>
    <row r="40" spans="1:10" ht="10.5" customHeight="1">
      <c r="A40" s="213"/>
      <c r="B40" s="213"/>
      <c r="C40" s="214"/>
      <c r="D40" s="238"/>
      <c r="E40" s="238"/>
      <c r="F40" s="220"/>
      <c r="G40" s="239"/>
      <c r="H40" s="109"/>
      <c r="I40" s="109"/>
      <c r="J40" s="109"/>
    </row>
    <row r="41" spans="1:10" ht="10.5" customHeight="1">
      <c r="A41" s="213"/>
      <c r="B41" s="213"/>
      <c r="C41" s="214"/>
      <c r="D41" s="238"/>
      <c r="E41" s="238"/>
      <c r="F41" s="220"/>
      <c r="G41" s="239"/>
      <c r="H41" s="109"/>
      <c r="I41" s="109"/>
      <c r="J41" s="109"/>
    </row>
    <row r="42" spans="1:10" ht="10.5" customHeight="1">
      <c r="A42" s="213" t="s">
        <v>148</v>
      </c>
      <c r="B42" s="213"/>
      <c r="C42" s="214"/>
      <c r="D42" s="238">
        <v>167.3149822818355</v>
      </c>
      <c r="E42" s="238">
        <v>168.1114367112268</v>
      </c>
      <c r="F42" s="220">
        <v>153.1</v>
      </c>
      <c r="G42" s="239">
        <v>158.0946162744336</v>
      </c>
      <c r="H42" s="109">
        <v>-0.47376576214703575</v>
      </c>
      <c r="I42" s="109">
        <v>9.284769615829862</v>
      </c>
      <c r="J42" s="109">
        <v>14.419642279675534</v>
      </c>
    </row>
    <row r="43" spans="1:10" ht="10.5" customHeight="1">
      <c r="A43" s="213"/>
      <c r="B43" s="213"/>
      <c r="C43" s="214"/>
      <c r="D43" s="238"/>
      <c r="E43" s="238"/>
      <c r="F43" s="220"/>
      <c r="G43" s="239"/>
      <c r="H43" s="109"/>
      <c r="I43" s="109"/>
      <c r="J43" s="109"/>
    </row>
    <row r="44" spans="1:10" ht="10.5" customHeight="1">
      <c r="A44" s="213"/>
      <c r="B44" s="213" t="s">
        <v>119</v>
      </c>
      <c r="C44" s="214"/>
      <c r="D44" s="238">
        <v>173.90964935638806</v>
      </c>
      <c r="E44" s="238">
        <v>173.20602419917896</v>
      </c>
      <c r="F44" s="220">
        <v>174.3</v>
      </c>
      <c r="G44" s="239">
        <v>168.2114746776292</v>
      </c>
      <c r="H44" s="109">
        <v>0.406235961169553</v>
      </c>
      <c r="I44" s="109">
        <v>-0.2239533239311261</v>
      </c>
      <c r="J44" s="109">
        <v>9.03765386535183</v>
      </c>
    </row>
    <row r="45" spans="1:10" ht="10.5" customHeight="1">
      <c r="A45" s="213"/>
      <c r="B45" s="213" t="s">
        <v>120</v>
      </c>
      <c r="C45" s="214"/>
      <c r="D45" s="238">
        <v>152.71809665518757</v>
      </c>
      <c r="E45" s="238">
        <v>156.83488397676425</v>
      </c>
      <c r="F45" s="220">
        <v>106.2</v>
      </c>
      <c r="G45" s="239">
        <v>135.68378992857953</v>
      </c>
      <c r="H45" s="109">
        <v>-2.624918141417186</v>
      </c>
      <c r="I45" s="109">
        <v>43.80235089942332</v>
      </c>
      <c r="J45" s="109">
        <v>32.35043019853459</v>
      </c>
    </row>
    <row r="46" spans="1:10" ht="10.5" customHeight="1">
      <c r="A46" s="213"/>
      <c r="B46" s="213"/>
      <c r="C46" s="214"/>
      <c r="D46" s="238"/>
      <c r="E46" s="238"/>
      <c r="F46" s="220"/>
      <c r="G46" s="239"/>
      <c r="H46" s="109"/>
      <c r="I46" s="109"/>
      <c r="J46" s="109"/>
    </row>
    <row r="47" spans="1:10" ht="10.5" customHeight="1">
      <c r="A47" s="213"/>
      <c r="B47" s="213"/>
      <c r="C47" s="214"/>
      <c r="D47" s="238"/>
      <c r="E47" s="238"/>
      <c r="F47" s="220"/>
      <c r="G47" s="239"/>
      <c r="H47" s="109"/>
      <c r="I47" s="109"/>
      <c r="J47" s="109"/>
    </row>
    <row r="48" spans="1:10" ht="10.5" customHeight="1">
      <c r="A48" s="213" t="s">
        <v>149</v>
      </c>
      <c r="B48" s="213"/>
      <c r="C48" s="214"/>
      <c r="D48" s="238"/>
      <c r="E48" s="238"/>
      <c r="F48" s="220"/>
      <c r="G48" s="239"/>
      <c r="H48" s="109"/>
      <c r="I48" s="109"/>
      <c r="J48" s="109"/>
    </row>
    <row r="49" spans="1:10" ht="10.5" customHeight="1">
      <c r="A49" s="213" t="s">
        <v>50</v>
      </c>
      <c r="B49" s="213" t="s">
        <v>150</v>
      </c>
      <c r="C49" s="214"/>
      <c r="D49" s="238">
        <v>103.99153869457774</v>
      </c>
      <c r="E49" s="238">
        <v>107.95107177129756</v>
      </c>
      <c r="F49" s="220">
        <v>104.8</v>
      </c>
      <c r="G49" s="239">
        <v>107.81712161955991</v>
      </c>
      <c r="H49" s="109">
        <v>-3.6678960308132833</v>
      </c>
      <c r="I49" s="109">
        <v>-0.7714325433418472</v>
      </c>
      <c r="J49" s="109">
        <v>7.98044841878643</v>
      </c>
    </row>
    <row r="50" spans="1:10" ht="10.5" customHeight="1">
      <c r="A50" s="213"/>
      <c r="B50" s="213"/>
      <c r="C50" s="214"/>
      <c r="D50" s="238"/>
      <c r="E50" s="238"/>
      <c r="F50" s="220"/>
      <c r="G50" s="239"/>
      <c r="H50" s="109"/>
      <c r="I50" s="109"/>
      <c r="J50" s="109"/>
    </row>
    <row r="51" spans="1:10" ht="10.5" customHeight="1">
      <c r="A51" s="213"/>
      <c r="B51" s="213" t="s">
        <v>119</v>
      </c>
      <c r="C51" s="214"/>
      <c r="D51" s="238">
        <v>101.53765076058554</v>
      </c>
      <c r="E51" s="238">
        <v>106.78776157555964</v>
      </c>
      <c r="F51" s="220">
        <v>102.9</v>
      </c>
      <c r="G51" s="239">
        <v>106.35465837675835</v>
      </c>
      <c r="H51" s="109">
        <v>-4.916397476183912</v>
      </c>
      <c r="I51" s="109">
        <v>-1.3239545572541014</v>
      </c>
      <c r="J51" s="109">
        <v>9.005025145870686</v>
      </c>
    </row>
    <row r="52" spans="1:10" ht="10.5" customHeight="1">
      <c r="A52" s="213"/>
      <c r="B52" s="213" t="s">
        <v>120</v>
      </c>
      <c r="C52" s="214"/>
      <c r="D52" s="238">
        <v>134.33358630550688</v>
      </c>
      <c r="E52" s="238">
        <v>122.33527110551228</v>
      </c>
      <c r="F52" s="220">
        <v>127.6</v>
      </c>
      <c r="G52" s="239">
        <v>125.90783883205903</v>
      </c>
      <c r="H52" s="109">
        <v>9.807731729017258</v>
      </c>
      <c r="I52" s="109">
        <v>5.2771052550994435</v>
      </c>
      <c r="J52" s="109">
        <v>-1.6997196512644543</v>
      </c>
    </row>
    <row r="53" spans="1:10" ht="10.5" customHeight="1">
      <c r="A53" s="213"/>
      <c r="B53" s="213"/>
      <c r="C53" s="214"/>
      <c r="D53" s="238"/>
      <c r="E53" s="238"/>
      <c r="F53" s="220"/>
      <c r="G53" s="239"/>
      <c r="H53" s="109"/>
      <c r="I53" s="109"/>
      <c r="J53" s="109"/>
    </row>
    <row r="54" spans="1:10" ht="10.5" customHeight="1">
      <c r="A54" s="213"/>
      <c r="B54" s="213"/>
      <c r="C54" s="214"/>
      <c r="D54" s="238"/>
      <c r="E54" s="238"/>
      <c r="F54" s="220"/>
      <c r="G54" s="239"/>
      <c r="H54" s="109"/>
      <c r="I54" s="109"/>
      <c r="J54" s="109"/>
    </row>
    <row r="55" spans="1:10" ht="10.5" customHeight="1">
      <c r="A55" s="213" t="s">
        <v>151</v>
      </c>
      <c r="B55" s="213"/>
      <c r="C55" s="214"/>
      <c r="D55" s="238">
        <v>135.1189443125981</v>
      </c>
      <c r="E55" s="238">
        <v>155.21600091496796</v>
      </c>
      <c r="F55" s="219">
        <v>145.8</v>
      </c>
      <c r="G55" s="239">
        <v>137.0886927004892</v>
      </c>
      <c r="H55" s="109">
        <v>-12.947799507719337</v>
      </c>
      <c r="I55" s="109">
        <v>-7.325826946091843</v>
      </c>
      <c r="J55" s="109">
        <v>3.3171435138819474</v>
      </c>
    </row>
    <row r="56" spans="1:10" ht="10.5" customHeight="1">
      <c r="A56" s="213"/>
      <c r="B56" s="213"/>
      <c r="C56" s="214"/>
      <c r="D56" s="238"/>
      <c r="E56" s="238"/>
      <c r="F56" s="220"/>
      <c r="G56" s="239"/>
      <c r="H56" s="109"/>
      <c r="I56" s="109"/>
      <c r="J56" s="109"/>
    </row>
    <row r="57" spans="1:10" ht="10.5" customHeight="1">
      <c r="A57" s="213"/>
      <c r="B57" s="213" t="s">
        <v>119</v>
      </c>
      <c r="C57" s="214"/>
      <c r="D57" s="238">
        <v>152.92973240103422</v>
      </c>
      <c r="E57" s="238">
        <v>157.2315616819877</v>
      </c>
      <c r="F57" s="219">
        <v>159.7</v>
      </c>
      <c r="G57" s="239">
        <v>141.91734625685748</v>
      </c>
      <c r="H57" s="109">
        <v>-2.7359833069992954</v>
      </c>
      <c r="I57" s="109">
        <v>-4.239366060717454</v>
      </c>
      <c r="J57" s="109">
        <v>8.992026084839402</v>
      </c>
    </row>
    <row r="58" spans="1:10" ht="10.5" customHeight="1">
      <c r="A58" s="213"/>
      <c r="B58" s="213" t="s">
        <v>120</v>
      </c>
      <c r="C58" s="214"/>
      <c r="D58" s="238">
        <v>97.3317139600049</v>
      </c>
      <c r="E58" s="238">
        <v>150.93980271567932</v>
      </c>
      <c r="F58" s="220">
        <v>116.4</v>
      </c>
      <c r="G58" s="239">
        <v>126.83227858887857</v>
      </c>
      <c r="H58" s="109">
        <v>-35.51620433521722</v>
      </c>
      <c r="I58" s="109">
        <v>-16.381689037796477</v>
      </c>
      <c r="J58" s="109">
        <v>-8.079013270835318</v>
      </c>
    </row>
    <row r="59" spans="1:10" ht="10.5" customHeight="1">
      <c r="A59" s="213"/>
      <c r="B59" s="213"/>
      <c r="C59" s="221"/>
      <c r="D59" s="240"/>
      <c r="E59" s="238"/>
      <c r="F59" s="220"/>
      <c r="G59" s="239"/>
      <c r="H59" s="109"/>
      <c r="I59" s="109"/>
      <c r="J59" s="109"/>
    </row>
    <row r="60" spans="1:10" ht="10.5" customHeight="1">
      <c r="A60" s="213"/>
      <c r="B60" s="213"/>
      <c r="C60" s="221"/>
      <c r="D60" s="240"/>
      <c r="E60" s="238"/>
      <c r="F60" s="220"/>
      <c r="G60" s="239"/>
      <c r="H60" s="109"/>
      <c r="I60" s="109"/>
      <c r="J60" s="109"/>
    </row>
    <row r="61" spans="1:10" ht="10.5" customHeight="1">
      <c r="A61" s="213" t="s">
        <v>152</v>
      </c>
      <c r="B61" s="213"/>
      <c r="C61" s="214"/>
      <c r="D61" s="238">
        <v>150.72022648591712</v>
      </c>
      <c r="E61" s="238">
        <v>168.26451599441359</v>
      </c>
      <c r="F61" s="219">
        <v>143.7</v>
      </c>
      <c r="G61" s="239">
        <v>146.68671959407655</v>
      </c>
      <c r="H61" s="109">
        <v>-10.426612767886805</v>
      </c>
      <c r="I61" s="109">
        <v>4.88533506326871</v>
      </c>
      <c r="J61" s="109">
        <v>12.348436249338468</v>
      </c>
    </row>
    <row r="62" spans="1:10" ht="10.5" customHeight="1">
      <c r="A62" s="213"/>
      <c r="B62" s="213"/>
      <c r="C62" s="214"/>
      <c r="D62" s="238"/>
      <c r="E62" s="238"/>
      <c r="F62" s="220"/>
      <c r="G62" s="239"/>
      <c r="H62" s="109"/>
      <c r="I62" s="109"/>
      <c r="J62" s="109"/>
    </row>
    <row r="63" spans="1:10" ht="10.5" customHeight="1">
      <c r="A63" s="213"/>
      <c r="B63" s="213" t="s">
        <v>119</v>
      </c>
      <c r="C63" s="214"/>
      <c r="D63" s="238">
        <v>139.5194535127511</v>
      </c>
      <c r="E63" s="238">
        <v>152.30505305502868</v>
      </c>
      <c r="F63" s="219">
        <v>133.1</v>
      </c>
      <c r="G63" s="239">
        <v>132.23933310949857</v>
      </c>
      <c r="H63" s="109">
        <v>-8.394731025541258</v>
      </c>
      <c r="I63" s="109">
        <v>4.823030437829541</v>
      </c>
      <c r="J63" s="109">
        <v>11.394030530787218</v>
      </c>
    </row>
    <row r="64" spans="1:10" ht="10.5" customHeight="1">
      <c r="A64" s="213"/>
      <c r="B64" s="213" t="s">
        <v>120</v>
      </c>
      <c r="C64" s="214"/>
      <c r="D64" s="238">
        <v>203.44871255351947</v>
      </c>
      <c r="E64" s="238">
        <v>243.3948950458407</v>
      </c>
      <c r="F64" s="219">
        <v>193.7</v>
      </c>
      <c r="G64" s="239">
        <v>214.69074602800944</v>
      </c>
      <c r="H64" s="109">
        <v>-16.41208723165612</v>
      </c>
      <c r="I64" s="109">
        <v>5.032892386948623</v>
      </c>
      <c r="J64" s="109">
        <v>15.148435547201979</v>
      </c>
    </row>
    <row r="65" spans="1:10" ht="10.5" customHeight="1">
      <c r="A65" s="213"/>
      <c r="B65" s="213"/>
      <c r="C65" s="221"/>
      <c r="D65" s="240"/>
      <c r="E65" s="238"/>
      <c r="F65" s="219"/>
      <c r="G65" s="239"/>
      <c r="H65" s="109"/>
      <c r="I65" s="109"/>
      <c r="J65" s="109"/>
    </row>
    <row r="66" spans="1:10" ht="10.5" customHeight="1">
      <c r="A66" s="213"/>
      <c r="B66" s="213"/>
      <c r="C66" s="221"/>
      <c r="D66" s="240"/>
      <c r="E66" s="238"/>
      <c r="F66" s="219"/>
      <c r="G66" s="239"/>
      <c r="H66" s="109"/>
      <c r="I66" s="109"/>
      <c r="J66" s="109"/>
    </row>
    <row r="67" spans="1:10" ht="10.5" customHeight="1">
      <c r="A67" s="213" t="s">
        <v>153</v>
      </c>
      <c r="B67" s="213"/>
      <c r="C67" s="214"/>
      <c r="D67" s="238"/>
      <c r="E67" s="238"/>
      <c r="F67" s="241"/>
      <c r="G67" s="239"/>
      <c r="H67" s="109"/>
      <c r="I67" s="109"/>
      <c r="J67" s="109"/>
    </row>
    <row r="68" spans="1:10" ht="10.5" customHeight="1">
      <c r="A68" s="213"/>
      <c r="B68" s="213" t="s">
        <v>154</v>
      </c>
      <c r="C68" s="214"/>
      <c r="D68" s="238">
        <v>110.49958662958484</v>
      </c>
      <c r="E68" s="238">
        <v>117.08680646732486</v>
      </c>
      <c r="F68" s="219">
        <v>110.8</v>
      </c>
      <c r="G68" s="239">
        <v>97.4405838771629</v>
      </c>
      <c r="H68" s="109">
        <v>-5.62592834879163</v>
      </c>
      <c r="I68" s="109">
        <v>-0.2711312007357013</v>
      </c>
      <c r="J68" s="109">
        <v>6.182348785759265</v>
      </c>
    </row>
    <row r="69" spans="1:10" ht="10.5" customHeight="1">
      <c r="A69" s="213"/>
      <c r="B69" s="213"/>
      <c r="C69" s="214"/>
      <c r="D69" s="238"/>
      <c r="E69" s="238"/>
      <c r="F69" s="220"/>
      <c r="G69" s="239"/>
      <c r="H69" s="109"/>
      <c r="I69" s="109"/>
      <c r="J69" s="109"/>
    </row>
    <row r="70" spans="1:10" ht="10.5" customHeight="1">
      <c r="A70" s="213"/>
      <c r="B70" s="213" t="s">
        <v>119</v>
      </c>
      <c r="C70" s="214"/>
      <c r="D70" s="238">
        <v>106.08611853979009</v>
      </c>
      <c r="E70" s="238">
        <v>110.93587417513116</v>
      </c>
      <c r="F70" s="219">
        <v>108.1</v>
      </c>
      <c r="G70" s="239">
        <v>91.28687512881865</v>
      </c>
      <c r="H70" s="109">
        <v>-4.371674781851815</v>
      </c>
      <c r="I70" s="109">
        <v>-1.8629800741997242</v>
      </c>
      <c r="J70" s="109">
        <v>5.737240609216776</v>
      </c>
    </row>
    <row r="71" spans="1:10" ht="10.5" customHeight="1">
      <c r="A71" s="213"/>
      <c r="B71" s="213" t="s">
        <v>120</v>
      </c>
      <c r="C71" s="214"/>
      <c r="D71" s="238">
        <v>137.53995615771257</v>
      </c>
      <c r="E71" s="238">
        <v>154.77224537826777</v>
      </c>
      <c r="F71" s="219">
        <v>127.5</v>
      </c>
      <c r="G71" s="239">
        <v>135.12328952866156</v>
      </c>
      <c r="H71" s="109">
        <v>-11.13396602759041</v>
      </c>
      <c r="I71" s="109">
        <v>7.874475417813778</v>
      </c>
      <c r="J71" s="109">
        <v>7.969744559699227</v>
      </c>
    </row>
    <row r="72" spans="1:10" ht="10.5" customHeight="1">
      <c r="A72" s="213"/>
      <c r="B72" s="213"/>
      <c r="C72" s="221"/>
      <c r="D72" s="238"/>
      <c r="E72" s="238"/>
      <c r="F72" s="219"/>
      <c r="G72" s="239"/>
      <c r="H72" s="109"/>
      <c r="I72" s="109"/>
      <c r="J72" s="109"/>
    </row>
    <row r="73" spans="1:10" ht="10.5" customHeight="1">
      <c r="A73"/>
      <c r="B73"/>
      <c r="C73"/>
      <c r="D73"/>
      <c r="E73"/>
      <c r="F73" s="220"/>
      <c r="G73"/>
      <c r="H73"/>
      <c r="I73"/>
      <c r="J73" s="109"/>
    </row>
    <row r="74" spans="1:10" s="112" customFormat="1" ht="12.75" customHeight="1">
      <c r="A74" s="233" t="s">
        <v>208</v>
      </c>
      <c r="B74" s="173"/>
      <c r="C74" s="173"/>
      <c r="D74" s="173"/>
      <c r="E74" s="173"/>
      <c r="F74" s="173"/>
      <c r="G74" s="234"/>
      <c r="H74" s="173"/>
      <c r="I74" s="173"/>
      <c r="J74" s="48"/>
    </row>
    <row r="75" spans="1:10" s="112" customFormat="1" ht="12.75" customHeight="1">
      <c r="A75" s="174"/>
      <c r="B75" s="173"/>
      <c r="C75" s="173"/>
      <c r="D75" s="173"/>
      <c r="E75" s="173"/>
      <c r="F75" s="173"/>
      <c r="G75" s="234"/>
      <c r="H75" s="173"/>
      <c r="I75" s="173"/>
      <c r="J75" s="48"/>
    </row>
    <row r="76" spans="1:10" s="120" customFormat="1" ht="13.5" customHeight="1">
      <c r="A76" s="389" t="s">
        <v>209</v>
      </c>
      <c r="B76" s="389"/>
      <c r="C76" s="389"/>
      <c r="D76" s="389"/>
      <c r="E76" s="389"/>
      <c r="F76" s="389"/>
      <c r="G76" s="389"/>
      <c r="H76" s="389"/>
      <c r="I76" s="389"/>
      <c r="J76" s="389"/>
    </row>
    <row r="77" spans="1:10" s="112" customFormat="1" ht="13.5" customHeight="1">
      <c r="A77" s="182" t="s">
        <v>210</v>
      </c>
      <c r="B77" s="201"/>
      <c r="C77" s="52"/>
      <c r="D77" s="173"/>
      <c r="E77" s="173"/>
      <c r="F77" s="173"/>
      <c r="G77" s="234"/>
      <c r="H77" s="173"/>
      <c r="I77" s="173"/>
      <c r="J77" s="48"/>
    </row>
    <row r="78" spans="1:10" s="112" customFormat="1" ht="13.5" customHeight="1">
      <c r="A78" s="182" t="s">
        <v>96</v>
      </c>
      <c r="B78" s="201"/>
      <c r="C78" s="52"/>
      <c r="D78" s="173"/>
      <c r="E78" s="173"/>
      <c r="F78" s="173"/>
      <c r="G78" s="234"/>
      <c r="H78" s="173"/>
      <c r="I78" s="173"/>
      <c r="J78" s="48"/>
    </row>
    <row r="79" spans="1:10" s="112" customFormat="1" ht="12" customHeight="1">
      <c r="A79" s="182"/>
      <c r="B79" s="201"/>
      <c r="C79" s="201"/>
      <c r="D79" s="195"/>
      <c r="E79" s="195"/>
      <c r="F79" s="195"/>
      <c r="G79" s="196"/>
      <c r="H79" s="195"/>
      <c r="I79" s="195"/>
      <c r="J79" s="224"/>
    </row>
    <row r="80" spans="1:10" s="112" customFormat="1" ht="12.75" customHeight="1">
      <c r="A80" s="202"/>
      <c r="B80" s="202"/>
      <c r="C80" s="202"/>
      <c r="D80" s="198"/>
      <c r="E80" s="198"/>
      <c r="F80" s="198"/>
      <c r="G80" s="199"/>
      <c r="H80" s="195"/>
      <c r="I80" s="195"/>
      <c r="J80" s="195"/>
    </row>
    <row r="81" spans="1:10" ht="11.25" customHeight="1">
      <c r="A81" s="203"/>
      <c r="B81" s="203"/>
      <c r="C81" s="204"/>
      <c r="D81" s="362" t="s">
        <v>246</v>
      </c>
      <c r="E81" s="365" t="s">
        <v>140</v>
      </c>
      <c r="F81" s="366"/>
      <c r="G81" s="359" t="s">
        <v>141</v>
      </c>
      <c r="H81" s="89" t="s">
        <v>97</v>
      </c>
      <c r="I81" s="89"/>
      <c r="J81" s="89"/>
    </row>
    <row r="82" spans="1:10" ht="11.25" customHeight="1">
      <c r="A82"/>
      <c r="B82"/>
      <c r="C82" s="39"/>
      <c r="D82" s="363"/>
      <c r="E82" s="367"/>
      <c r="F82" s="331"/>
      <c r="G82" s="360"/>
      <c r="H82" s="55" t="s">
        <v>105</v>
      </c>
      <c r="I82" s="56"/>
      <c r="J82" s="57" t="s">
        <v>239</v>
      </c>
    </row>
    <row r="83" spans="1:10" ht="11.25" customHeight="1">
      <c r="A83" s="183" t="s">
        <v>142</v>
      </c>
      <c r="B83" s="183"/>
      <c r="C83" s="205"/>
      <c r="D83" s="363"/>
      <c r="E83" s="332" t="s">
        <v>211</v>
      </c>
      <c r="F83" s="332" t="s">
        <v>243</v>
      </c>
      <c r="G83" s="360"/>
      <c r="H83" s="206" t="s">
        <v>112</v>
      </c>
      <c r="I83" s="206"/>
      <c r="J83" s="206"/>
    </row>
    <row r="84" spans="1:10" ht="11.25" customHeight="1">
      <c r="A84"/>
      <c r="B84"/>
      <c r="C84" s="39"/>
      <c r="D84" s="363"/>
      <c r="E84" s="333"/>
      <c r="F84" s="333" t="s">
        <v>50</v>
      </c>
      <c r="G84" s="360"/>
      <c r="H84" s="207" t="s">
        <v>113</v>
      </c>
      <c r="I84" s="208" t="s">
        <v>114</v>
      </c>
      <c r="J84" s="209" t="s">
        <v>114</v>
      </c>
    </row>
    <row r="85" spans="1:10" ht="11.25" customHeight="1">
      <c r="A85" s="40"/>
      <c r="B85" s="40"/>
      <c r="C85" s="41"/>
      <c r="D85" s="364"/>
      <c r="E85" s="334"/>
      <c r="F85" s="334" t="s">
        <v>50</v>
      </c>
      <c r="G85" s="361"/>
      <c r="H85" s="210" t="s">
        <v>115</v>
      </c>
      <c r="I85" s="211" t="s">
        <v>116</v>
      </c>
      <c r="J85" s="212" t="s">
        <v>117</v>
      </c>
    </row>
    <row r="86" spans="1:10" ht="10.5" customHeight="1">
      <c r="A86" s="38"/>
      <c r="B86" s="38"/>
      <c r="C86" s="39"/>
      <c r="D86" s="235"/>
      <c r="E86" s="93"/>
      <c r="F86" s="93"/>
      <c r="G86" s="236"/>
      <c r="H86" s="237"/>
      <c r="I86" s="208"/>
      <c r="J86" s="208"/>
    </row>
    <row r="87" spans="1:10" ht="10.5" customHeight="1">
      <c r="A87" s="213"/>
      <c r="B87" s="213"/>
      <c r="C87" s="214"/>
      <c r="D87" s="238"/>
      <c r="E87" s="238"/>
      <c r="F87" s="220"/>
      <c r="G87" s="239"/>
      <c r="H87" s="109"/>
      <c r="I87" s="109"/>
      <c r="J87" s="109"/>
    </row>
    <row r="88" spans="1:10" ht="10.5" customHeight="1">
      <c r="A88" s="213" t="s">
        <v>158</v>
      </c>
      <c r="B88" s="213"/>
      <c r="C88" s="214"/>
      <c r="D88" s="238">
        <v>137.04775503233014</v>
      </c>
      <c r="E88" s="238">
        <v>156.46808718596904</v>
      </c>
      <c r="F88" s="219">
        <v>115.2</v>
      </c>
      <c r="G88" s="239">
        <v>142.8178174537762</v>
      </c>
      <c r="H88" s="109">
        <v>-12.411688864424473</v>
      </c>
      <c r="I88" s="109">
        <v>18.965065132231025</v>
      </c>
      <c r="J88" s="109">
        <v>14.508666371383649</v>
      </c>
    </row>
    <row r="89" spans="1:10" ht="10.5" customHeight="1">
      <c r="A89" s="213"/>
      <c r="B89" s="213"/>
      <c r="C89" s="214"/>
      <c r="D89" s="238"/>
      <c r="E89" s="238"/>
      <c r="F89" s="220"/>
      <c r="G89" s="239"/>
      <c r="H89" s="109"/>
      <c r="I89" s="109"/>
      <c r="J89" s="109"/>
    </row>
    <row r="90" spans="1:10" ht="10.5" customHeight="1">
      <c r="A90" s="213"/>
      <c r="B90" s="213" t="s">
        <v>119</v>
      </c>
      <c r="C90" s="214"/>
      <c r="D90" s="238">
        <v>137.29665909712512</v>
      </c>
      <c r="E90" s="238">
        <v>153.10546199341587</v>
      </c>
      <c r="F90" s="219">
        <v>112.6</v>
      </c>
      <c r="G90" s="239">
        <v>140.64167840939842</v>
      </c>
      <c r="H90" s="109">
        <v>-10.325433652373942</v>
      </c>
      <c r="I90" s="109">
        <v>21.93308978430295</v>
      </c>
      <c r="J90" s="109">
        <v>13.641077082514826</v>
      </c>
    </row>
    <row r="91" spans="1:10" ht="10.5" customHeight="1">
      <c r="A91" s="213"/>
      <c r="B91" s="213" t="s">
        <v>120</v>
      </c>
      <c r="C91" s="214"/>
      <c r="D91" s="238">
        <v>136.61823993755405</v>
      </c>
      <c r="E91" s="238">
        <v>162.2707173666323</v>
      </c>
      <c r="F91" s="219">
        <v>119.6</v>
      </c>
      <c r="G91" s="239">
        <v>146.5588299646294</v>
      </c>
      <c r="H91" s="109">
        <v>-15.808445199092448</v>
      </c>
      <c r="I91" s="109">
        <v>14.229297606650551</v>
      </c>
      <c r="J91" s="109">
        <v>15.937697843262576</v>
      </c>
    </row>
    <row r="92" spans="1:10" ht="10.5" customHeight="1">
      <c r="A92" s="213"/>
      <c r="B92" s="213"/>
      <c r="C92" s="214"/>
      <c r="D92" s="238"/>
      <c r="E92" s="238"/>
      <c r="F92" s="220"/>
      <c r="G92" s="239"/>
      <c r="H92" s="109"/>
      <c r="I92" s="109"/>
      <c r="J92" s="109"/>
    </row>
    <row r="93" spans="1:10" ht="10.5" customHeight="1">
      <c r="A93" s="213"/>
      <c r="B93" s="213"/>
      <c r="C93" s="214"/>
      <c r="D93" s="238"/>
      <c r="E93" s="238"/>
      <c r="F93" s="220"/>
      <c r="G93" s="239"/>
      <c r="H93" s="109"/>
      <c r="I93" s="109"/>
      <c r="J93" s="109"/>
    </row>
    <row r="94" spans="1:10" ht="10.5" customHeight="1">
      <c r="A94" s="213" t="s">
        <v>159</v>
      </c>
      <c r="B94" s="213"/>
      <c r="C94" s="214"/>
      <c r="D94" s="238">
        <v>152.62736246853896</v>
      </c>
      <c r="E94" s="238">
        <v>155.97917246086976</v>
      </c>
      <c r="F94" s="219">
        <v>138.5</v>
      </c>
      <c r="G94" s="239">
        <v>137.91008744465245</v>
      </c>
      <c r="H94" s="109">
        <v>-2.1488830460179953</v>
      </c>
      <c r="I94" s="109">
        <v>10.200261710136436</v>
      </c>
      <c r="J94" s="109">
        <v>13.283089096740895</v>
      </c>
    </row>
    <row r="95" spans="1:10" ht="10.5" customHeight="1">
      <c r="A95" s="213"/>
      <c r="B95" s="213"/>
      <c r="C95" s="214"/>
      <c r="D95" s="238"/>
      <c r="E95" s="238"/>
      <c r="F95" s="220"/>
      <c r="G95" s="239"/>
      <c r="H95" s="109"/>
      <c r="I95" s="109"/>
      <c r="J95" s="109"/>
    </row>
    <row r="96" spans="1:10" ht="10.5" customHeight="1">
      <c r="A96" s="213"/>
      <c r="B96" s="213" t="s">
        <v>119</v>
      </c>
      <c r="C96" s="214"/>
      <c r="D96" s="238">
        <v>151.3817568413361</v>
      </c>
      <c r="E96" s="238">
        <v>150.51035450589404</v>
      </c>
      <c r="F96" s="219">
        <v>136.3</v>
      </c>
      <c r="G96" s="239">
        <v>133.20301502351543</v>
      </c>
      <c r="H96" s="109">
        <v>0.5789650408457087</v>
      </c>
      <c r="I96" s="109">
        <v>11.065118739058033</v>
      </c>
      <c r="J96" s="109">
        <v>12.793333586855137</v>
      </c>
    </row>
    <row r="97" spans="1:10" ht="10.5" customHeight="1">
      <c r="A97" s="213"/>
      <c r="B97" s="213" t="s">
        <v>120</v>
      </c>
      <c r="C97" s="214"/>
      <c r="D97" s="238">
        <v>159.12769469401118</v>
      </c>
      <c r="E97" s="238">
        <v>184.5188105889919</v>
      </c>
      <c r="F97" s="219">
        <v>149.8</v>
      </c>
      <c r="G97" s="239">
        <v>162.49107798401155</v>
      </c>
      <c r="H97" s="109">
        <v>-13.760719470243272</v>
      </c>
      <c r="I97" s="109">
        <v>6.226765483318538</v>
      </c>
      <c r="J97" s="109">
        <v>15.535590568089418</v>
      </c>
    </row>
    <row r="98" spans="1:10" ht="10.5" customHeight="1">
      <c r="A98" s="213"/>
      <c r="B98" s="213"/>
      <c r="C98" s="214"/>
      <c r="D98" s="238"/>
      <c r="E98" s="238"/>
      <c r="F98" s="220"/>
      <c r="G98" s="239"/>
      <c r="H98" s="109"/>
      <c r="I98" s="109"/>
      <c r="J98" s="109"/>
    </row>
    <row r="99" spans="1:10" ht="10.5" customHeight="1">
      <c r="A99" s="213"/>
      <c r="B99" s="213"/>
      <c r="C99" s="214"/>
      <c r="D99" s="238"/>
      <c r="E99" s="238"/>
      <c r="F99" s="220"/>
      <c r="G99" s="239"/>
      <c r="H99" s="109"/>
      <c r="I99" s="109"/>
      <c r="J99" s="109"/>
    </row>
    <row r="100" spans="1:10" ht="10.5" customHeight="1">
      <c r="A100" s="213" t="s">
        <v>160</v>
      </c>
      <c r="B100" s="213"/>
      <c r="C100" s="214"/>
      <c r="D100" s="238">
        <v>103.75937299337583</v>
      </c>
      <c r="E100" s="238">
        <v>124.5866442253922</v>
      </c>
      <c r="F100" s="219">
        <v>103.4</v>
      </c>
      <c r="G100" s="239">
        <v>106.50412205007578</v>
      </c>
      <c r="H100" s="109">
        <v>-16.717097857084376</v>
      </c>
      <c r="I100" s="109">
        <v>0.3475560864369712</v>
      </c>
      <c r="J100" s="109">
        <v>4.172650442040612</v>
      </c>
    </row>
    <row r="101" spans="1:10" ht="10.5" customHeight="1">
      <c r="A101" s="213"/>
      <c r="B101" s="213"/>
      <c r="C101" s="214"/>
      <c r="D101" s="238"/>
      <c r="E101" s="238"/>
      <c r="F101" s="220"/>
      <c r="G101" s="239"/>
      <c r="H101" s="109"/>
      <c r="I101" s="109"/>
      <c r="J101" s="109"/>
    </row>
    <row r="102" spans="1:10" ht="10.5" customHeight="1">
      <c r="A102" s="213"/>
      <c r="B102" s="213" t="s">
        <v>119</v>
      </c>
      <c r="C102" s="214"/>
      <c r="D102" s="238">
        <v>100.08374982664986</v>
      </c>
      <c r="E102" s="238">
        <v>129.24999114946243</v>
      </c>
      <c r="F102" s="220">
        <v>106.6</v>
      </c>
      <c r="G102" s="239">
        <v>106.81158398219021</v>
      </c>
      <c r="H102" s="109">
        <v>-22.565758854935034</v>
      </c>
      <c r="I102" s="109">
        <v>-6.112805040666164</v>
      </c>
      <c r="J102" s="109">
        <v>3.1925209685744953</v>
      </c>
    </row>
    <row r="103" spans="1:10" ht="10.5" customHeight="1">
      <c r="A103" s="213"/>
      <c r="B103" s="213" t="s">
        <v>120</v>
      </c>
      <c r="C103" s="214"/>
      <c r="D103" s="238">
        <v>114.0901748746293</v>
      </c>
      <c r="E103" s="238">
        <v>111.47972044465537</v>
      </c>
      <c r="F103" s="219">
        <v>94.4</v>
      </c>
      <c r="G103" s="239">
        <v>105.63877426351074</v>
      </c>
      <c r="H103" s="109">
        <v>2.341640631642864</v>
      </c>
      <c r="I103" s="109">
        <v>20.858236096005605</v>
      </c>
      <c r="J103" s="109">
        <v>7.175115157949446</v>
      </c>
    </row>
    <row r="104" spans="1:10" ht="10.5" customHeight="1">
      <c r="A104" s="213"/>
      <c r="B104" s="213"/>
      <c r="C104" s="214"/>
      <c r="D104" s="238"/>
      <c r="E104" s="238"/>
      <c r="F104" s="220"/>
      <c r="G104" s="239"/>
      <c r="H104" s="109"/>
      <c r="I104" s="109"/>
      <c r="J104" s="109"/>
    </row>
    <row r="105" spans="1:10" ht="10.5" customHeight="1">
      <c r="A105" s="213"/>
      <c r="B105" s="213"/>
      <c r="C105" s="214"/>
      <c r="D105" s="238"/>
      <c r="E105" s="238"/>
      <c r="F105" s="220"/>
      <c r="G105" s="239"/>
      <c r="H105" s="109"/>
      <c r="I105" s="109"/>
      <c r="J105" s="109"/>
    </row>
    <row r="106" spans="1:10" ht="10.5" customHeight="1">
      <c r="A106" s="213" t="s">
        <v>161</v>
      </c>
      <c r="B106" s="213"/>
      <c r="C106" s="214"/>
      <c r="D106" s="238"/>
      <c r="E106" s="238"/>
      <c r="F106" s="220"/>
      <c r="G106" s="239"/>
      <c r="H106" s="109"/>
      <c r="I106" s="109"/>
      <c r="J106" s="109"/>
    </row>
    <row r="107" spans="1:10" ht="10.5" customHeight="1">
      <c r="A107" s="213"/>
      <c r="B107" s="213" t="s">
        <v>162</v>
      </c>
      <c r="C107" s="214"/>
      <c r="D107" s="238">
        <v>75.978259202778</v>
      </c>
      <c r="E107" s="238">
        <v>106.08356380629453</v>
      </c>
      <c r="F107" s="220">
        <v>56</v>
      </c>
      <c r="G107" s="239">
        <v>98.76612181250107</v>
      </c>
      <c r="H107" s="109">
        <v>-28.378858631189964</v>
      </c>
      <c r="I107" s="109">
        <v>35.67546286210358</v>
      </c>
      <c r="J107" s="109">
        <v>33.368020247535036</v>
      </c>
    </row>
    <row r="108" spans="1:10" ht="10.5" customHeight="1">
      <c r="A108" s="213"/>
      <c r="B108" s="213"/>
      <c r="C108" s="214"/>
      <c r="D108" s="238"/>
      <c r="E108" s="238"/>
      <c r="F108" s="220"/>
      <c r="G108" s="239"/>
      <c r="H108" s="109"/>
      <c r="I108" s="109"/>
      <c r="J108" s="109"/>
    </row>
    <row r="109" spans="1:10" ht="10.5" customHeight="1">
      <c r="A109" s="213"/>
      <c r="B109" s="213"/>
      <c r="C109" s="214"/>
      <c r="D109" s="238"/>
      <c r="E109" s="238"/>
      <c r="F109" s="220"/>
      <c r="G109" s="239"/>
      <c r="H109" s="109"/>
      <c r="I109" s="109"/>
      <c r="J109" s="109"/>
    </row>
    <row r="110" spans="1:10" ht="10.5" customHeight="1">
      <c r="A110" s="213" t="s">
        <v>163</v>
      </c>
      <c r="B110" s="213"/>
      <c r="C110" s="214"/>
      <c r="D110" s="238"/>
      <c r="E110" s="238"/>
      <c r="F110" s="220"/>
      <c r="G110" s="239"/>
      <c r="H110" s="109"/>
      <c r="I110" s="109"/>
      <c r="J110" s="109"/>
    </row>
    <row r="111" spans="1:10" ht="10.5" customHeight="1">
      <c r="A111" s="213"/>
      <c r="B111" s="213" t="s">
        <v>164</v>
      </c>
      <c r="C111" s="214"/>
      <c r="D111" s="238">
        <v>144.73735692873976</v>
      </c>
      <c r="E111" s="238">
        <v>176.94776349908204</v>
      </c>
      <c r="F111" s="220">
        <v>138.3</v>
      </c>
      <c r="G111" s="239">
        <v>155.41962681194255</v>
      </c>
      <c r="H111" s="109">
        <v>-18.203342010880732</v>
      </c>
      <c r="I111" s="109">
        <v>4.654632631048261</v>
      </c>
      <c r="J111" s="109">
        <v>9.166994737050638</v>
      </c>
    </row>
    <row r="112" spans="1:10" ht="10.5" customHeight="1">
      <c r="A112" s="213"/>
      <c r="B112" s="213"/>
      <c r="C112" s="214"/>
      <c r="D112" s="238"/>
      <c r="E112" s="238"/>
      <c r="F112" s="220"/>
      <c r="G112" s="239"/>
      <c r="H112" s="109"/>
      <c r="I112" s="109"/>
      <c r="J112" s="109"/>
    </row>
    <row r="113" spans="1:10" ht="10.5" customHeight="1">
      <c r="A113" s="213"/>
      <c r="B113" s="213" t="s">
        <v>119</v>
      </c>
      <c r="C113" s="214"/>
      <c r="D113" s="238">
        <v>144.8354201331024</v>
      </c>
      <c r="E113" s="238">
        <v>169.1428167673617</v>
      </c>
      <c r="F113" s="220">
        <v>134.4</v>
      </c>
      <c r="G113" s="239">
        <v>154.58604923810688</v>
      </c>
      <c r="H113" s="109">
        <v>-14.370930494607757</v>
      </c>
      <c r="I113" s="109">
        <v>7.764449503796416</v>
      </c>
      <c r="J113" s="109">
        <v>10.602002809935998</v>
      </c>
    </row>
    <row r="114" spans="1:10" ht="10.5" customHeight="1">
      <c r="A114" s="213"/>
      <c r="B114" s="213" t="s">
        <v>120</v>
      </c>
      <c r="C114" s="214"/>
      <c r="D114" s="238">
        <v>143.95360521733846</v>
      </c>
      <c r="E114" s="238">
        <v>239.32733682566058</v>
      </c>
      <c r="F114" s="220">
        <v>169.8</v>
      </c>
      <c r="G114" s="239">
        <v>162.03722503601415</v>
      </c>
      <c r="H114" s="109">
        <v>-39.850747045164205</v>
      </c>
      <c r="I114" s="109">
        <v>-15.221669483310686</v>
      </c>
      <c r="J114" s="109">
        <v>-0.809339852187334</v>
      </c>
    </row>
    <row r="115" spans="1:10" ht="10.5" customHeight="1">
      <c r="A115" s="213"/>
      <c r="B115" s="213"/>
      <c r="C115" s="214"/>
      <c r="D115" s="238"/>
      <c r="E115" s="238"/>
      <c r="F115" s="220"/>
      <c r="G115" s="239"/>
      <c r="H115" s="109"/>
      <c r="I115" s="109"/>
      <c r="J115" s="109"/>
    </row>
    <row r="116" spans="1:10" ht="10.5" customHeight="1">
      <c r="A116" s="213"/>
      <c r="B116" s="213"/>
      <c r="C116" s="214"/>
      <c r="D116" s="238"/>
      <c r="E116" s="238"/>
      <c r="F116" s="220"/>
      <c r="G116" s="239"/>
      <c r="H116" s="109"/>
      <c r="I116" s="109"/>
      <c r="J116" s="109"/>
    </row>
    <row r="117" spans="1:10" ht="10.5" customHeight="1">
      <c r="A117" s="213" t="s">
        <v>165</v>
      </c>
      <c r="B117" s="213"/>
      <c r="C117" s="214"/>
      <c r="D117" s="238">
        <v>127.3454293773951</v>
      </c>
      <c r="E117" s="238">
        <v>136.06667195181296</v>
      </c>
      <c r="F117" s="220">
        <v>86.2</v>
      </c>
      <c r="G117" s="239">
        <v>111.28173998999621</v>
      </c>
      <c r="H117" s="109">
        <v>-6.409536184956757</v>
      </c>
      <c r="I117" s="109">
        <v>47.73251667911265</v>
      </c>
      <c r="J117" s="109">
        <v>26.540597968213717</v>
      </c>
    </row>
    <row r="118" spans="1:10" ht="10.5" customHeight="1">
      <c r="A118" s="213"/>
      <c r="B118" s="213"/>
      <c r="C118" s="214"/>
      <c r="D118" s="238"/>
      <c r="E118" s="238"/>
      <c r="F118" s="220"/>
      <c r="G118" s="239"/>
      <c r="H118" s="109"/>
      <c r="I118" s="109"/>
      <c r="J118" s="109"/>
    </row>
    <row r="119" spans="1:10" ht="10.5" customHeight="1">
      <c r="A119" s="213"/>
      <c r="B119" s="213" t="s">
        <v>119</v>
      </c>
      <c r="C119" s="214"/>
      <c r="D119" s="238">
        <v>108.23542529836575</v>
      </c>
      <c r="E119" s="238">
        <v>104.4770002255284</v>
      </c>
      <c r="F119" s="219">
        <v>81.8</v>
      </c>
      <c r="G119" s="239">
        <v>97.03290751615434</v>
      </c>
      <c r="H119" s="109">
        <v>3.597370775122048</v>
      </c>
      <c r="I119" s="109">
        <v>32.31714584152293</v>
      </c>
      <c r="J119" s="109">
        <v>10.051903323969094</v>
      </c>
    </row>
    <row r="120" spans="1:10" ht="10.5" customHeight="1">
      <c r="A120" s="213"/>
      <c r="B120" s="213" t="s">
        <v>120</v>
      </c>
      <c r="C120" s="214"/>
      <c r="D120" s="238">
        <v>158.7822115492582</v>
      </c>
      <c r="E120" s="238">
        <v>188.03304647783082</v>
      </c>
      <c r="F120" s="220">
        <v>93.6</v>
      </c>
      <c r="G120" s="239">
        <v>134.7296404606177</v>
      </c>
      <c r="H120" s="109">
        <v>-15.556220290256967</v>
      </c>
      <c r="I120" s="109">
        <v>69.63911490305364</v>
      </c>
      <c r="J120" s="109">
        <v>53.797535476933234</v>
      </c>
    </row>
    <row r="121" spans="1:10" ht="10.5" customHeight="1">
      <c r="A121" s="176"/>
      <c r="B121" s="176"/>
      <c r="C121" s="153"/>
      <c r="D121" s="238"/>
      <c r="E121" s="238"/>
      <c r="F121" s="220"/>
      <c r="G121" s="239"/>
      <c r="H121" s="109"/>
      <c r="I121" s="109"/>
      <c r="J121" s="109"/>
    </row>
    <row r="122" spans="1:10" ht="10.5" customHeight="1">
      <c r="A122" s="176"/>
      <c r="B122" s="176"/>
      <c r="C122" s="153"/>
      <c r="D122" s="238"/>
      <c r="E122" s="238"/>
      <c r="F122" s="220"/>
      <c r="G122" s="239"/>
      <c r="H122" s="109"/>
      <c r="I122" s="109"/>
      <c r="J122" s="109"/>
    </row>
    <row r="123" spans="1:10" ht="10.5" customHeight="1">
      <c r="A123" s="213" t="s">
        <v>166</v>
      </c>
      <c r="B123" s="176"/>
      <c r="C123" s="153"/>
      <c r="D123" s="238"/>
      <c r="E123" s="238"/>
      <c r="F123" s="220"/>
      <c r="G123" s="239"/>
      <c r="H123" s="109"/>
      <c r="I123" s="109"/>
      <c r="J123" s="109"/>
    </row>
    <row r="124" spans="1:10" ht="10.5" customHeight="1">
      <c r="A124" s="213"/>
      <c r="B124" s="213" t="s">
        <v>167</v>
      </c>
      <c r="C124" s="153"/>
      <c r="D124" s="238">
        <v>108.30298989243165</v>
      </c>
      <c r="E124" s="238">
        <v>131.768138455725</v>
      </c>
      <c r="F124" s="219">
        <v>119.1</v>
      </c>
      <c r="G124" s="239">
        <v>106.09080935821112</v>
      </c>
      <c r="H124" s="109">
        <v>-17.807907767610903</v>
      </c>
      <c r="I124" s="109">
        <v>-9.065499670502385</v>
      </c>
      <c r="J124" s="109">
        <v>-9.797204717192372</v>
      </c>
    </row>
    <row r="125" spans="1:10" ht="10.5" customHeight="1">
      <c r="A125" s="213"/>
      <c r="B125" s="213"/>
      <c r="C125" s="153"/>
      <c r="D125" s="238"/>
      <c r="E125" s="238"/>
      <c r="F125" s="220"/>
      <c r="G125" s="239"/>
      <c r="H125" s="109"/>
      <c r="I125" s="109"/>
      <c r="J125" s="109"/>
    </row>
    <row r="126" spans="1:10" ht="10.5" customHeight="1">
      <c r="A126" s="213"/>
      <c r="B126" s="213" t="s">
        <v>119</v>
      </c>
      <c r="C126" s="153"/>
      <c r="D126" s="238">
        <v>101.51213513464599</v>
      </c>
      <c r="E126" s="238">
        <v>125.31466129667852</v>
      </c>
      <c r="F126" s="219">
        <v>126.2</v>
      </c>
      <c r="G126" s="239">
        <v>100.00473204607007</v>
      </c>
      <c r="H126" s="109">
        <v>-18.994206995206095</v>
      </c>
      <c r="I126" s="109">
        <v>-19.562491969377188</v>
      </c>
      <c r="J126" s="109">
        <v>-15.785150726658506</v>
      </c>
    </row>
    <row r="127" spans="1:10" ht="10.5" customHeight="1">
      <c r="A127" s="213"/>
      <c r="B127" s="213" t="s">
        <v>120</v>
      </c>
      <c r="C127" s="153"/>
      <c r="D127" s="238">
        <v>118.45137992492107</v>
      </c>
      <c r="E127" s="238">
        <v>141.4123446156623</v>
      </c>
      <c r="F127" s="220">
        <v>108.5</v>
      </c>
      <c r="G127" s="239">
        <v>115.17470915024454</v>
      </c>
      <c r="H127" s="109">
        <v>-16.236888478969583</v>
      </c>
      <c r="I127" s="109">
        <v>9.171778732646148</v>
      </c>
      <c r="J127" s="109">
        <v>-0.6562023519845547</v>
      </c>
    </row>
    <row r="128" spans="1:10" ht="10.5" customHeight="1">
      <c r="A128" s="213"/>
      <c r="B128" s="213"/>
      <c r="C128" s="153"/>
      <c r="D128" s="238"/>
      <c r="E128" s="238"/>
      <c r="F128" s="220"/>
      <c r="G128" s="239"/>
      <c r="H128" s="109"/>
      <c r="I128" s="109"/>
      <c r="J128" s="109"/>
    </row>
    <row r="129" spans="1:10" ht="10.5" customHeight="1">
      <c r="A129" s="213"/>
      <c r="B129" s="213"/>
      <c r="C129" s="153"/>
      <c r="D129" s="238"/>
      <c r="E129" s="238"/>
      <c r="F129" s="220"/>
      <c r="G129" s="239"/>
      <c r="H129" s="109"/>
      <c r="I129" s="109"/>
      <c r="J129" s="109"/>
    </row>
    <row r="130" spans="1:10" ht="10.5" customHeight="1">
      <c r="A130" s="213" t="s">
        <v>168</v>
      </c>
      <c r="B130" s="213"/>
      <c r="C130" s="153"/>
      <c r="D130" s="238">
        <v>139.94248324822578</v>
      </c>
      <c r="E130" s="238">
        <v>156.27948780570424</v>
      </c>
      <c r="F130" s="220">
        <v>122.7</v>
      </c>
      <c r="G130" s="239">
        <v>141.1145898432507</v>
      </c>
      <c r="H130" s="109">
        <v>-10.453710072168631</v>
      </c>
      <c r="I130" s="109">
        <v>14.052553584536088</v>
      </c>
      <c r="J130" s="109">
        <v>16.209449160933126</v>
      </c>
    </row>
    <row r="131" spans="1:10" ht="10.5" customHeight="1">
      <c r="A131" s="213"/>
      <c r="B131" s="213"/>
      <c r="C131" s="153"/>
      <c r="D131" s="238"/>
      <c r="E131" s="238"/>
      <c r="F131" s="220"/>
      <c r="G131" s="239"/>
      <c r="H131" s="109"/>
      <c r="I131" s="109"/>
      <c r="J131" s="109"/>
    </row>
    <row r="132" spans="1:10" ht="10.5" customHeight="1">
      <c r="A132" s="213"/>
      <c r="B132" s="213"/>
      <c r="C132" s="153"/>
      <c r="D132" s="238"/>
      <c r="E132" s="238"/>
      <c r="F132" s="220"/>
      <c r="G132" s="239"/>
      <c r="H132" s="109"/>
      <c r="I132" s="109"/>
      <c r="J132" s="109"/>
    </row>
    <row r="133" spans="1:10" ht="10.5" customHeight="1">
      <c r="A133" s="213" t="s">
        <v>169</v>
      </c>
      <c r="B133" s="213"/>
      <c r="C133" s="153"/>
      <c r="D133" s="238">
        <v>85.98142552412227</v>
      </c>
      <c r="E133" s="238">
        <v>95.47990035799792</v>
      </c>
      <c r="F133" s="220">
        <v>107.5</v>
      </c>
      <c r="G133" s="239">
        <v>109.6227161867897</v>
      </c>
      <c r="H133" s="109">
        <v>-9.948140706328255</v>
      </c>
      <c r="I133" s="109">
        <v>-20.017278582211837</v>
      </c>
      <c r="J133" s="109">
        <v>-31.26059599567748</v>
      </c>
    </row>
    <row r="134" spans="1:10" ht="10.5" customHeight="1">
      <c r="A134" s="213"/>
      <c r="B134" s="213"/>
      <c r="C134" s="153"/>
      <c r="D134" s="238"/>
      <c r="E134" s="238"/>
      <c r="F134" s="220"/>
      <c r="G134" s="239"/>
      <c r="H134" s="109"/>
      <c r="I134" s="109"/>
      <c r="J134" s="109"/>
    </row>
    <row r="135" spans="1:10" ht="10.5" customHeight="1">
      <c r="A135" s="213"/>
      <c r="B135" s="213" t="s">
        <v>119</v>
      </c>
      <c r="C135" s="153"/>
      <c r="D135" s="238">
        <v>84.94755531996907</v>
      </c>
      <c r="E135" s="238">
        <v>87.48035560881927</v>
      </c>
      <c r="F135" s="220">
        <v>99.7</v>
      </c>
      <c r="G135" s="239">
        <v>103.16331961806237</v>
      </c>
      <c r="H135" s="109">
        <v>-2.895278912874989</v>
      </c>
      <c r="I135" s="109">
        <v>-14.796835185587696</v>
      </c>
      <c r="J135" s="109">
        <v>-34.01030260015728</v>
      </c>
    </row>
    <row r="136" spans="1:10" ht="10.5" customHeight="1">
      <c r="A136" s="213"/>
      <c r="B136" s="213" t="s">
        <v>120</v>
      </c>
      <c r="C136" s="153"/>
      <c r="D136" s="238">
        <v>114.55784400134519</v>
      </c>
      <c r="E136" s="238">
        <v>316.58921908010814</v>
      </c>
      <c r="F136" s="220">
        <v>322.5</v>
      </c>
      <c r="G136" s="239">
        <v>288.0256572915666</v>
      </c>
      <c r="H136" s="109">
        <v>-63.814988920277145</v>
      </c>
      <c r="I136" s="109">
        <v>-64.47818790655964</v>
      </c>
      <c r="J136" s="109">
        <v>16.74944056100551</v>
      </c>
    </row>
    <row r="137" spans="1:10" ht="10.5" customHeight="1">
      <c r="A137" s="213"/>
      <c r="B137" s="213"/>
      <c r="C137" s="153"/>
      <c r="D137" s="238"/>
      <c r="E137" s="238"/>
      <c r="F137" s="220"/>
      <c r="G137" s="239"/>
      <c r="H137" s="109"/>
      <c r="I137" s="109"/>
      <c r="J137" s="109"/>
    </row>
    <row r="138" spans="1:10" ht="10.5" customHeight="1">
      <c r="A138" s="176"/>
      <c r="B138" s="176"/>
      <c r="C138" s="153"/>
      <c r="D138" s="238"/>
      <c r="E138" s="238"/>
      <c r="F138" s="220"/>
      <c r="G138" s="239"/>
      <c r="H138" s="109"/>
      <c r="I138" s="109"/>
      <c r="J138" s="109"/>
    </row>
    <row r="139" spans="1:10" ht="10.5" customHeight="1">
      <c r="A139" s="213" t="s">
        <v>170</v>
      </c>
      <c r="B139" s="213"/>
      <c r="C139" s="214"/>
      <c r="D139" s="238"/>
      <c r="E139" s="238"/>
      <c r="F139" s="220"/>
      <c r="G139" s="239"/>
      <c r="H139" s="109"/>
      <c r="I139" s="109"/>
      <c r="J139" s="109"/>
    </row>
    <row r="140" spans="1:10" ht="10.5" customHeight="1">
      <c r="A140" s="213"/>
      <c r="B140" s="213" t="s">
        <v>171</v>
      </c>
      <c r="C140" s="214"/>
      <c r="D140" s="238">
        <v>79.83060226215085</v>
      </c>
      <c r="E140" s="238">
        <v>84.74141955708664</v>
      </c>
      <c r="F140" s="220">
        <v>84.4</v>
      </c>
      <c r="G140" s="239">
        <v>85.6499856797157</v>
      </c>
      <c r="H140" s="109">
        <v>-5.795061400437823</v>
      </c>
      <c r="I140" s="109">
        <v>-5.413978362380519</v>
      </c>
      <c r="J140" s="109">
        <v>-2.9805146803991223</v>
      </c>
    </row>
    <row r="141" spans="1:10" ht="10.5" customHeight="1">
      <c r="A141" s="213"/>
      <c r="B141" s="213"/>
      <c r="C141" s="214"/>
      <c r="D141" s="238"/>
      <c r="E141" s="238"/>
      <c r="F141" s="220"/>
      <c r="G141" s="239"/>
      <c r="H141" s="109"/>
      <c r="I141" s="109"/>
      <c r="J141" s="109"/>
    </row>
    <row r="142" spans="1:10" ht="10.5" customHeight="1">
      <c r="A142" s="213"/>
      <c r="B142" s="213" t="s">
        <v>119</v>
      </c>
      <c r="C142" s="214"/>
      <c r="D142" s="238">
        <v>77.45263311720417</v>
      </c>
      <c r="E142" s="238">
        <v>83.01753959906411</v>
      </c>
      <c r="F142" s="220">
        <v>82.9</v>
      </c>
      <c r="G142" s="239">
        <v>83.46659685211874</v>
      </c>
      <c r="H142" s="109">
        <v>-6.703290062239656</v>
      </c>
      <c r="I142" s="109">
        <v>-6.571009508800764</v>
      </c>
      <c r="J142" s="109">
        <v>-2.90410543963649</v>
      </c>
    </row>
    <row r="143" spans="1:10" ht="10.5" customHeight="1">
      <c r="A143" s="213"/>
      <c r="B143" s="213" t="s">
        <v>120</v>
      </c>
      <c r="C143" s="214"/>
      <c r="D143" s="238">
        <v>98.85160519147557</v>
      </c>
      <c r="E143" s="238">
        <v>98.53046544911176</v>
      </c>
      <c r="F143" s="220">
        <v>96.3</v>
      </c>
      <c r="G143" s="239">
        <v>103.04350601455373</v>
      </c>
      <c r="H143" s="109">
        <v>0.32592938732200705</v>
      </c>
      <c r="I143" s="109">
        <v>2.649641943380658</v>
      </c>
      <c r="J143" s="109">
        <v>-3.605414212247072</v>
      </c>
    </row>
    <row r="144" spans="1:10" ht="10.5" customHeight="1">
      <c r="A144" s="114"/>
      <c r="B144" s="114"/>
      <c r="C144" s="118"/>
      <c r="D144" s="115"/>
      <c r="E144" s="115"/>
      <c r="F144" s="119"/>
      <c r="G144" s="116"/>
      <c r="H144" s="117"/>
      <c r="I144" s="117"/>
      <c r="J144" s="117"/>
    </row>
    <row r="145" spans="1:10" ht="10.5" customHeight="1">
      <c r="A145" s="121"/>
      <c r="B145" s="121"/>
      <c r="C145" s="122"/>
      <c r="D145" s="123"/>
      <c r="E145" s="123"/>
      <c r="F145" s="124"/>
      <c r="G145" s="125"/>
      <c r="H145" s="126"/>
      <c r="I145" s="126"/>
      <c r="J145" s="126"/>
    </row>
    <row r="146" spans="1:10" ht="10.5" customHeight="1">
      <c r="A146" s="121"/>
      <c r="B146" s="121"/>
      <c r="C146" s="122"/>
      <c r="D146" s="127"/>
      <c r="E146" s="127"/>
      <c r="F146" s="124"/>
      <c r="G146" s="128"/>
      <c r="H146" s="127"/>
      <c r="I146" s="127"/>
      <c r="J146" s="127"/>
    </row>
    <row r="147" spans="1:10" ht="10.5" customHeight="1">
      <c r="A147" s="121"/>
      <c r="B147" s="121"/>
      <c r="C147" s="122"/>
      <c r="D147" s="127"/>
      <c r="E147" s="127"/>
      <c r="F147" s="124"/>
      <c r="G147" s="128"/>
      <c r="H147" s="127"/>
      <c r="I147" s="127"/>
      <c r="J147" s="127"/>
    </row>
  </sheetData>
  <mergeCells count="12">
    <mergeCell ref="A3:J3"/>
    <mergeCell ref="E10:E12"/>
    <mergeCell ref="F10:F12"/>
    <mergeCell ref="G8:G12"/>
    <mergeCell ref="D8:D12"/>
    <mergeCell ref="E8:F9"/>
    <mergeCell ref="A76:J76"/>
    <mergeCell ref="D81:D85"/>
    <mergeCell ref="E81:F82"/>
    <mergeCell ref="G81:G85"/>
    <mergeCell ref="E83:E85"/>
    <mergeCell ref="F83:F85"/>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3" max="255" man="1"/>
  </rowBreaks>
</worksheet>
</file>

<file path=xl/worksheets/sheet15.xml><?xml version="1.0" encoding="utf-8"?>
<worksheet xmlns="http://schemas.openxmlformats.org/spreadsheetml/2006/main" xmlns:r="http://schemas.openxmlformats.org/officeDocument/2006/relationships">
  <dimension ref="A1:J147"/>
  <sheetViews>
    <sheetView workbookViewId="0" topLeftCell="A1">
      <selection activeCell="D17" sqref="D17"/>
    </sheetView>
  </sheetViews>
  <sheetFormatPr defaultColWidth="11.421875" defaultRowHeight="12.75"/>
  <cols>
    <col min="1" max="1" width="1.1484375" style="130" customWidth="1"/>
    <col min="2" max="2" width="11.140625" style="130" customWidth="1"/>
    <col min="3" max="3" width="25.140625" style="130" customWidth="1"/>
    <col min="4" max="4" width="8.421875" style="130" customWidth="1"/>
    <col min="5" max="6" width="8.8515625" style="130" customWidth="1"/>
    <col min="7" max="7" width="7.421875" style="130" customWidth="1"/>
    <col min="8" max="8" width="7.00390625" style="130" customWidth="1"/>
    <col min="9" max="9" width="6.7109375" style="130" customWidth="1"/>
    <col min="10" max="10" width="7.140625" style="130" customWidth="1"/>
    <col min="11" max="16384" width="11.421875" style="130" customWidth="1"/>
  </cols>
  <sheetData>
    <row r="1" spans="1:10" s="129" customFormat="1" ht="12.75" customHeight="1">
      <c r="A1" s="233" t="s">
        <v>212</v>
      </c>
      <c r="B1" s="173"/>
      <c r="C1" s="173"/>
      <c r="D1" s="173"/>
      <c r="E1" s="173"/>
      <c r="F1" s="173"/>
      <c r="G1" s="234"/>
      <c r="H1" s="173"/>
      <c r="I1" s="173"/>
      <c r="J1" s="173"/>
    </row>
    <row r="2" spans="1:10" s="129" customFormat="1" ht="12.75" customHeight="1">
      <c r="A2" s="174"/>
      <c r="B2" s="173"/>
      <c r="C2" s="173"/>
      <c r="D2" s="173"/>
      <c r="E2" s="173"/>
      <c r="F2" s="173"/>
      <c r="G2" s="234"/>
      <c r="H2" s="173"/>
      <c r="I2" s="173"/>
      <c r="J2" s="173"/>
    </row>
    <row r="3" spans="1:10" s="129" customFormat="1" ht="15.75" customHeight="1">
      <c r="A3" s="391" t="s">
        <v>209</v>
      </c>
      <c r="B3" s="391"/>
      <c r="C3" s="391"/>
      <c r="D3" s="391"/>
      <c r="E3" s="391"/>
      <c r="F3" s="391"/>
      <c r="G3" s="391"/>
      <c r="H3" s="391"/>
      <c r="I3" s="391"/>
      <c r="J3" s="391"/>
    </row>
    <row r="4" spans="1:10" s="129" customFormat="1" ht="13.5" customHeight="1">
      <c r="A4" s="190" t="s">
        <v>213</v>
      </c>
      <c r="B4" s="52"/>
      <c r="C4" s="52"/>
      <c r="D4" s="173"/>
      <c r="E4" s="173"/>
      <c r="F4" s="173"/>
      <c r="G4" s="234"/>
      <c r="H4" s="173"/>
      <c r="I4" s="173"/>
      <c r="J4" s="52"/>
    </row>
    <row r="5" spans="1:10" s="129" customFormat="1" ht="13.5" customHeight="1">
      <c r="A5" s="190" t="s">
        <v>96</v>
      </c>
      <c r="B5" s="52"/>
      <c r="C5" s="52"/>
      <c r="D5" s="173"/>
      <c r="E5" s="173"/>
      <c r="F5" s="173"/>
      <c r="G5" s="234"/>
      <c r="H5" s="173"/>
      <c r="I5" s="173"/>
      <c r="J5" s="52"/>
    </row>
    <row r="6" spans="1:10" s="129" customFormat="1" ht="12.75" customHeight="1">
      <c r="A6" s="202"/>
      <c r="B6" s="202"/>
      <c r="C6" s="202"/>
      <c r="D6" s="198"/>
      <c r="E6" s="198"/>
      <c r="F6" s="198"/>
      <c r="G6" s="199"/>
      <c r="H6" s="195"/>
      <c r="I6" s="195"/>
      <c r="J6" s="195"/>
    </row>
    <row r="7" spans="1:10" s="129"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211</v>
      </c>
      <c r="F10" s="332" t="s">
        <v>247</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1.25" customHeight="1">
      <c r="A12" s="40"/>
      <c r="B12" s="40"/>
      <c r="C12" s="41"/>
      <c r="D12" s="364"/>
      <c r="E12" s="334"/>
      <c r="F12" s="334" t="s">
        <v>50</v>
      </c>
      <c r="G12" s="361"/>
      <c r="H12" s="210" t="s">
        <v>115</v>
      </c>
      <c r="I12" s="211" t="s">
        <v>116</v>
      </c>
      <c r="J12" s="212" t="s">
        <v>117</v>
      </c>
    </row>
    <row r="13" spans="1:10" ht="10.5" customHeight="1">
      <c r="A13" s="38"/>
      <c r="B13" s="38"/>
      <c r="C13" s="39"/>
      <c r="D13" s="235"/>
      <c r="E13" s="93"/>
      <c r="F13" s="93"/>
      <c r="G13" s="236"/>
      <c r="H13" s="237"/>
      <c r="I13" s="208"/>
      <c r="J13" s="208"/>
    </row>
    <row r="14" spans="1:10" ht="10.5" customHeight="1">
      <c r="A14" s="38"/>
      <c r="B14" s="38"/>
      <c r="C14" s="39"/>
      <c r="D14" s="235"/>
      <c r="E14" s="93"/>
      <c r="F14" s="93"/>
      <c r="G14" s="236"/>
      <c r="H14" s="237"/>
      <c r="I14" s="208"/>
      <c r="J14" s="208"/>
    </row>
    <row r="15" spans="1:10" ht="10.5" customHeight="1">
      <c r="A15" s="213" t="s">
        <v>206</v>
      </c>
      <c r="B15" s="38"/>
      <c r="C15" s="39"/>
      <c r="D15" s="238">
        <v>101.90782215715852</v>
      </c>
      <c r="E15" s="238">
        <v>110.26999420202782</v>
      </c>
      <c r="F15" s="220">
        <v>115.2</v>
      </c>
      <c r="G15" s="239">
        <v>69.26281980744506</v>
      </c>
      <c r="H15" s="109">
        <v>-7.58336128099254</v>
      </c>
      <c r="I15" s="109">
        <v>-11.53834882191101</v>
      </c>
      <c r="J15" s="109">
        <v>-13.666084303442377</v>
      </c>
    </row>
    <row r="16" spans="1:10" ht="10.5" customHeight="1">
      <c r="A16" s="38"/>
      <c r="B16" s="38"/>
      <c r="C16" s="39"/>
      <c r="D16" s="238"/>
      <c r="E16" s="238"/>
      <c r="F16" s="220"/>
      <c r="G16" s="239"/>
      <c r="H16" s="109"/>
      <c r="I16" s="109"/>
      <c r="J16" s="109"/>
    </row>
    <row r="17" spans="1:10" ht="10.5" customHeight="1">
      <c r="A17" s="38"/>
      <c r="B17" s="213"/>
      <c r="C17" s="39"/>
      <c r="D17" s="238"/>
      <c r="E17" s="238"/>
      <c r="F17" s="220"/>
      <c r="G17" s="239"/>
      <c r="H17" s="109"/>
      <c r="I17" s="109"/>
      <c r="J17" s="109"/>
    </row>
    <row r="18" spans="1:10" ht="10.5" customHeight="1">
      <c r="A18" s="213" t="s">
        <v>207</v>
      </c>
      <c r="B18" s="213"/>
      <c r="C18" s="214"/>
      <c r="D18" s="238">
        <v>119.98101923494784</v>
      </c>
      <c r="E18" s="238">
        <v>130.26024666716964</v>
      </c>
      <c r="F18" s="219">
        <v>124.3</v>
      </c>
      <c r="G18" s="239">
        <v>121.50859539089106</v>
      </c>
      <c r="H18" s="109">
        <v>-7.891300450617481</v>
      </c>
      <c r="I18" s="109">
        <v>-3.4746426106614323</v>
      </c>
      <c r="J18" s="109">
        <v>2.74784499814298</v>
      </c>
    </row>
    <row r="19" spans="1:10" ht="10.5" customHeight="1">
      <c r="A19" s="213"/>
      <c r="B19" s="213"/>
      <c r="C19" s="214"/>
      <c r="D19" s="238"/>
      <c r="E19" s="238"/>
      <c r="F19" s="220"/>
      <c r="G19" s="239"/>
      <c r="H19" s="109"/>
      <c r="I19" s="109"/>
      <c r="J19" s="109"/>
    </row>
    <row r="20" spans="1:10" ht="10.5" customHeight="1">
      <c r="A20" s="213" t="s">
        <v>50</v>
      </c>
      <c r="B20" s="213" t="s">
        <v>119</v>
      </c>
      <c r="C20" s="214"/>
      <c r="D20" s="238">
        <v>120.42136863207047</v>
      </c>
      <c r="E20" s="238">
        <v>128.45688300441805</v>
      </c>
      <c r="F20" s="219">
        <v>122</v>
      </c>
      <c r="G20" s="239">
        <v>120.02381595187954</v>
      </c>
      <c r="H20" s="109">
        <v>-6.255417525638708</v>
      </c>
      <c r="I20" s="109">
        <v>-1.2939601376471572</v>
      </c>
      <c r="J20" s="109">
        <v>2.869867196723854</v>
      </c>
    </row>
    <row r="21" spans="1:10" ht="10.5" customHeight="1">
      <c r="A21" s="213"/>
      <c r="B21" s="213" t="s">
        <v>120</v>
      </c>
      <c r="C21" s="214"/>
      <c r="D21" s="238">
        <v>113.19727821687589</v>
      </c>
      <c r="E21" s="238">
        <v>158.0417133891408</v>
      </c>
      <c r="F21" s="220">
        <v>158.3</v>
      </c>
      <c r="G21" s="239">
        <v>144.44355965266973</v>
      </c>
      <c r="H21" s="109">
        <v>-28.37506264048528</v>
      </c>
      <c r="I21" s="109">
        <v>-28.491927847835832</v>
      </c>
      <c r="J21" s="109">
        <v>1.4312847302785254</v>
      </c>
    </row>
    <row r="22" spans="1:10" ht="10.5" customHeight="1">
      <c r="A22" s="213"/>
      <c r="B22" s="213"/>
      <c r="C22" s="214"/>
      <c r="D22" s="238"/>
      <c r="E22" s="238"/>
      <c r="F22" s="220"/>
      <c r="G22" s="239"/>
      <c r="H22" s="109"/>
      <c r="I22" s="109"/>
      <c r="J22" s="109"/>
    </row>
    <row r="23" spans="1:10" ht="10.5" customHeight="1">
      <c r="A23" s="38"/>
      <c r="B23" s="38"/>
      <c r="C23" s="39"/>
      <c r="D23" s="238"/>
      <c r="E23" s="238"/>
      <c r="F23" s="220"/>
      <c r="G23" s="239"/>
      <c r="H23" s="109"/>
      <c r="I23" s="109"/>
      <c r="J23" s="208"/>
    </row>
    <row r="24" spans="1:10" ht="10.5" customHeight="1">
      <c r="A24" s="213" t="s">
        <v>144</v>
      </c>
      <c r="B24" s="213"/>
      <c r="C24" s="214"/>
      <c r="D24" s="238">
        <v>90.54761604848566</v>
      </c>
      <c r="E24" s="238">
        <v>91.00998921112694</v>
      </c>
      <c r="F24" s="219">
        <v>104.9</v>
      </c>
      <c r="G24" s="239">
        <v>93.26599907648954</v>
      </c>
      <c r="H24" s="109">
        <v>-0.5080466074648656</v>
      </c>
      <c r="I24" s="109">
        <v>-13.68196754195838</v>
      </c>
      <c r="J24" s="109">
        <v>-4.973103730011975</v>
      </c>
    </row>
    <row r="25" spans="1:10" ht="10.5" customHeight="1">
      <c r="A25" s="213"/>
      <c r="B25" s="213"/>
      <c r="C25" s="214"/>
      <c r="D25" s="238"/>
      <c r="E25" s="238"/>
      <c r="F25" s="220"/>
      <c r="G25" s="239"/>
      <c r="H25" s="109"/>
      <c r="I25" s="109"/>
      <c r="J25" s="109"/>
    </row>
    <row r="26" spans="1:10" ht="10.5" customHeight="1">
      <c r="A26" s="213"/>
      <c r="B26" s="213" t="s">
        <v>119</v>
      </c>
      <c r="C26" s="214"/>
      <c r="D26" s="238">
        <v>94.08883010298868</v>
      </c>
      <c r="E26" s="238">
        <v>91.68001432435268</v>
      </c>
      <c r="F26" s="219">
        <v>107</v>
      </c>
      <c r="G26" s="239">
        <v>94.64418786965253</v>
      </c>
      <c r="H26" s="109">
        <v>2.6274164509986893</v>
      </c>
      <c r="I26" s="109">
        <v>-12.066513922440485</v>
      </c>
      <c r="J26" s="109">
        <v>-1.8949840151532242</v>
      </c>
    </row>
    <row r="27" spans="1:10" ht="10.5" customHeight="1">
      <c r="A27" s="213"/>
      <c r="B27" s="213" t="s">
        <v>120</v>
      </c>
      <c r="C27" s="214"/>
      <c r="D27" s="238">
        <v>79.42018253064076</v>
      </c>
      <c r="E27" s="238">
        <v>88.90459266607597</v>
      </c>
      <c r="F27" s="219">
        <v>98</v>
      </c>
      <c r="G27" s="239">
        <v>88.92299271890681</v>
      </c>
      <c r="H27" s="109">
        <v>-10.66807669999511</v>
      </c>
      <c r="I27" s="109">
        <v>-18.958997417713512</v>
      </c>
      <c r="J27" s="109">
        <v>-13.939511820715197</v>
      </c>
    </row>
    <row r="28" spans="1:10" ht="10.5" customHeight="1">
      <c r="A28" s="213"/>
      <c r="B28" s="213"/>
      <c r="C28" s="214"/>
      <c r="D28" s="238"/>
      <c r="E28" s="238"/>
      <c r="F28" s="220"/>
      <c r="G28" s="239"/>
      <c r="H28" s="109"/>
      <c r="I28" s="109"/>
      <c r="J28" s="109"/>
    </row>
    <row r="29" spans="1:10" ht="10.5" customHeight="1">
      <c r="A29" s="213"/>
      <c r="B29" s="213"/>
      <c r="C29" s="214"/>
      <c r="D29" s="238"/>
      <c r="E29" s="238"/>
      <c r="F29" s="220"/>
      <c r="G29" s="239"/>
      <c r="H29" s="109"/>
      <c r="I29" s="109"/>
      <c r="J29" s="215"/>
    </row>
    <row r="30" spans="1:10" ht="10.5" customHeight="1">
      <c r="A30" s="213" t="s">
        <v>145</v>
      </c>
      <c r="B30" s="213"/>
      <c r="C30" s="214"/>
      <c r="D30" s="238">
        <v>25.82671399866899</v>
      </c>
      <c r="E30" s="238">
        <v>33.82455135926168</v>
      </c>
      <c r="F30" s="220">
        <v>79</v>
      </c>
      <c r="G30" s="239">
        <v>34.82225740465255</v>
      </c>
      <c r="H30" s="109">
        <v>-23.645065608247197</v>
      </c>
      <c r="I30" s="109">
        <v>-67.30795696371014</v>
      </c>
      <c r="J30" s="109">
        <v>-53.64551726442874</v>
      </c>
    </row>
    <row r="31" spans="1:10" ht="10.5" customHeight="1">
      <c r="A31" s="213" t="s">
        <v>50</v>
      </c>
      <c r="B31" s="213" t="s">
        <v>50</v>
      </c>
      <c r="C31" s="214"/>
      <c r="D31" s="238"/>
      <c r="E31" s="238"/>
      <c r="F31" s="220"/>
      <c r="G31" s="239"/>
      <c r="H31" s="109"/>
      <c r="I31" s="109"/>
      <c r="J31" s="109"/>
    </row>
    <row r="32" spans="1:10" ht="10.5" customHeight="1">
      <c r="A32" s="213"/>
      <c r="B32" s="213"/>
      <c r="C32" s="214"/>
      <c r="D32" s="238"/>
      <c r="E32" s="238"/>
      <c r="F32" s="220"/>
      <c r="G32" s="239"/>
      <c r="H32" s="109"/>
      <c r="I32" s="109"/>
      <c r="J32" s="109"/>
    </row>
    <row r="33" spans="1:10" ht="10.5" customHeight="1">
      <c r="A33" s="213" t="s">
        <v>146</v>
      </c>
      <c r="B33" s="213"/>
      <c r="C33" s="214"/>
      <c r="D33" s="238">
        <v>103.76204893381835</v>
      </c>
      <c r="E33" s="238">
        <v>107.27028569017133</v>
      </c>
      <c r="F33" s="219">
        <v>120.7</v>
      </c>
      <c r="G33" s="239">
        <v>107.92915273040876</v>
      </c>
      <c r="H33" s="109">
        <v>-3.2704646340607524</v>
      </c>
      <c r="I33" s="109">
        <v>-14.033099474881237</v>
      </c>
      <c r="J33" s="109">
        <v>-6.459486938508976</v>
      </c>
    </row>
    <row r="34" spans="1:10" ht="10.5" customHeight="1">
      <c r="A34" s="213"/>
      <c r="B34" s="213"/>
      <c r="C34" s="214"/>
      <c r="D34" s="238"/>
      <c r="E34" s="238"/>
      <c r="F34" s="220"/>
      <c r="G34" s="239"/>
      <c r="H34" s="109"/>
      <c r="I34" s="109"/>
      <c r="J34" s="109"/>
    </row>
    <row r="35" spans="1:10" ht="10.5" customHeight="1">
      <c r="A35" s="213"/>
      <c r="B35" s="213"/>
      <c r="C35" s="214"/>
      <c r="D35" s="238"/>
      <c r="E35" s="238"/>
      <c r="F35" s="220"/>
      <c r="G35" s="239"/>
      <c r="H35" s="109"/>
      <c r="I35" s="109"/>
      <c r="J35" s="109"/>
    </row>
    <row r="36" spans="1:10" ht="10.5" customHeight="1">
      <c r="A36" s="213" t="s">
        <v>147</v>
      </c>
      <c r="B36" s="213"/>
      <c r="C36" s="214"/>
      <c r="D36" s="238">
        <v>144.52066945483645</v>
      </c>
      <c r="E36" s="238">
        <v>135.33949444667738</v>
      </c>
      <c r="F36" s="220">
        <v>111.2</v>
      </c>
      <c r="G36" s="239">
        <v>129.83962367489542</v>
      </c>
      <c r="H36" s="109">
        <v>6.783810628002884</v>
      </c>
      <c r="I36" s="109">
        <v>29.964630804709035</v>
      </c>
      <c r="J36" s="109">
        <v>14.301704982331602</v>
      </c>
    </row>
    <row r="37" spans="1:10" ht="10.5" customHeight="1">
      <c r="A37" s="213"/>
      <c r="B37" s="213"/>
      <c r="C37" s="214"/>
      <c r="D37" s="238"/>
      <c r="E37" s="238"/>
      <c r="F37" s="220"/>
      <c r="G37" s="239"/>
      <c r="H37" s="109"/>
      <c r="I37" s="109"/>
      <c r="J37" s="109"/>
    </row>
    <row r="38" spans="1:10" ht="10.5" customHeight="1">
      <c r="A38" s="213"/>
      <c r="B38" s="213" t="s">
        <v>119</v>
      </c>
      <c r="C38" s="214"/>
      <c r="D38" s="238">
        <v>114.02712372536163</v>
      </c>
      <c r="E38" s="238">
        <v>115.39734110019224</v>
      </c>
      <c r="F38" s="219">
        <v>104.4</v>
      </c>
      <c r="G38" s="239">
        <v>105.93380113360682</v>
      </c>
      <c r="H38" s="109">
        <v>-1.1873907680775149</v>
      </c>
      <c r="I38" s="109">
        <v>9.221382878698877</v>
      </c>
      <c r="J38" s="109">
        <v>13.769855545466518</v>
      </c>
    </row>
    <row r="39" spans="1:10" ht="10.5" customHeight="1">
      <c r="A39" s="213"/>
      <c r="B39" s="213" t="s">
        <v>120</v>
      </c>
      <c r="C39" s="214"/>
      <c r="D39" s="238">
        <v>241.41864089778298</v>
      </c>
      <c r="E39" s="238">
        <v>198.70877995944082</v>
      </c>
      <c r="F39" s="220">
        <v>132.6</v>
      </c>
      <c r="G39" s="239">
        <v>205.82150960265332</v>
      </c>
      <c r="H39" s="109">
        <v>21.493695923783452</v>
      </c>
      <c r="I39" s="109">
        <v>82.06534004357692</v>
      </c>
      <c r="J39" s="109">
        <v>15.179718714976175</v>
      </c>
    </row>
    <row r="40" spans="1:10" ht="10.5" customHeight="1">
      <c r="A40" s="213"/>
      <c r="B40" s="213"/>
      <c r="C40" s="214"/>
      <c r="D40" s="238"/>
      <c r="E40" s="238"/>
      <c r="F40" s="220"/>
      <c r="G40" s="239"/>
      <c r="H40" s="109"/>
      <c r="I40" s="109"/>
      <c r="J40" s="109"/>
    </row>
    <row r="41" spans="1:10" ht="10.5" customHeight="1">
      <c r="A41" s="213"/>
      <c r="B41" s="213"/>
      <c r="C41" s="214"/>
      <c r="D41" s="238"/>
      <c r="E41" s="238"/>
      <c r="F41" s="220"/>
      <c r="G41" s="239"/>
      <c r="H41" s="109"/>
      <c r="I41" s="109"/>
      <c r="J41" s="109"/>
    </row>
    <row r="42" spans="1:10" ht="10.5" customHeight="1">
      <c r="A42" s="213" t="s">
        <v>148</v>
      </c>
      <c r="B42" s="213"/>
      <c r="C42" s="214"/>
      <c r="D42" s="238">
        <v>155.10955027591174</v>
      </c>
      <c r="E42" s="238">
        <v>156.55534141224047</v>
      </c>
      <c r="F42" s="219">
        <v>141</v>
      </c>
      <c r="G42" s="239">
        <v>144.06720526112105</v>
      </c>
      <c r="H42" s="109">
        <v>-0.9235016341739979</v>
      </c>
      <c r="I42" s="109">
        <v>10.006773245327476</v>
      </c>
      <c r="J42" s="109">
        <v>11.71243048558303</v>
      </c>
    </row>
    <row r="43" spans="1:10" ht="10.5" customHeight="1">
      <c r="A43" s="213"/>
      <c r="B43" s="213"/>
      <c r="C43" s="214"/>
      <c r="D43" s="238"/>
      <c r="E43" s="238"/>
      <c r="F43" s="220"/>
      <c r="G43" s="239"/>
      <c r="H43" s="109"/>
      <c r="I43" s="109"/>
      <c r="J43" s="109"/>
    </row>
    <row r="44" spans="1:10" ht="10.5" customHeight="1">
      <c r="A44" s="213"/>
      <c r="B44" s="213" t="s">
        <v>119</v>
      </c>
      <c r="C44" s="214"/>
      <c r="D44" s="238">
        <v>166.10540179866683</v>
      </c>
      <c r="E44" s="238">
        <v>165.92309453741544</v>
      </c>
      <c r="F44" s="220">
        <v>166.1</v>
      </c>
      <c r="G44" s="239">
        <v>158.33771280531946</v>
      </c>
      <c r="H44" s="109">
        <v>0.10987455469032695</v>
      </c>
      <c r="I44" s="109">
        <v>0.003252136464080934</v>
      </c>
      <c r="J44" s="109">
        <v>6.408299156142541</v>
      </c>
    </row>
    <row r="45" spans="1:10" ht="10.5" customHeight="1">
      <c r="A45" s="213"/>
      <c r="B45" s="213" t="s">
        <v>120</v>
      </c>
      <c r="C45" s="214"/>
      <c r="D45" s="238">
        <v>130.65933842362412</v>
      </c>
      <c r="E45" s="238">
        <v>135.72534492521388</v>
      </c>
      <c r="F45" s="220">
        <v>85.3</v>
      </c>
      <c r="G45" s="239">
        <v>112.34326706365151</v>
      </c>
      <c r="H45" s="109">
        <v>-3.7325427350220983</v>
      </c>
      <c r="I45" s="109">
        <v>53.17624668654645</v>
      </c>
      <c r="J45" s="109">
        <v>32.48940296032983</v>
      </c>
    </row>
    <row r="46" spans="1:10" ht="10.5" customHeight="1">
      <c r="A46" s="213"/>
      <c r="B46" s="213"/>
      <c r="C46" s="214"/>
      <c r="D46" s="238"/>
      <c r="E46" s="238"/>
      <c r="F46" s="220"/>
      <c r="G46" s="239"/>
      <c r="H46" s="109"/>
      <c r="I46" s="109"/>
      <c r="J46" s="109"/>
    </row>
    <row r="47" spans="1:10" ht="10.5" customHeight="1">
      <c r="A47" s="213"/>
      <c r="B47" s="213"/>
      <c r="C47" s="214"/>
      <c r="D47" s="238"/>
      <c r="E47" s="238"/>
      <c r="F47" s="220"/>
      <c r="G47" s="239"/>
      <c r="H47" s="109"/>
      <c r="I47" s="109"/>
      <c r="J47" s="109"/>
    </row>
    <row r="48" spans="1:10" ht="10.5" customHeight="1">
      <c r="A48" s="213" t="s">
        <v>149</v>
      </c>
      <c r="B48" s="213"/>
      <c r="C48" s="214"/>
      <c r="D48" s="238"/>
      <c r="E48" s="238"/>
      <c r="F48" s="220"/>
      <c r="G48" s="239"/>
      <c r="H48" s="109"/>
      <c r="I48" s="109"/>
      <c r="J48" s="109"/>
    </row>
    <row r="49" spans="1:10" ht="10.5" customHeight="1">
      <c r="A49" s="213" t="s">
        <v>50</v>
      </c>
      <c r="B49" s="213" t="s">
        <v>150</v>
      </c>
      <c r="C49" s="214"/>
      <c r="D49" s="238">
        <v>102.94128202879529</v>
      </c>
      <c r="E49" s="238">
        <v>107.13067351617373</v>
      </c>
      <c r="F49" s="220">
        <v>103.6</v>
      </c>
      <c r="G49" s="239">
        <v>107.20201408323119</v>
      </c>
      <c r="H49" s="109">
        <v>-3.910543404495598</v>
      </c>
      <c r="I49" s="109">
        <v>-0.6358281575335029</v>
      </c>
      <c r="J49" s="109">
        <v>8.957769491283258</v>
      </c>
    </row>
    <row r="50" spans="1:10" ht="10.5" customHeight="1">
      <c r="A50" s="213"/>
      <c r="B50" s="213"/>
      <c r="C50" s="214"/>
      <c r="D50" s="238"/>
      <c r="E50" s="238"/>
      <c r="F50" s="220"/>
      <c r="G50" s="239"/>
      <c r="H50" s="109"/>
      <c r="I50" s="109"/>
      <c r="J50" s="109"/>
    </row>
    <row r="51" spans="1:10" ht="10.5" customHeight="1">
      <c r="A51" s="213"/>
      <c r="B51" s="213" t="s">
        <v>119</v>
      </c>
      <c r="C51" s="214"/>
      <c r="D51" s="238">
        <v>100.47730915094934</v>
      </c>
      <c r="E51" s="238">
        <v>105.90477910069902</v>
      </c>
      <c r="F51" s="220">
        <v>101.7</v>
      </c>
      <c r="G51" s="239">
        <v>105.67085314297255</v>
      </c>
      <c r="H51" s="109">
        <v>-5.124858383009323</v>
      </c>
      <c r="I51" s="109">
        <v>-1.2022525556053731</v>
      </c>
      <c r="J51" s="109">
        <v>9.999871201733065</v>
      </c>
    </row>
    <row r="52" spans="1:10" ht="10.5" customHeight="1">
      <c r="A52" s="213"/>
      <c r="B52" s="213" t="s">
        <v>120</v>
      </c>
      <c r="C52" s="214"/>
      <c r="D52" s="238">
        <v>133.41824464635954</v>
      </c>
      <c r="E52" s="238">
        <v>122.29380242183498</v>
      </c>
      <c r="F52" s="220">
        <v>127</v>
      </c>
      <c r="G52" s="239">
        <v>126.20477336670525</v>
      </c>
      <c r="H52" s="109">
        <v>9.096488950562176</v>
      </c>
      <c r="I52" s="109">
        <v>5.053735942015385</v>
      </c>
      <c r="J52" s="109">
        <v>-0.6678311384851873</v>
      </c>
    </row>
    <row r="53" spans="1:10" ht="10.5" customHeight="1">
      <c r="A53" s="213"/>
      <c r="B53" s="213"/>
      <c r="C53" s="214"/>
      <c r="D53" s="238"/>
      <c r="E53" s="238"/>
      <c r="F53" s="220"/>
      <c r="G53" s="239"/>
      <c r="H53" s="109"/>
      <c r="I53" s="109"/>
      <c r="J53" s="109"/>
    </row>
    <row r="54" spans="1:10" ht="10.5" customHeight="1">
      <c r="A54" s="213"/>
      <c r="B54" s="213"/>
      <c r="C54" s="214"/>
      <c r="D54" s="238"/>
      <c r="E54" s="238"/>
      <c r="F54" s="220"/>
      <c r="G54" s="239"/>
      <c r="H54" s="109"/>
      <c r="I54" s="109"/>
      <c r="J54" s="109"/>
    </row>
    <row r="55" spans="1:10" ht="10.5" customHeight="1">
      <c r="A55" s="213" t="s">
        <v>151</v>
      </c>
      <c r="B55" s="213"/>
      <c r="C55" s="214"/>
      <c r="D55" s="238">
        <v>136.5987278133605</v>
      </c>
      <c r="E55" s="238">
        <v>155.09354511964776</v>
      </c>
      <c r="F55" s="219">
        <v>146.7</v>
      </c>
      <c r="G55" s="239">
        <v>136.83434382148897</v>
      </c>
      <c r="H55" s="109">
        <v>-11.924943292784569</v>
      </c>
      <c r="I55" s="109">
        <v>-6.885666112228683</v>
      </c>
      <c r="J55" s="109">
        <v>1.8313879702208222</v>
      </c>
    </row>
    <row r="56" spans="1:10" ht="10.5" customHeight="1">
      <c r="A56" s="213"/>
      <c r="B56" s="213"/>
      <c r="C56" s="214"/>
      <c r="D56" s="238"/>
      <c r="E56" s="238"/>
      <c r="F56" s="220"/>
      <c r="G56" s="239"/>
      <c r="H56" s="109"/>
      <c r="I56" s="109"/>
      <c r="J56" s="109"/>
    </row>
    <row r="57" spans="1:10" ht="10.5" customHeight="1">
      <c r="A57" s="213"/>
      <c r="B57" s="213" t="s">
        <v>119</v>
      </c>
      <c r="C57" s="214"/>
      <c r="D57" s="238">
        <v>154.23431814113852</v>
      </c>
      <c r="E57" s="238">
        <v>156.6289264187066</v>
      </c>
      <c r="F57" s="219">
        <v>160.8</v>
      </c>
      <c r="G57" s="239">
        <v>141.36240940929994</v>
      </c>
      <c r="H57" s="109">
        <v>-1.5288416592773773</v>
      </c>
      <c r="I57" s="109">
        <v>-4.0831354843666015</v>
      </c>
      <c r="J57" s="109">
        <v>6.772773032795024</v>
      </c>
    </row>
    <row r="58" spans="1:10" ht="10.5" customHeight="1">
      <c r="A58" s="213"/>
      <c r="B58" s="213" t="s">
        <v>120</v>
      </c>
      <c r="C58" s="214"/>
      <c r="D58" s="238">
        <v>99.08492904535888</v>
      </c>
      <c r="E58" s="238">
        <v>151.8275367832907</v>
      </c>
      <c r="F58" s="220">
        <v>116.5</v>
      </c>
      <c r="G58" s="239">
        <v>127.17820809531062</v>
      </c>
      <c r="H58" s="109">
        <v>-34.73849925736027</v>
      </c>
      <c r="I58" s="109">
        <v>-14.948558759348604</v>
      </c>
      <c r="J58" s="109">
        <v>-8.185128994302138</v>
      </c>
    </row>
    <row r="59" spans="1:10" ht="10.5" customHeight="1">
      <c r="A59" s="213"/>
      <c r="B59" s="213"/>
      <c r="C59" s="221"/>
      <c r="D59" s="240"/>
      <c r="E59" s="238"/>
      <c r="F59" s="220"/>
      <c r="G59" s="239"/>
      <c r="H59" s="109"/>
      <c r="I59" s="109"/>
      <c r="J59" s="109"/>
    </row>
    <row r="60" spans="1:10" ht="10.5" customHeight="1">
      <c r="A60" s="213"/>
      <c r="B60" s="213"/>
      <c r="C60" s="221"/>
      <c r="D60" s="240"/>
      <c r="E60" s="238"/>
      <c r="F60" s="220"/>
      <c r="G60" s="239"/>
      <c r="H60" s="109"/>
      <c r="I60" s="109"/>
      <c r="J60" s="109"/>
    </row>
    <row r="61" spans="1:10" ht="10.5" customHeight="1">
      <c r="A61" s="213" t="s">
        <v>152</v>
      </c>
      <c r="B61" s="213"/>
      <c r="C61" s="214"/>
      <c r="D61" s="238">
        <v>153.498305970188</v>
      </c>
      <c r="E61" s="238">
        <v>171.2133684904953</v>
      </c>
      <c r="F61" s="219">
        <v>147.2</v>
      </c>
      <c r="G61" s="239">
        <v>149.10880394200126</v>
      </c>
      <c r="H61" s="109">
        <v>-10.34677529943623</v>
      </c>
      <c r="I61" s="109">
        <v>4.278740468877725</v>
      </c>
      <c r="J61" s="109">
        <v>11.413981504006982</v>
      </c>
    </row>
    <row r="62" spans="1:10" ht="10.5" customHeight="1">
      <c r="A62" s="213"/>
      <c r="B62" s="213"/>
      <c r="C62" s="214"/>
      <c r="D62" s="238"/>
      <c r="E62" s="238"/>
      <c r="F62" s="220"/>
      <c r="G62" s="239"/>
      <c r="H62" s="109"/>
      <c r="I62" s="109"/>
      <c r="J62" s="109"/>
    </row>
    <row r="63" spans="1:10" ht="10.5" customHeight="1">
      <c r="A63" s="213"/>
      <c r="B63" s="213" t="s">
        <v>119</v>
      </c>
      <c r="C63" s="214"/>
      <c r="D63" s="238">
        <v>141.5434378641236</v>
      </c>
      <c r="E63" s="238">
        <v>154.23585322888965</v>
      </c>
      <c r="F63" s="220">
        <v>135.9</v>
      </c>
      <c r="G63" s="239">
        <v>133.75974453011065</v>
      </c>
      <c r="H63" s="109">
        <v>-8.229224981775284</v>
      </c>
      <c r="I63" s="109">
        <v>4.152640076617805</v>
      </c>
      <c r="J63" s="109">
        <v>10.23220200073202</v>
      </c>
    </row>
    <row r="64" spans="1:10" ht="10.5" customHeight="1">
      <c r="A64" s="213"/>
      <c r="B64" s="213" t="s">
        <v>120</v>
      </c>
      <c r="C64" s="214"/>
      <c r="D64" s="238">
        <v>209.76192607451569</v>
      </c>
      <c r="E64" s="238">
        <v>251.11525116767726</v>
      </c>
      <c r="F64" s="219">
        <v>200.3</v>
      </c>
      <c r="G64" s="239">
        <v>221.30288952035013</v>
      </c>
      <c r="H64" s="109">
        <v>-16.46786680652411</v>
      </c>
      <c r="I64" s="109">
        <v>4.723877221425698</v>
      </c>
      <c r="J64" s="109">
        <v>14.918686580374501</v>
      </c>
    </row>
    <row r="65" spans="1:10" ht="10.5" customHeight="1">
      <c r="A65" s="213"/>
      <c r="B65" s="213"/>
      <c r="C65" s="221"/>
      <c r="D65" s="240"/>
      <c r="E65" s="238"/>
      <c r="F65" s="219"/>
      <c r="G65" s="239"/>
      <c r="H65" s="109"/>
      <c r="I65" s="109"/>
      <c r="J65" s="109"/>
    </row>
    <row r="66" spans="1:10" ht="10.5" customHeight="1">
      <c r="A66" s="213"/>
      <c r="B66" s="213"/>
      <c r="C66" s="221"/>
      <c r="D66" s="240"/>
      <c r="E66" s="238"/>
      <c r="F66" s="219"/>
      <c r="G66" s="239"/>
      <c r="H66" s="109"/>
      <c r="I66" s="109"/>
      <c r="J66" s="109"/>
    </row>
    <row r="67" spans="1:10" ht="10.5" customHeight="1">
      <c r="A67" s="213" t="s">
        <v>153</v>
      </c>
      <c r="B67" s="213"/>
      <c r="C67" s="214"/>
      <c r="D67" s="238"/>
      <c r="E67" s="238"/>
      <c r="F67" s="241"/>
      <c r="G67" s="239"/>
      <c r="H67" s="109"/>
      <c r="I67" s="109"/>
      <c r="J67" s="109"/>
    </row>
    <row r="68" spans="1:10" ht="10.5" customHeight="1">
      <c r="A68" s="213"/>
      <c r="B68" s="213" t="s">
        <v>154</v>
      </c>
      <c r="C68" s="214"/>
      <c r="D68" s="238">
        <v>110.20238310482881</v>
      </c>
      <c r="E68" s="238">
        <v>116.72956674306812</v>
      </c>
      <c r="F68" s="219">
        <v>109.7</v>
      </c>
      <c r="G68" s="239">
        <v>97.2554199734191</v>
      </c>
      <c r="H68" s="109">
        <v>-5.591714096400446</v>
      </c>
      <c r="I68" s="109">
        <v>0.45796089774731885</v>
      </c>
      <c r="J68" s="109">
        <v>6.36482875346355</v>
      </c>
    </row>
    <row r="69" spans="1:10" ht="10.5" customHeight="1">
      <c r="A69" s="213"/>
      <c r="B69" s="213"/>
      <c r="C69" s="214"/>
      <c r="D69" s="238"/>
      <c r="E69" s="238"/>
      <c r="F69" s="220"/>
      <c r="G69" s="239"/>
      <c r="H69" s="109"/>
      <c r="I69" s="109"/>
      <c r="J69" s="109"/>
    </row>
    <row r="70" spans="1:10" ht="10.5" customHeight="1">
      <c r="A70" s="213"/>
      <c r="B70" s="213" t="s">
        <v>119</v>
      </c>
      <c r="C70" s="214"/>
      <c r="D70" s="238">
        <v>105.35874091029594</v>
      </c>
      <c r="E70" s="238">
        <v>110.19908753804164</v>
      </c>
      <c r="F70" s="219">
        <v>106.3</v>
      </c>
      <c r="G70" s="239">
        <v>90.76008637193051</v>
      </c>
      <c r="H70" s="109">
        <v>-4.3923654323133805</v>
      </c>
      <c r="I70" s="109">
        <v>-0.8854742142089008</v>
      </c>
      <c r="J70" s="109">
        <v>6.193348540598473</v>
      </c>
    </row>
    <row r="71" spans="1:10" ht="10.5" customHeight="1">
      <c r="A71" s="213"/>
      <c r="B71" s="213" t="s">
        <v>120</v>
      </c>
      <c r="C71" s="214"/>
      <c r="D71" s="238">
        <v>139.8755524075961</v>
      </c>
      <c r="E71" s="238">
        <v>156.73665382531365</v>
      </c>
      <c r="F71" s="219">
        <v>130.8</v>
      </c>
      <c r="G71" s="239">
        <v>136.9940809806526</v>
      </c>
      <c r="H71" s="109">
        <v>-10.757599455012997</v>
      </c>
      <c r="I71" s="109">
        <v>6.938495724461843</v>
      </c>
      <c r="J71" s="109">
        <v>6.956605277701806</v>
      </c>
    </row>
    <row r="72" spans="1:10" ht="10.5" customHeight="1">
      <c r="A72" s="213"/>
      <c r="B72" s="213"/>
      <c r="C72" s="214"/>
      <c r="D72" s="238"/>
      <c r="E72" s="238"/>
      <c r="F72" s="220"/>
      <c r="G72" s="239"/>
      <c r="H72" s="109"/>
      <c r="I72" s="109"/>
      <c r="J72" s="109"/>
    </row>
    <row r="73" spans="1:10" s="129" customFormat="1" ht="12.75" customHeight="1">
      <c r="A73" s="233" t="s">
        <v>214</v>
      </c>
      <c r="B73" s="173"/>
      <c r="C73" s="173"/>
      <c r="D73" s="173"/>
      <c r="E73" s="173"/>
      <c r="F73" s="173"/>
      <c r="G73" s="234"/>
      <c r="H73" s="173"/>
      <c r="I73" s="173"/>
      <c r="J73" s="48"/>
    </row>
    <row r="74" spans="1:10" s="129" customFormat="1" ht="12.75" customHeight="1">
      <c r="A74" s="174"/>
      <c r="B74" s="173"/>
      <c r="C74" s="173"/>
      <c r="D74" s="173"/>
      <c r="E74" s="173"/>
      <c r="F74" s="173"/>
      <c r="G74" s="234"/>
      <c r="H74" s="173"/>
      <c r="I74" s="173"/>
      <c r="J74" s="48"/>
    </row>
    <row r="75" spans="1:10" s="137" customFormat="1" ht="13.5" customHeight="1">
      <c r="A75" s="389" t="s">
        <v>209</v>
      </c>
      <c r="B75" s="389"/>
      <c r="C75" s="389"/>
      <c r="D75" s="389"/>
      <c r="E75" s="389"/>
      <c r="F75" s="389"/>
      <c r="G75" s="389"/>
      <c r="H75" s="389"/>
      <c r="I75" s="389"/>
      <c r="J75" s="389"/>
    </row>
    <row r="76" spans="1:10" s="129" customFormat="1" ht="13.5" customHeight="1">
      <c r="A76" s="182" t="s">
        <v>215</v>
      </c>
      <c r="B76" s="201"/>
      <c r="C76" s="52"/>
      <c r="D76" s="173"/>
      <c r="E76" s="173"/>
      <c r="F76" s="173"/>
      <c r="G76" s="234"/>
      <c r="H76" s="173"/>
      <c r="I76" s="173"/>
      <c r="J76" s="48"/>
    </row>
    <row r="77" spans="1:10" s="129" customFormat="1" ht="13.5" customHeight="1">
      <c r="A77" s="182" t="s">
        <v>96</v>
      </c>
      <c r="B77" s="201"/>
      <c r="C77" s="52"/>
      <c r="D77" s="173"/>
      <c r="E77" s="173"/>
      <c r="F77" s="173"/>
      <c r="G77" s="234"/>
      <c r="H77" s="173"/>
      <c r="I77" s="173"/>
      <c r="J77" s="48"/>
    </row>
    <row r="78" spans="1:10" s="129" customFormat="1" ht="12" customHeight="1">
      <c r="A78" s="182"/>
      <c r="B78" s="201"/>
      <c r="C78" s="201"/>
      <c r="D78" s="195"/>
      <c r="E78" s="195"/>
      <c r="F78" s="195"/>
      <c r="G78" s="196"/>
      <c r="H78" s="195"/>
      <c r="I78" s="195"/>
      <c r="J78" s="224"/>
    </row>
    <row r="79" spans="1:10" s="129" customFormat="1" ht="12.75" customHeight="1">
      <c r="A79" s="202"/>
      <c r="B79" s="202"/>
      <c r="C79" s="202"/>
      <c r="D79" s="198"/>
      <c r="E79" s="198"/>
      <c r="F79" s="198"/>
      <c r="G79" s="199"/>
      <c r="H79" s="195"/>
      <c r="I79" s="195"/>
      <c r="J79" s="195"/>
    </row>
    <row r="80" spans="1:10" ht="11.25" customHeight="1">
      <c r="A80" s="203"/>
      <c r="B80" s="203"/>
      <c r="C80" s="204"/>
      <c r="D80" s="362" t="s">
        <v>240</v>
      </c>
      <c r="E80" s="365" t="s">
        <v>140</v>
      </c>
      <c r="F80" s="366"/>
      <c r="G80" s="359" t="s">
        <v>141</v>
      </c>
      <c r="H80" s="89" t="s">
        <v>97</v>
      </c>
      <c r="I80" s="89"/>
      <c r="J80" s="89"/>
    </row>
    <row r="81" spans="1:10" ht="11.25" customHeight="1">
      <c r="A81"/>
      <c r="B81"/>
      <c r="C81" s="39"/>
      <c r="D81" s="363"/>
      <c r="E81" s="367"/>
      <c r="F81" s="331"/>
      <c r="G81" s="360"/>
      <c r="H81" s="55" t="s">
        <v>105</v>
      </c>
      <c r="I81" s="56"/>
      <c r="J81" s="57" t="s">
        <v>239</v>
      </c>
    </row>
    <row r="82" spans="1:10" ht="11.25" customHeight="1">
      <c r="A82" s="183" t="s">
        <v>142</v>
      </c>
      <c r="B82" s="183"/>
      <c r="C82" s="205"/>
      <c r="D82" s="363"/>
      <c r="E82" s="332" t="s">
        <v>211</v>
      </c>
      <c r="F82" s="332" t="s">
        <v>242</v>
      </c>
      <c r="G82" s="360"/>
      <c r="H82" s="206" t="s">
        <v>112</v>
      </c>
      <c r="I82" s="206"/>
      <c r="J82" s="206"/>
    </row>
    <row r="83" spans="1:10" ht="11.25" customHeight="1">
      <c r="A83"/>
      <c r="B83"/>
      <c r="C83" s="39"/>
      <c r="D83" s="363"/>
      <c r="E83" s="333"/>
      <c r="F83" s="333" t="s">
        <v>50</v>
      </c>
      <c r="G83" s="360"/>
      <c r="H83" s="207" t="s">
        <v>113</v>
      </c>
      <c r="I83" s="208" t="s">
        <v>114</v>
      </c>
      <c r="J83" s="209" t="s">
        <v>114</v>
      </c>
    </row>
    <row r="84" spans="1:10" ht="11.25" customHeight="1">
      <c r="A84" s="40"/>
      <c r="B84" s="40"/>
      <c r="C84" s="41"/>
      <c r="D84" s="364"/>
      <c r="E84" s="334"/>
      <c r="F84" s="334" t="s">
        <v>50</v>
      </c>
      <c r="G84" s="361"/>
      <c r="H84" s="210" t="s">
        <v>115</v>
      </c>
      <c r="I84" s="211" t="s">
        <v>116</v>
      </c>
      <c r="J84" s="212" t="s">
        <v>117</v>
      </c>
    </row>
    <row r="85" spans="1:10" ht="10.5" customHeight="1">
      <c r="A85" s="38"/>
      <c r="B85" s="38"/>
      <c r="C85" s="39"/>
      <c r="D85" s="235"/>
      <c r="E85" s="93"/>
      <c r="F85" s="93"/>
      <c r="G85" s="236"/>
      <c r="H85" s="237"/>
      <c r="I85" s="208"/>
      <c r="J85" s="208"/>
    </row>
    <row r="86" spans="1:10" ht="10.5" customHeight="1">
      <c r="A86" s="38"/>
      <c r="B86" s="38"/>
      <c r="C86" s="39"/>
      <c r="D86" s="238"/>
      <c r="E86" s="238"/>
      <c r="F86" s="241"/>
      <c r="G86" s="239"/>
      <c r="H86" s="109"/>
      <c r="I86" s="109"/>
      <c r="J86" s="208"/>
    </row>
    <row r="87" spans="1:10" ht="10.5" customHeight="1">
      <c r="A87" s="213" t="s">
        <v>158</v>
      </c>
      <c r="B87" s="213"/>
      <c r="C87" s="214"/>
      <c r="D87" s="238">
        <v>158.0009294480516</v>
      </c>
      <c r="E87" s="238">
        <v>176.67617494061028</v>
      </c>
      <c r="F87" s="219">
        <v>116.7</v>
      </c>
      <c r="G87" s="239">
        <v>157.51814620401515</v>
      </c>
      <c r="H87" s="109">
        <v>-10.570324775729587</v>
      </c>
      <c r="I87" s="109">
        <v>35.39068504545981</v>
      </c>
      <c r="J87" s="109">
        <v>24.60717411053992</v>
      </c>
    </row>
    <row r="88" spans="1:10" ht="10.5" customHeight="1">
      <c r="A88" s="213"/>
      <c r="B88" s="213"/>
      <c r="C88" s="214"/>
      <c r="D88" s="238"/>
      <c r="E88" s="238"/>
      <c r="F88" s="220"/>
      <c r="G88" s="239"/>
      <c r="H88" s="109"/>
      <c r="I88" s="109"/>
      <c r="J88" s="109"/>
    </row>
    <row r="89" spans="1:10" ht="10.5" customHeight="1">
      <c r="A89" s="213"/>
      <c r="B89" s="213" t="s">
        <v>119</v>
      </c>
      <c r="C89" s="214"/>
      <c r="D89" s="238">
        <v>155.46816472308436</v>
      </c>
      <c r="E89" s="238">
        <v>169.57641613789548</v>
      </c>
      <c r="F89" s="219">
        <v>114.8</v>
      </c>
      <c r="G89" s="239">
        <v>152.0605835701433</v>
      </c>
      <c r="H89" s="109">
        <v>-8.319701368932474</v>
      </c>
      <c r="I89" s="109">
        <v>35.42523059502122</v>
      </c>
      <c r="J89" s="109">
        <v>20.709120842782735</v>
      </c>
    </row>
    <row r="90" spans="1:10" ht="10.5" customHeight="1">
      <c r="A90" s="213"/>
      <c r="B90" s="213" t="s">
        <v>120</v>
      </c>
      <c r="C90" s="214"/>
      <c r="D90" s="238">
        <v>162.3808699082267</v>
      </c>
      <c r="E90" s="238">
        <v>188.95387314211345</v>
      </c>
      <c r="F90" s="219">
        <v>119.9</v>
      </c>
      <c r="G90" s="239">
        <v>166.96767542225007</v>
      </c>
      <c r="H90" s="109">
        <v>-14.063222305001924</v>
      </c>
      <c r="I90" s="109">
        <v>35.43025013196556</v>
      </c>
      <c r="J90" s="109">
        <v>31.331300820746854</v>
      </c>
    </row>
    <row r="91" spans="1:10" ht="10.5" customHeight="1">
      <c r="A91" s="213"/>
      <c r="B91" s="213"/>
      <c r="C91" s="214"/>
      <c r="D91" s="238"/>
      <c r="E91" s="238"/>
      <c r="F91" s="220"/>
      <c r="G91" s="239"/>
      <c r="H91" s="109"/>
      <c r="I91" s="109"/>
      <c r="J91" s="109"/>
    </row>
    <row r="92" spans="1:10" ht="10.5" customHeight="1">
      <c r="A92" s="213"/>
      <c r="B92" s="213"/>
      <c r="C92" s="214"/>
      <c r="D92" s="238"/>
      <c r="E92" s="238"/>
      <c r="F92" s="220"/>
      <c r="G92" s="239"/>
      <c r="H92" s="109"/>
      <c r="I92" s="109"/>
      <c r="J92" s="109"/>
    </row>
    <row r="93" spans="1:10" ht="10.5" customHeight="1">
      <c r="A93" s="213" t="s">
        <v>159</v>
      </c>
      <c r="B93" s="213"/>
      <c r="C93" s="214"/>
      <c r="D93" s="238">
        <v>157.17802483260172</v>
      </c>
      <c r="E93" s="238">
        <v>160.58569082073092</v>
      </c>
      <c r="F93" s="219">
        <v>141.3</v>
      </c>
      <c r="G93" s="239">
        <v>140.79520110913407</v>
      </c>
      <c r="H93" s="109">
        <v>-2.122023432295302</v>
      </c>
      <c r="I93" s="109">
        <v>11.237101792357896</v>
      </c>
      <c r="J93" s="109">
        <v>13.569533264809342</v>
      </c>
    </row>
    <row r="94" spans="1:10" ht="10.5" customHeight="1">
      <c r="A94" s="213"/>
      <c r="B94" s="213"/>
      <c r="C94" s="214"/>
      <c r="D94" s="238"/>
      <c r="E94" s="238"/>
      <c r="F94" s="220"/>
      <c r="G94" s="239"/>
      <c r="H94" s="109"/>
      <c r="I94" s="109"/>
      <c r="J94" s="109"/>
    </row>
    <row r="95" spans="1:10" ht="10.5" customHeight="1">
      <c r="A95" s="213"/>
      <c r="B95" s="213" t="s">
        <v>119</v>
      </c>
      <c r="C95" s="214"/>
      <c r="D95" s="238">
        <v>155.3453167353047</v>
      </c>
      <c r="E95" s="238">
        <v>154.39423869845447</v>
      </c>
      <c r="F95" s="219">
        <v>139</v>
      </c>
      <c r="G95" s="239">
        <v>135.47779615803492</v>
      </c>
      <c r="H95" s="109">
        <v>0.6160061702222961</v>
      </c>
      <c r="I95" s="109">
        <v>11.759220672881073</v>
      </c>
      <c r="J95" s="109">
        <v>12.645313654057722</v>
      </c>
    </row>
    <row r="96" spans="1:10" ht="10.5" customHeight="1">
      <c r="A96" s="213"/>
      <c r="B96" s="213" t="s">
        <v>120</v>
      </c>
      <c r="C96" s="214"/>
      <c r="D96" s="238">
        <v>166.73840118493604</v>
      </c>
      <c r="E96" s="238">
        <v>192.8835849860031</v>
      </c>
      <c r="F96" s="219">
        <v>153</v>
      </c>
      <c r="G96" s="239">
        <v>168.5932238184237</v>
      </c>
      <c r="H96" s="109">
        <v>-13.554903494231674</v>
      </c>
      <c r="I96" s="109">
        <v>8.979347179696756</v>
      </c>
      <c r="J96" s="109">
        <v>17.69946351224037</v>
      </c>
    </row>
    <row r="97" spans="1:10" ht="10.5" customHeight="1">
      <c r="A97" s="213"/>
      <c r="B97" s="213"/>
      <c r="C97" s="214"/>
      <c r="D97" s="238"/>
      <c r="E97" s="238"/>
      <c r="F97" s="220"/>
      <c r="G97" s="239"/>
      <c r="H97" s="109"/>
      <c r="I97" s="109"/>
      <c r="J97" s="109"/>
    </row>
    <row r="98" spans="1:10" ht="10.5" customHeight="1">
      <c r="A98" s="213"/>
      <c r="B98" s="213"/>
      <c r="C98" s="214"/>
      <c r="D98" s="238"/>
      <c r="E98" s="238"/>
      <c r="F98" s="220"/>
      <c r="G98" s="239"/>
      <c r="H98" s="109"/>
      <c r="I98" s="109"/>
      <c r="J98" s="109"/>
    </row>
    <row r="99" spans="1:10" ht="10.5" customHeight="1">
      <c r="A99" s="213" t="s">
        <v>160</v>
      </c>
      <c r="B99" s="213"/>
      <c r="C99" s="214"/>
      <c r="D99" s="238">
        <v>108.58139890343264</v>
      </c>
      <c r="E99" s="238">
        <v>130.22614645445506</v>
      </c>
      <c r="F99" s="219">
        <v>107.2</v>
      </c>
      <c r="G99" s="239">
        <v>111.06920962220056</v>
      </c>
      <c r="H99" s="109">
        <v>-16.6208923018331</v>
      </c>
      <c r="I99" s="109">
        <v>1.2886183800677609</v>
      </c>
      <c r="J99" s="109">
        <v>4.976027384545812</v>
      </c>
    </row>
    <row r="100" spans="1:10" ht="10.5" customHeight="1">
      <c r="A100" s="213"/>
      <c r="B100" s="213"/>
      <c r="C100" s="214"/>
      <c r="D100" s="238"/>
      <c r="E100" s="238"/>
      <c r="F100" s="220"/>
      <c r="G100" s="239"/>
      <c r="H100" s="109"/>
      <c r="I100" s="109"/>
      <c r="J100" s="109"/>
    </row>
    <row r="101" spans="1:10" ht="10.5" customHeight="1">
      <c r="A101" s="213"/>
      <c r="B101" s="213" t="s">
        <v>119</v>
      </c>
      <c r="C101" s="214"/>
      <c r="D101" s="238">
        <v>104.96348501590325</v>
      </c>
      <c r="E101" s="238">
        <v>135.40350286244677</v>
      </c>
      <c r="F101" s="220">
        <v>110.9</v>
      </c>
      <c r="G101" s="239">
        <v>111.6610561319294</v>
      </c>
      <c r="H101" s="109">
        <v>-22.48096777634093</v>
      </c>
      <c r="I101" s="109">
        <v>-5.3530342507635345</v>
      </c>
      <c r="J101" s="109">
        <v>3.9244096092523284</v>
      </c>
    </row>
    <row r="102" spans="1:10" ht="10.5" customHeight="1">
      <c r="A102" s="213"/>
      <c r="B102" s="213" t="s">
        <v>120</v>
      </c>
      <c r="C102" s="214"/>
      <c r="D102" s="238">
        <v>118.74383948016964</v>
      </c>
      <c r="E102" s="238">
        <v>115.68335232322494</v>
      </c>
      <c r="F102" s="219">
        <v>96.9</v>
      </c>
      <c r="G102" s="239">
        <v>109.42295623276028</v>
      </c>
      <c r="H102" s="109">
        <v>2.645572673580164</v>
      </c>
      <c r="I102" s="109">
        <v>22.542662002239044</v>
      </c>
      <c r="J102" s="109">
        <v>8.131497939037255</v>
      </c>
    </row>
    <row r="103" spans="1:10" ht="10.5" customHeight="1">
      <c r="A103" s="213"/>
      <c r="B103" s="213"/>
      <c r="C103" s="214"/>
      <c r="D103" s="238"/>
      <c r="E103" s="238"/>
      <c r="F103" s="220"/>
      <c r="G103" s="239"/>
      <c r="H103" s="109"/>
      <c r="I103" s="109"/>
      <c r="J103" s="109"/>
    </row>
    <row r="104" spans="1:10" ht="10.5" customHeight="1">
      <c r="A104" s="213"/>
      <c r="B104" s="213"/>
      <c r="C104" s="214"/>
      <c r="D104" s="238"/>
      <c r="E104" s="238"/>
      <c r="F104" s="220"/>
      <c r="G104" s="239"/>
      <c r="H104" s="109"/>
      <c r="I104" s="109"/>
      <c r="J104" s="109"/>
    </row>
    <row r="105" spans="1:10" ht="10.5" customHeight="1">
      <c r="A105" s="213" t="s">
        <v>161</v>
      </c>
      <c r="B105" s="213"/>
      <c r="C105" s="214"/>
      <c r="D105" s="238"/>
      <c r="E105" s="238"/>
      <c r="F105" s="220"/>
      <c r="G105" s="239"/>
      <c r="H105" s="109"/>
      <c r="I105" s="109"/>
      <c r="J105" s="109"/>
    </row>
    <row r="106" spans="1:10" ht="10.5" customHeight="1">
      <c r="A106" s="213"/>
      <c r="B106" s="213" t="s">
        <v>162</v>
      </c>
      <c r="C106" s="214"/>
      <c r="D106" s="238">
        <v>58.78699893855096</v>
      </c>
      <c r="E106" s="238">
        <v>83.434793182362</v>
      </c>
      <c r="F106" s="220">
        <v>49.3</v>
      </c>
      <c r="G106" s="239">
        <v>79.39720338489256</v>
      </c>
      <c r="H106" s="109">
        <v>-29.541385917909306</v>
      </c>
      <c r="I106" s="109">
        <v>19.243405554870105</v>
      </c>
      <c r="J106" s="109">
        <v>19.382984121652886</v>
      </c>
    </row>
    <row r="107" spans="1:10" ht="10.5" customHeight="1">
      <c r="A107" s="213"/>
      <c r="B107" s="213"/>
      <c r="C107" s="214"/>
      <c r="D107" s="238"/>
      <c r="E107" s="238"/>
      <c r="F107" s="220"/>
      <c r="G107" s="239"/>
      <c r="H107" s="109"/>
      <c r="I107" s="109"/>
      <c r="J107" s="109"/>
    </row>
    <row r="108" spans="1:10" ht="10.5" customHeight="1">
      <c r="A108" s="213"/>
      <c r="B108" s="213"/>
      <c r="C108" s="214"/>
      <c r="D108" s="238"/>
      <c r="E108" s="238"/>
      <c r="F108" s="220"/>
      <c r="G108" s="239"/>
      <c r="H108" s="109"/>
      <c r="I108" s="109"/>
      <c r="J108" s="109"/>
    </row>
    <row r="109" spans="1:10" ht="10.5" customHeight="1">
      <c r="A109" s="213" t="s">
        <v>163</v>
      </c>
      <c r="B109" s="213"/>
      <c r="C109" s="214"/>
      <c r="D109" s="238"/>
      <c r="E109" s="238"/>
      <c r="F109" s="220"/>
      <c r="G109" s="239"/>
      <c r="H109" s="109"/>
      <c r="I109" s="109"/>
      <c r="J109" s="109"/>
    </row>
    <row r="110" spans="1:10" ht="10.5" customHeight="1">
      <c r="A110" s="213"/>
      <c r="B110" s="213" t="s">
        <v>164</v>
      </c>
      <c r="C110" s="214"/>
      <c r="D110" s="238">
        <v>145.1785202688554</v>
      </c>
      <c r="E110" s="238">
        <v>177.74257666423847</v>
      </c>
      <c r="F110" s="220">
        <v>137.4</v>
      </c>
      <c r="G110" s="239">
        <v>155.5646717186478</v>
      </c>
      <c r="H110" s="109">
        <v>-18.32090937721558</v>
      </c>
      <c r="I110" s="109">
        <v>5.66122290309709</v>
      </c>
      <c r="J110" s="109">
        <v>9.784921356993394</v>
      </c>
    </row>
    <row r="111" spans="1:10" ht="10.5" customHeight="1">
      <c r="A111" s="213"/>
      <c r="B111" s="213"/>
      <c r="C111" s="214"/>
      <c r="D111" s="238"/>
      <c r="E111" s="238"/>
      <c r="F111" s="219"/>
      <c r="G111" s="239"/>
      <c r="H111" s="109"/>
      <c r="I111" s="109"/>
      <c r="J111" s="109"/>
    </row>
    <row r="112" spans="1:10" ht="10.5" customHeight="1">
      <c r="A112" s="213"/>
      <c r="B112" s="213" t="s">
        <v>119</v>
      </c>
      <c r="C112" s="214"/>
      <c r="D112" s="238">
        <v>144.72987508152306</v>
      </c>
      <c r="E112" s="238">
        <v>169.14869971721706</v>
      </c>
      <c r="F112" s="220">
        <v>132.7</v>
      </c>
      <c r="G112" s="239">
        <v>154.12525887145028</v>
      </c>
      <c r="H112" s="109">
        <v>-14.436306443098532</v>
      </c>
      <c r="I112" s="109">
        <v>9.065467280725754</v>
      </c>
      <c r="J112" s="109">
        <v>11.267459442389027</v>
      </c>
    </row>
    <row r="113" spans="1:10" ht="10.5" customHeight="1">
      <c r="A113" s="213"/>
      <c r="B113" s="213" t="s">
        <v>120</v>
      </c>
      <c r="C113" s="214"/>
      <c r="D113" s="238">
        <v>148.76286222290958</v>
      </c>
      <c r="E113" s="238">
        <v>246.40127259509015</v>
      </c>
      <c r="F113" s="220">
        <v>174.2</v>
      </c>
      <c r="G113" s="239">
        <v>167.04853781320494</v>
      </c>
      <c r="H113" s="109">
        <v>-39.62577357813782</v>
      </c>
      <c r="I113" s="109">
        <v>-14.602260492015162</v>
      </c>
      <c r="J113" s="109">
        <v>-0.0601292204330453</v>
      </c>
    </row>
    <row r="114" spans="1:10" ht="10.5" customHeight="1">
      <c r="A114" s="213"/>
      <c r="B114" s="213"/>
      <c r="C114" s="214"/>
      <c r="D114" s="238"/>
      <c r="E114" s="238"/>
      <c r="F114" s="220"/>
      <c r="G114" s="239"/>
      <c r="H114" s="109"/>
      <c r="I114" s="109"/>
      <c r="J114" s="109"/>
    </row>
    <row r="115" spans="1:10" ht="10.5" customHeight="1">
      <c r="A115" s="213"/>
      <c r="B115" s="213"/>
      <c r="C115" s="214"/>
      <c r="D115" s="238"/>
      <c r="E115" s="238"/>
      <c r="F115" s="220"/>
      <c r="G115" s="239"/>
      <c r="H115" s="109"/>
      <c r="I115" s="109"/>
      <c r="J115" s="109"/>
    </row>
    <row r="116" spans="1:10" ht="10.5" customHeight="1">
      <c r="A116" s="213" t="s">
        <v>165</v>
      </c>
      <c r="B116" s="213"/>
      <c r="C116" s="214"/>
      <c r="D116" s="238">
        <v>109.80180633829109</v>
      </c>
      <c r="E116" s="238">
        <v>119.45744111453551</v>
      </c>
      <c r="F116" s="220">
        <v>79.7</v>
      </c>
      <c r="G116" s="239">
        <v>97.95654446883991</v>
      </c>
      <c r="H116" s="109">
        <v>-8.082907758744494</v>
      </c>
      <c r="I116" s="109">
        <v>37.76889126510801</v>
      </c>
      <c r="J116" s="109">
        <v>19.921415584315746</v>
      </c>
    </row>
    <row r="117" spans="1:10" ht="10.5" customHeight="1">
      <c r="A117" s="213"/>
      <c r="B117" s="213"/>
      <c r="C117" s="214"/>
      <c r="D117" s="238"/>
      <c r="E117" s="238"/>
      <c r="F117" s="220"/>
      <c r="G117" s="239"/>
      <c r="H117" s="109"/>
      <c r="I117" s="109"/>
      <c r="J117" s="109"/>
    </row>
    <row r="118" spans="1:10" ht="10.5" customHeight="1">
      <c r="A118" s="213"/>
      <c r="B118" s="213" t="s">
        <v>119</v>
      </c>
      <c r="C118" s="214"/>
      <c r="D118" s="238">
        <v>90.02816517603952</v>
      </c>
      <c r="E118" s="238">
        <v>88.45970228926777</v>
      </c>
      <c r="F118" s="219">
        <v>74.4</v>
      </c>
      <c r="G118" s="239">
        <v>83.08695523089798</v>
      </c>
      <c r="H118" s="109">
        <v>1.7730818058179767</v>
      </c>
      <c r="I118" s="109">
        <v>21.00559835489182</v>
      </c>
      <c r="J118" s="109">
        <v>3.1606193906322195</v>
      </c>
    </row>
    <row r="119" spans="1:10" ht="10.5" customHeight="1">
      <c r="A119" s="213"/>
      <c r="B119" s="213" t="s">
        <v>120</v>
      </c>
      <c r="C119" s="214"/>
      <c r="D119" s="238">
        <v>142.29993271152495</v>
      </c>
      <c r="E119" s="238">
        <v>170.40245552493477</v>
      </c>
      <c r="F119" s="219">
        <v>88.6</v>
      </c>
      <c r="G119" s="239">
        <v>122.37678132729255</v>
      </c>
      <c r="H119" s="109">
        <v>-16.49185319943797</v>
      </c>
      <c r="I119" s="109">
        <v>60.60940486628099</v>
      </c>
      <c r="J119" s="109">
        <v>46.3880118201847</v>
      </c>
    </row>
    <row r="120" spans="1:10" ht="10.5" customHeight="1">
      <c r="A120" s="176"/>
      <c r="B120" s="176"/>
      <c r="C120" s="153"/>
      <c r="D120" s="238"/>
      <c r="E120" s="238"/>
      <c r="F120" s="220"/>
      <c r="G120" s="239"/>
      <c r="H120" s="109"/>
      <c r="I120" s="109"/>
      <c r="J120" s="109"/>
    </row>
    <row r="121" spans="1:10" ht="10.5" customHeight="1">
      <c r="A121" s="176"/>
      <c r="B121" s="176"/>
      <c r="C121" s="153"/>
      <c r="D121" s="238"/>
      <c r="E121" s="238"/>
      <c r="F121" s="220"/>
      <c r="G121" s="239"/>
      <c r="H121" s="109"/>
      <c r="I121" s="109"/>
      <c r="J121" s="109"/>
    </row>
    <row r="122" spans="1:10" ht="10.5" customHeight="1">
      <c r="A122" s="213" t="s">
        <v>166</v>
      </c>
      <c r="B122" s="176"/>
      <c r="C122" s="153"/>
      <c r="D122" s="238"/>
      <c r="E122" s="238"/>
      <c r="F122" s="220"/>
      <c r="G122" s="239"/>
      <c r="H122" s="109"/>
      <c r="I122" s="109"/>
      <c r="J122" s="109"/>
    </row>
    <row r="123" spans="1:10" ht="10.5" customHeight="1">
      <c r="A123" s="213"/>
      <c r="B123" s="213" t="s">
        <v>167</v>
      </c>
      <c r="C123" s="153"/>
      <c r="D123" s="238">
        <v>110.79226844238006</v>
      </c>
      <c r="E123" s="238">
        <v>135.182581795944</v>
      </c>
      <c r="F123" s="219">
        <v>122.3</v>
      </c>
      <c r="G123" s="239">
        <v>108.7291619039524</v>
      </c>
      <c r="H123" s="109">
        <v>-18.042497065473075</v>
      </c>
      <c r="I123" s="109">
        <v>-9.409428910564133</v>
      </c>
      <c r="J123" s="109">
        <v>-10.243678907244924</v>
      </c>
    </row>
    <row r="124" spans="1:10" ht="10.5" customHeight="1">
      <c r="A124" s="213"/>
      <c r="B124" s="213"/>
      <c r="C124" s="153"/>
      <c r="D124" s="238"/>
      <c r="E124" s="238"/>
      <c r="F124" s="220"/>
      <c r="G124" s="239"/>
      <c r="H124" s="109"/>
      <c r="I124" s="109"/>
      <c r="J124" s="109"/>
    </row>
    <row r="125" spans="1:10" ht="10.5" customHeight="1">
      <c r="A125" s="213"/>
      <c r="B125" s="213" t="s">
        <v>119</v>
      </c>
      <c r="C125" s="153"/>
      <c r="D125" s="238">
        <v>103.92767505956095</v>
      </c>
      <c r="E125" s="238">
        <v>128.56548497767596</v>
      </c>
      <c r="F125" s="219">
        <v>129.6</v>
      </c>
      <c r="G125" s="239">
        <v>102.52361765349133</v>
      </c>
      <c r="H125" s="109">
        <v>-19.16362694263791</v>
      </c>
      <c r="I125" s="109">
        <v>-19.80889270095605</v>
      </c>
      <c r="J125" s="109">
        <v>-16.259546714584733</v>
      </c>
    </row>
    <row r="126" spans="1:10" ht="10.5" customHeight="1">
      <c r="A126" s="213"/>
      <c r="B126" s="213" t="s">
        <v>120</v>
      </c>
      <c r="C126" s="153"/>
      <c r="D126" s="238">
        <v>121.05115738095407</v>
      </c>
      <c r="E126" s="238">
        <v>145.07159599473152</v>
      </c>
      <c r="F126" s="220">
        <v>111.4</v>
      </c>
      <c r="G126" s="239">
        <v>117.99890873914016</v>
      </c>
      <c r="H126" s="109">
        <v>-16.557644140517898</v>
      </c>
      <c r="I126" s="109">
        <v>8.663516499958762</v>
      </c>
      <c r="J126" s="109">
        <v>-1.0245412158350462</v>
      </c>
    </row>
    <row r="127" spans="1:10" ht="10.5" customHeight="1">
      <c r="A127" s="213"/>
      <c r="B127" s="213"/>
      <c r="C127" s="153"/>
      <c r="D127" s="238"/>
      <c r="E127" s="238"/>
      <c r="F127" s="220"/>
      <c r="G127" s="239"/>
      <c r="H127" s="109"/>
      <c r="I127" s="109"/>
      <c r="J127" s="109"/>
    </row>
    <row r="128" spans="1:10" ht="10.5" customHeight="1">
      <c r="A128" s="213"/>
      <c r="B128" s="213"/>
      <c r="C128" s="153"/>
      <c r="D128" s="238"/>
      <c r="E128" s="238"/>
      <c r="F128" s="220"/>
      <c r="G128" s="239"/>
      <c r="H128" s="109"/>
      <c r="I128" s="109"/>
      <c r="J128" s="109"/>
    </row>
    <row r="129" spans="1:10" ht="10.5" customHeight="1">
      <c r="A129" s="213" t="s">
        <v>168</v>
      </c>
      <c r="B129" s="213"/>
      <c r="C129" s="153"/>
      <c r="D129" s="238">
        <v>142.17368390155838</v>
      </c>
      <c r="E129" s="238">
        <v>158.32654863205872</v>
      </c>
      <c r="F129" s="220">
        <v>124.5</v>
      </c>
      <c r="G129" s="239">
        <v>142.83535698446366</v>
      </c>
      <c r="H129" s="109">
        <v>-10.202246477335029</v>
      </c>
      <c r="I129" s="109">
        <v>14.19573004141235</v>
      </c>
      <c r="J129" s="109">
        <v>16.097985779569946</v>
      </c>
    </row>
    <row r="130" spans="1:10" ht="10.5" customHeight="1">
      <c r="A130" s="213"/>
      <c r="B130" s="213"/>
      <c r="C130" s="153"/>
      <c r="D130" s="238"/>
      <c r="E130" s="238"/>
      <c r="F130" s="220"/>
      <c r="G130" s="239"/>
      <c r="H130" s="109"/>
      <c r="I130" s="109"/>
      <c r="J130" s="109"/>
    </row>
    <row r="131" spans="1:10" ht="10.5" customHeight="1">
      <c r="A131" s="213"/>
      <c r="B131" s="213"/>
      <c r="C131" s="153"/>
      <c r="D131" s="238"/>
      <c r="E131" s="238"/>
      <c r="F131" s="220"/>
      <c r="G131" s="239"/>
      <c r="H131" s="109"/>
      <c r="I131" s="109"/>
      <c r="J131" s="109"/>
    </row>
    <row r="132" spans="1:10" ht="10.5" customHeight="1">
      <c r="A132" s="213" t="s">
        <v>169</v>
      </c>
      <c r="B132" s="213"/>
      <c r="C132" s="153"/>
      <c r="D132" s="238">
        <v>88.41190681430857</v>
      </c>
      <c r="E132" s="238">
        <v>96.38198079570803</v>
      </c>
      <c r="F132" s="220">
        <v>109.1</v>
      </c>
      <c r="G132" s="239">
        <v>110.58394524917308</v>
      </c>
      <c r="H132" s="109">
        <v>-8.269257298511944</v>
      </c>
      <c r="I132" s="109">
        <v>-18.96250521144952</v>
      </c>
      <c r="J132" s="109">
        <v>-31.49345693213078</v>
      </c>
    </row>
    <row r="133" spans="1:10" ht="10.5" customHeight="1">
      <c r="A133" s="213"/>
      <c r="B133" s="213"/>
      <c r="C133" s="153"/>
      <c r="D133" s="238"/>
      <c r="E133" s="238"/>
      <c r="F133" s="220"/>
      <c r="G133" s="239"/>
      <c r="H133" s="109"/>
      <c r="I133" s="109"/>
      <c r="J133" s="109"/>
    </row>
    <row r="134" spans="1:10" ht="10.5" customHeight="1">
      <c r="A134" s="213"/>
      <c r="B134" s="213" t="s">
        <v>119</v>
      </c>
      <c r="C134" s="153"/>
      <c r="D134" s="238">
        <v>87.2880713442422</v>
      </c>
      <c r="E134" s="238">
        <v>87.94896861650686</v>
      </c>
      <c r="F134" s="220">
        <v>101</v>
      </c>
      <c r="G134" s="239">
        <v>103.80677929246035</v>
      </c>
      <c r="H134" s="109">
        <v>-0.7514553981257501</v>
      </c>
      <c r="I134" s="109">
        <v>-13.576166985898814</v>
      </c>
      <c r="J134" s="109">
        <v>-34.33128557104674</v>
      </c>
    </row>
    <row r="135" spans="1:10" ht="10.5" customHeight="1">
      <c r="A135" s="213"/>
      <c r="B135" s="213" t="s">
        <v>120</v>
      </c>
      <c r="C135" s="153"/>
      <c r="D135" s="238">
        <v>119.4428323787847</v>
      </c>
      <c r="E135" s="238">
        <v>329.23116466825815</v>
      </c>
      <c r="F135" s="220">
        <v>332.6</v>
      </c>
      <c r="G135" s="239">
        <v>297.7737192257046</v>
      </c>
      <c r="H135" s="109">
        <v>-63.72067860005343</v>
      </c>
      <c r="I135" s="109">
        <v>-64.08814420361253</v>
      </c>
      <c r="J135" s="109">
        <v>17.235933938098935</v>
      </c>
    </row>
    <row r="136" spans="1:10" ht="10.5" customHeight="1">
      <c r="A136" s="213"/>
      <c r="B136" s="213"/>
      <c r="C136" s="153"/>
      <c r="D136" s="238"/>
      <c r="E136" s="238"/>
      <c r="F136" s="220"/>
      <c r="G136" s="239"/>
      <c r="H136" s="109"/>
      <c r="I136" s="109"/>
      <c r="J136" s="109"/>
    </row>
    <row r="137" spans="1:10" ht="10.5" customHeight="1">
      <c r="A137" s="176"/>
      <c r="B137" s="176"/>
      <c r="C137" s="153"/>
      <c r="D137" s="238"/>
      <c r="E137" s="238"/>
      <c r="F137" s="220"/>
      <c r="G137" s="239"/>
      <c r="H137" s="109"/>
      <c r="I137" s="109"/>
      <c r="J137" s="109"/>
    </row>
    <row r="138" spans="1:10" ht="10.5" customHeight="1">
      <c r="A138" s="213" t="s">
        <v>170</v>
      </c>
      <c r="B138" s="213"/>
      <c r="C138" s="214"/>
      <c r="D138" s="238"/>
      <c r="E138" s="238"/>
      <c r="F138" s="219"/>
      <c r="G138" s="239"/>
      <c r="H138" s="109"/>
      <c r="I138" s="109"/>
      <c r="J138" s="109"/>
    </row>
    <row r="139" spans="1:10" ht="10.5" customHeight="1">
      <c r="A139" s="213"/>
      <c r="B139" s="213" t="s">
        <v>171</v>
      </c>
      <c r="C139" s="214"/>
      <c r="D139" s="238">
        <v>83.64866539739995</v>
      </c>
      <c r="E139" s="238">
        <v>88.69225805268222</v>
      </c>
      <c r="F139" s="220">
        <v>89</v>
      </c>
      <c r="G139" s="239">
        <v>89.44850493794759</v>
      </c>
      <c r="H139" s="109">
        <v>-5.686621094128001</v>
      </c>
      <c r="I139" s="109">
        <v>-6.01273550853938</v>
      </c>
      <c r="J139" s="109">
        <v>-3.7207714489361887</v>
      </c>
    </row>
    <row r="140" spans="1:10" ht="10.5" customHeight="1">
      <c r="A140" s="213"/>
      <c r="B140" s="213"/>
      <c r="C140" s="214"/>
      <c r="D140" s="238"/>
      <c r="E140" s="238"/>
      <c r="F140" s="220"/>
      <c r="G140" s="239"/>
      <c r="H140" s="109"/>
      <c r="I140" s="109"/>
      <c r="J140" s="109"/>
    </row>
    <row r="141" spans="1:10" ht="10.5" customHeight="1">
      <c r="A141" s="213"/>
      <c r="B141" s="213" t="s">
        <v>119</v>
      </c>
      <c r="C141" s="214"/>
      <c r="D141" s="238">
        <v>81.30190011372983</v>
      </c>
      <c r="E141" s="238">
        <v>87.08580310596815</v>
      </c>
      <c r="F141" s="220">
        <v>87.7</v>
      </c>
      <c r="G141" s="239">
        <v>87.33340073811704</v>
      </c>
      <c r="H141" s="109">
        <v>-6.6416141161382285</v>
      </c>
      <c r="I141" s="109">
        <v>-7.295438866898716</v>
      </c>
      <c r="J141" s="109">
        <v>-3.837274185614165</v>
      </c>
    </row>
    <row r="142" spans="1:10" ht="10.5" customHeight="1">
      <c r="A142" s="213"/>
      <c r="B142" s="213" t="s">
        <v>120</v>
      </c>
      <c r="C142" s="214"/>
      <c r="D142" s="238">
        <v>102.42162847659233</v>
      </c>
      <c r="E142" s="238">
        <v>101.5431040933844</v>
      </c>
      <c r="F142" s="220">
        <v>99</v>
      </c>
      <c r="G142" s="239">
        <v>106.38272061124971</v>
      </c>
      <c r="H142" s="109">
        <v>0.8651738501119626</v>
      </c>
      <c r="I142" s="109">
        <v>3.456190380396295</v>
      </c>
      <c r="J142" s="109">
        <v>-3.049892869943346</v>
      </c>
    </row>
    <row r="143" spans="1:10" ht="10.5" customHeight="1">
      <c r="A143" s="131"/>
      <c r="B143" s="131"/>
      <c r="C143" s="135"/>
      <c r="D143" s="132"/>
      <c r="E143" s="132"/>
      <c r="F143" s="136"/>
      <c r="G143" s="133"/>
      <c r="H143" s="134"/>
      <c r="I143" s="134"/>
      <c r="J143" s="134"/>
    </row>
    <row r="144" ht="10.5" customHeight="1"/>
    <row r="145" spans="1:10" ht="10.5" customHeight="1">
      <c r="A145" s="138"/>
      <c r="B145" s="138"/>
      <c r="C145" s="139"/>
      <c r="D145" s="140"/>
      <c r="E145" s="140"/>
      <c r="F145" s="141"/>
      <c r="G145" s="142"/>
      <c r="H145" s="143"/>
      <c r="I145" s="143"/>
      <c r="J145" s="143"/>
    </row>
    <row r="146" spans="1:10" ht="10.5" customHeight="1">
      <c r="A146" s="138"/>
      <c r="B146" s="138"/>
      <c r="C146" s="139"/>
      <c r="D146" s="144"/>
      <c r="E146" s="144"/>
      <c r="F146" s="141"/>
      <c r="G146" s="145"/>
      <c r="H146" s="144"/>
      <c r="I146" s="144"/>
      <c r="J146" s="144"/>
    </row>
    <row r="147" spans="1:10" ht="10.5" customHeight="1">
      <c r="A147" s="138"/>
      <c r="B147" s="138"/>
      <c r="C147" s="139"/>
      <c r="D147" s="144"/>
      <c r="E147" s="144"/>
      <c r="F147" s="141"/>
      <c r="G147" s="145"/>
      <c r="H147" s="144"/>
      <c r="I147" s="144"/>
      <c r="J147" s="144"/>
    </row>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A70" sqref="A70:Q70"/>
    </sheetView>
  </sheetViews>
  <sheetFormatPr defaultColWidth="11.421875" defaultRowHeight="12.75"/>
  <cols>
    <col min="1" max="1" width="4.421875" style="146" customWidth="1"/>
    <col min="2" max="8" width="5.421875" style="146" customWidth="1"/>
    <col min="9" max="9" width="5.7109375" style="146" bestFit="1" customWidth="1"/>
    <col min="10" max="13" width="5.421875" style="146" customWidth="1"/>
    <col min="14" max="14" width="5.28125" style="146" bestFit="1" customWidth="1"/>
    <col min="15" max="15" width="6.421875" style="146" customWidth="1"/>
    <col min="16" max="16" width="6.7109375" style="146" customWidth="1"/>
    <col min="17" max="17" width="6.8515625" style="146" customWidth="1"/>
    <col min="18" max="16384" width="11.421875" style="146" customWidth="1"/>
  </cols>
  <sheetData>
    <row r="1" spans="1:17" ht="12" customHeight="1">
      <c r="A1" s="393" t="s">
        <v>216</v>
      </c>
      <c r="B1" s="393"/>
      <c r="C1" s="393"/>
      <c r="D1" s="393"/>
      <c r="E1" s="393"/>
      <c r="F1" s="393"/>
      <c r="G1" s="393"/>
      <c r="H1" s="393"/>
      <c r="I1" s="393"/>
      <c r="J1" s="393"/>
      <c r="K1" s="393"/>
      <c r="L1" s="393"/>
      <c r="M1" s="393"/>
      <c r="N1" s="393"/>
      <c r="O1" s="393"/>
      <c r="P1" s="393"/>
      <c r="Q1" s="393"/>
    </row>
    <row r="2" spans="1:17" ht="12.75" customHeight="1">
      <c r="A2" s="48"/>
      <c r="B2" s="48"/>
      <c r="C2" s="48"/>
      <c r="D2" s="48"/>
      <c r="E2" s="48"/>
      <c r="F2" s="48"/>
      <c r="G2" s="48"/>
      <c r="H2" s="48"/>
      <c r="I2" s="48"/>
      <c r="J2" s="48"/>
      <c r="K2" s="48"/>
      <c r="L2" s="48"/>
      <c r="M2" s="48"/>
      <c r="N2" s="242"/>
      <c r="O2" s="49"/>
      <c r="P2" s="49"/>
      <c r="Q2" s="48"/>
    </row>
    <row r="3" spans="1:17" ht="12.75" customHeight="1">
      <c r="A3" s="390" t="s">
        <v>217</v>
      </c>
      <c r="B3" s="390"/>
      <c r="C3" s="390"/>
      <c r="D3" s="390"/>
      <c r="E3" s="390"/>
      <c r="F3" s="390"/>
      <c r="G3" s="390"/>
      <c r="H3" s="390"/>
      <c r="I3" s="390"/>
      <c r="J3" s="390"/>
      <c r="K3" s="390"/>
      <c r="L3" s="390"/>
      <c r="M3" s="390"/>
      <c r="N3" s="390"/>
      <c r="O3" s="390"/>
      <c r="P3" s="390"/>
      <c r="Q3" s="390"/>
    </row>
    <row r="4" spans="1:17" ht="12.75" customHeight="1">
      <c r="A4" s="389" t="s">
        <v>218</v>
      </c>
      <c r="B4" s="389"/>
      <c r="C4" s="389"/>
      <c r="D4" s="389"/>
      <c r="E4" s="389"/>
      <c r="F4" s="389"/>
      <c r="G4" s="389"/>
      <c r="H4" s="389"/>
      <c r="I4" s="389"/>
      <c r="J4" s="389"/>
      <c r="K4" s="389"/>
      <c r="L4" s="389"/>
      <c r="M4" s="389"/>
      <c r="N4" s="389"/>
      <c r="O4" s="389"/>
      <c r="P4" s="389"/>
      <c r="Q4" s="389"/>
    </row>
    <row r="5" spans="1:17" ht="12.75" customHeight="1">
      <c r="A5" s="389" t="s">
        <v>96</v>
      </c>
      <c r="B5" s="389"/>
      <c r="C5" s="389"/>
      <c r="D5" s="389"/>
      <c r="E5" s="389"/>
      <c r="F5" s="389"/>
      <c r="G5" s="389"/>
      <c r="H5" s="389"/>
      <c r="I5" s="389"/>
      <c r="J5" s="389"/>
      <c r="K5" s="389"/>
      <c r="L5" s="389"/>
      <c r="M5" s="389"/>
      <c r="N5" s="389"/>
      <c r="O5" s="389"/>
      <c r="P5" s="389"/>
      <c r="Q5" s="389"/>
    </row>
    <row r="6" spans="1:17" ht="12.75" customHeight="1">
      <c r="A6" s="190"/>
      <c r="B6" s="51"/>
      <c r="C6" s="52"/>
      <c r="D6" s="52"/>
      <c r="E6" s="52"/>
      <c r="F6" s="52"/>
      <c r="G6" s="52"/>
      <c r="H6" s="52"/>
      <c r="I6" s="52"/>
      <c r="J6" s="52"/>
      <c r="K6" s="52"/>
      <c r="L6" s="52"/>
      <c r="M6" s="52"/>
      <c r="N6" s="243"/>
      <c r="O6" s="53"/>
      <c r="P6" s="53"/>
      <c r="Q6" s="48"/>
    </row>
    <row r="7" spans="1:17" ht="12.75" customHeight="1">
      <c r="A7" s="51"/>
      <c r="B7" s="51"/>
      <c r="C7" s="52"/>
      <c r="D7" s="52"/>
      <c r="E7" s="52"/>
      <c r="F7" s="52"/>
      <c r="G7" s="52"/>
      <c r="H7" s="52"/>
      <c r="I7" s="52"/>
      <c r="J7" s="52"/>
      <c r="K7" s="52"/>
      <c r="L7" s="52"/>
      <c r="M7" s="52"/>
      <c r="N7" s="244"/>
      <c r="O7" s="53"/>
      <c r="P7" s="53"/>
      <c r="Q7"/>
    </row>
    <row r="8" spans="1:17" ht="12" customHeight="1">
      <c r="A8" s="149"/>
      <c r="B8" s="150"/>
      <c r="C8" s="151"/>
      <c r="D8" s="151"/>
      <c r="E8" s="151"/>
      <c r="F8" s="151"/>
      <c r="G8" s="151"/>
      <c r="H8" s="151"/>
      <c r="I8" s="151"/>
      <c r="J8" s="151"/>
      <c r="K8" s="151"/>
      <c r="L8" s="151"/>
      <c r="M8" s="151"/>
      <c r="N8" s="245"/>
      <c r="O8" s="349" t="s">
        <v>97</v>
      </c>
      <c r="P8" s="350"/>
      <c r="Q8" s="350"/>
    </row>
    <row r="9" spans="1:17" ht="12" customHeight="1">
      <c r="A9" s="153"/>
      <c r="B9" s="154"/>
      <c r="C9" s="155"/>
      <c r="D9" s="155"/>
      <c r="E9" s="155"/>
      <c r="F9" s="155"/>
      <c r="G9" s="155"/>
      <c r="H9" s="155"/>
      <c r="I9" s="155"/>
      <c r="J9" s="155"/>
      <c r="K9" s="155"/>
      <c r="L9" s="155"/>
      <c r="M9" s="155"/>
      <c r="N9" s="246"/>
      <c r="O9" s="55" t="s">
        <v>105</v>
      </c>
      <c r="P9" s="247"/>
      <c r="Q9" s="159" t="s">
        <v>239</v>
      </c>
    </row>
    <row r="10" spans="1:17" ht="12" customHeight="1">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248" t="s">
        <v>111</v>
      </c>
      <c r="O10" s="351" t="s">
        <v>112</v>
      </c>
      <c r="P10" s="352"/>
      <c r="Q10" s="352"/>
    </row>
    <row r="11" spans="1:17" ht="12" customHeight="1">
      <c r="A11" s="153"/>
      <c r="B11" s="154"/>
      <c r="C11" s="155"/>
      <c r="D11" s="155"/>
      <c r="E11" s="155"/>
      <c r="F11" s="155"/>
      <c r="G11" s="155"/>
      <c r="H11" s="155"/>
      <c r="I11" s="155"/>
      <c r="J11" s="155"/>
      <c r="K11" s="155"/>
      <c r="L11" s="155"/>
      <c r="M11" s="155"/>
      <c r="N11" s="246"/>
      <c r="O11" s="158" t="s">
        <v>113</v>
      </c>
      <c r="P11" s="58" t="s">
        <v>114</v>
      </c>
      <c r="Q11" s="160" t="s">
        <v>114</v>
      </c>
    </row>
    <row r="12" spans="1:17" ht="12" customHeight="1">
      <c r="A12" s="161"/>
      <c r="B12" s="162"/>
      <c r="C12" s="163"/>
      <c r="D12" s="163"/>
      <c r="E12" s="163"/>
      <c r="F12" s="163"/>
      <c r="G12" s="163"/>
      <c r="H12" s="163"/>
      <c r="I12" s="163"/>
      <c r="J12" s="163"/>
      <c r="K12" s="163"/>
      <c r="L12" s="163"/>
      <c r="M12" s="163"/>
      <c r="N12" s="249"/>
      <c r="O12" s="165" t="s">
        <v>115</v>
      </c>
      <c r="P12" s="166" t="s">
        <v>116</v>
      </c>
      <c r="Q12" s="167" t="s">
        <v>117</v>
      </c>
    </row>
    <row r="13" spans="1:17" ht="12" customHeight="1">
      <c r="A13" s="59"/>
      <c r="B13" s="60"/>
      <c r="C13" s="60"/>
      <c r="D13" s="60"/>
      <c r="E13" s="60"/>
      <c r="F13" s="60"/>
      <c r="G13" s="60"/>
      <c r="H13" s="60"/>
      <c r="I13" s="60"/>
      <c r="J13" s="60"/>
      <c r="K13" s="60"/>
      <c r="L13" s="60"/>
      <c r="M13" s="60"/>
      <c r="N13" s="250"/>
      <c r="O13" s="61"/>
      <c r="P13" s="58"/>
      <c r="Q13" s="58"/>
    </row>
    <row r="14" spans="1:17" ht="12" customHeight="1">
      <c r="A14" s="59"/>
      <c r="B14" s="60"/>
      <c r="C14" s="60"/>
      <c r="D14" s="60"/>
      <c r="E14" s="60"/>
      <c r="F14" s="60"/>
      <c r="G14" s="60"/>
      <c r="H14" s="60"/>
      <c r="I14" s="60"/>
      <c r="J14" s="60"/>
      <c r="K14" s="60"/>
      <c r="L14" s="60"/>
      <c r="M14" s="60"/>
      <c r="N14" s="250"/>
      <c r="O14" s="61"/>
      <c r="P14" s="58"/>
      <c r="Q14"/>
    </row>
    <row r="15" spans="1:17" ht="12" customHeight="1">
      <c r="A15" s="59"/>
      <c r="B15" s="60"/>
      <c r="C15" s="60"/>
      <c r="D15" s="60"/>
      <c r="E15" s="60"/>
      <c r="F15" s="60"/>
      <c r="G15" s="60"/>
      <c r="H15" s="60"/>
      <c r="I15" s="60"/>
      <c r="J15" s="60"/>
      <c r="K15" s="60"/>
      <c r="L15" s="60"/>
      <c r="M15" s="60"/>
      <c r="N15" s="250"/>
      <c r="O15" s="61"/>
      <c r="P15" s="58"/>
      <c r="Q15"/>
    </row>
    <row r="16" spans="1:17" ht="1.5" customHeight="1">
      <c r="A16" s="59"/>
      <c r="B16" s="60"/>
      <c r="C16" s="60"/>
      <c r="D16" s="60"/>
      <c r="E16" s="60"/>
      <c r="F16" s="60"/>
      <c r="G16" s="60"/>
      <c r="H16" s="60"/>
      <c r="I16" s="60"/>
      <c r="J16" s="60"/>
      <c r="K16" s="60"/>
      <c r="L16" s="60"/>
      <c r="M16" s="60"/>
      <c r="N16" s="250"/>
      <c r="O16" s="61"/>
      <c r="P16" s="58"/>
      <c r="Q16"/>
    </row>
    <row r="17" spans="1:17" ht="12" customHeight="1">
      <c r="A17" s="392" t="s">
        <v>228</v>
      </c>
      <c r="B17" s="392"/>
      <c r="C17" s="392"/>
      <c r="D17" s="392"/>
      <c r="E17" s="392"/>
      <c r="F17" s="392"/>
      <c r="G17" s="392"/>
      <c r="H17" s="392"/>
      <c r="I17" s="392"/>
      <c r="J17" s="392"/>
      <c r="K17" s="392"/>
      <c r="L17" s="392"/>
      <c r="M17" s="392"/>
      <c r="N17" s="392"/>
      <c r="O17" s="392"/>
      <c r="P17" s="392"/>
      <c r="Q17" s="392"/>
    </row>
    <row r="18" spans="1:17" ht="1.5" customHeight="1">
      <c r="A18" s="252"/>
      <c r="B18" s="231"/>
      <c r="C18" s="231"/>
      <c r="D18" s="231"/>
      <c r="E18" s="232"/>
      <c r="F18" s="232"/>
      <c r="G18" s="232"/>
      <c r="H18" s="232"/>
      <c r="I18" s="232"/>
      <c r="J18" s="232"/>
      <c r="K18" s="232"/>
      <c r="L18" s="232"/>
      <c r="M18" s="232"/>
      <c r="N18" s="253"/>
      <c r="O18" s="254"/>
      <c r="P18" s="254"/>
      <c r="Q18" s="48"/>
    </row>
    <row r="19" spans="1:17" ht="12" customHeight="1">
      <c r="A19" s="174"/>
      <c r="B19" s="255"/>
      <c r="C19" s="255"/>
      <c r="D19" s="255"/>
      <c r="E19" s="255"/>
      <c r="F19" s="255"/>
      <c r="G19" s="255"/>
      <c r="H19" s="255"/>
      <c r="I19" s="255"/>
      <c r="J19" s="255"/>
      <c r="K19" s="255"/>
      <c r="L19" s="255"/>
      <c r="M19" s="255"/>
      <c r="N19" s="250"/>
      <c r="O19" s="61"/>
      <c r="P19" s="61"/>
      <c r="Q19" s="176"/>
    </row>
    <row r="20" spans="1:17" ht="12" customHeight="1">
      <c r="A20" s="101">
        <v>1999</v>
      </c>
      <c r="B20" s="255">
        <v>58.343208824892834</v>
      </c>
      <c r="C20" s="255">
        <v>95.61198681204172</v>
      </c>
      <c r="D20" s="255">
        <v>121.45794527777005</v>
      </c>
      <c r="E20" s="255">
        <v>104.96664312887249</v>
      </c>
      <c r="F20" s="255">
        <v>115.3227051832184</v>
      </c>
      <c r="G20" s="255">
        <v>129.79299100632977</v>
      </c>
      <c r="H20" s="255">
        <v>119.15047581191783</v>
      </c>
      <c r="I20" s="255">
        <v>113.33989191695957</v>
      </c>
      <c r="J20" s="255">
        <v>104.05371862185487</v>
      </c>
      <c r="K20" s="255">
        <v>88.91003406028521</v>
      </c>
      <c r="L20" s="255">
        <v>80.27217181755839</v>
      </c>
      <c r="M20" s="255">
        <v>68.77822753829876</v>
      </c>
      <c r="N20" s="62" t="e">
        <f>(#REF!+#REF!+#REF!+#REF!+#REF!+#REF!+#REF!+#REF!+#REF!+#REF!+#REF!+#REF!)/12</f>
        <v>#REF!</v>
      </c>
      <c r="O20" s="177" t="e">
        <f>100*(#REF!-#REF!)/#REF!</f>
        <v>#REF!</v>
      </c>
      <c r="P20" s="177" t="e">
        <f>100*(#REF!-#REF!)/#REF!</f>
        <v>#REF!</v>
      </c>
      <c r="Q20" s="175"/>
    </row>
    <row r="21" spans="1:17" ht="12" customHeight="1">
      <c r="A21" s="101">
        <v>2001</v>
      </c>
      <c r="B21" s="255">
        <v>51.61510416118137</v>
      </c>
      <c r="C21" s="255">
        <v>60.91581946278218</v>
      </c>
      <c r="D21" s="255">
        <v>88.09674597033347</v>
      </c>
      <c r="E21" s="255">
        <v>91.00507088689332</v>
      </c>
      <c r="F21" s="255">
        <v>107.00987235411287</v>
      </c>
      <c r="G21" s="255">
        <v>127.05319179774477</v>
      </c>
      <c r="H21" s="255">
        <v>104.91948952831632</v>
      </c>
      <c r="I21" s="255">
        <v>103.96871199046002</v>
      </c>
      <c r="J21" s="255">
        <v>95.44261176696632</v>
      </c>
      <c r="K21" s="255">
        <v>83.50993207202816</v>
      </c>
      <c r="L21" s="255">
        <v>73.73682987076637</v>
      </c>
      <c r="M21" s="255">
        <v>53.63120199171429</v>
      </c>
      <c r="N21" s="62">
        <f>(B21+C21+D21+E21+F21+G21+H21+I21+J21+K21+L21+M21)/12</f>
        <v>86.74204848777497</v>
      </c>
      <c r="O21" s="177">
        <f>100*(H21-G21)/G21</f>
        <v>-17.420815609782526</v>
      </c>
      <c r="P21" s="177">
        <f>100*(H21-H20)/H20</f>
        <v>-11.943709151498059</v>
      </c>
      <c r="Q21" s="175">
        <f>(((B21+C21+D21+E21+F21+G21+H21)/7)-((B20+C20+D20+E20+F20+G20+H20)/7))/((B20+C20+D20+E20+F20+G20+H20)/7)*100</f>
        <v>-15.313406452821859</v>
      </c>
    </row>
    <row r="22" spans="1:17" ht="12" customHeight="1">
      <c r="A22" s="101">
        <v>2002</v>
      </c>
      <c r="B22" s="255">
        <v>36.023397465602194</v>
      </c>
      <c r="C22" s="255">
        <v>63.71142235316469</v>
      </c>
      <c r="D22" s="255">
        <v>81.37485103157579</v>
      </c>
      <c r="E22" s="255">
        <v>87.32034357195974</v>
      </c>
      <c r="F22" s="255">
        <v>96.38009126208586</v>
      </c>
      <c r="G22" s="255">
        <v>93.9042284507029</v>
      </c>
      <c r="H22" s="255">
        <v>92.97185925093817</v>
      </c>
      <c r="I22" s="255">
        <v>92.82789769669118</v>
      </c>
      <c r="J22" s="255">
        <v>88.11025282385293</v>
      </c>
      <c r="K22" s="255">
        <v>70.21680500027992</v>
      </c>
      <c r="L22" s="255">
        <v>72.95005942158058</v>
      </c>
      <c r="M22" s="255">
        <v>60.177888751616074</v>
      </c>
      <c r="N22" s="62">
        <f>(B22+C22+D22+E22+F22+G22+H22+I22+J22+K22+L22+M22)/12</f>
        <v>77.99742475667082</v>
      </c>
      <c r="O22" s="177">
        <f>100*(H22-G22)/G22</f>
        <v>-0.9928937334852856</v>
      </c>
      <c r="P22" s="177">
        <f>100*(H22-H21)/H21</f>
        <v>-11.38742699863561</v>
      </c>
      <c r="Q22" s="175">
        <f>(((B22+C22+D22+E22+F22+G22+H22)/7)-((B21+C21+D21+E21+F21+G21+H21)/7))/((B21+C21+D21+E21+F21+G21+H21)/7)*100</f>
        <v>-12.516204650618304</v>
      </c>
    </row>
    <row r="23" spans="1:17" ht="12" customHeight="1">
      <c r="A23" s="101">
        <v>2003</v>
      </c>
      <c r="B23" s="255">
        <v>47.2129970233851</v>
      </c>
      <c r="C23" s="255">
        <v>47.2</v>
      </c>
      <c r="D23" s="255">
        <v>69.66752270484518</v>
      </c>
      <c r="E23" s="255">
        <v>74.04182180641666</v>
      </c>
      <c r="F23" s="255">
        <v>85.3</v>
      </c>
      <c r="G23" s="255">
        <v>86.3</v>
      </c>
      <c r="H23" s="255">
        <v>77.1</v>
      </c>
      <c r="I23" s="255">
        <v>80.12554509756251</v>
      </c>
      <c r="J23" s="255">
        <v>81.8</v>
      </c>
      <c r="K23" s="255">
        <v>67.4</v>
      </c>
      <c r="L23" s="255">
        <v>60.5</v>
      </c>
      <c r="M23" s="255">
        <v>62.6</v>
      </c>
      <c r="N23" s="62">
        <f>(B23+C23+D23+E23+F23+G23+H23+I23+J23+K23+L23+M23)/12</f>
        <v>69.93732388601745</v>
      </c>
      <c r="O23" s="177">
        <f>100*(H23-G23)/G23</f>
        <v>-10.66048667439166</v>
      </c>
      <c r="P23" s="177">
        <f>100*(H23-H22)/H22</f>
        <v>-17.07168102134949</v>
      </c>
      <c r="Q23" s="175">
        <f>(((B23+C23+D23+E23+F23+G23+H23)/7)-((B22+C22+D22+E22+F22+G22+H22)/7))/((B22+C22+D22+E22+F22+G22+H22)/7)*100</f>
        <v>-11.757381755971458</v>
      </c>
    </row>
    <row r="24" spans="1:17" ht="12" customHeight="1">
      <c r="A24" s="101">
        <v>2004</v>
      </c>
      <c r="B24" s="255">
        <v>33.578035740015714</v>
      </c>
      <c r="C24" s="255">
        <v>45.2</v>
      </c>
      <c r="D24" s="255">
        <v>93.42427831261664</v>
      </c>
      <c r="E24" s="255">
        <v>69.8</v>
      </c>
      <c r="F24" s="255">
        <v>79.1</v>
      </c>
      <c r="G24" s="255">
        <v>104.5</v>
      </c>
      <c r="H24" s="255">
        <v>76.44025326468584</v>
      </c>
      <c r="I24" s="255"/>
      <c r="J24" s="255"/>
      <c r="K24" s="255"/>
      <c r="L24" s="255"/>
      <c r="M24" s="255"/>
      <c r="N24" s="62">
        <f>(B24+C24+D24+E24+F24+G24+H24)/7</f>
        <v>71.72036675961688</v>
      </c>
      <c r="O24" s="177">
        <f>100*(H24-G24)/G24</f>
        <v>-26.851432282597287</v>
      </c>
      <c r="P24" s="177">
        <f>100*(H24-H23)/H23</f>
        <v>-0.8557026398367811</v>
      </c>
      <c r="Q24" s="175">
        <f>(((B24+C24+D24+E24+F24+G24+H24)/7)-((B23+C23+D23+E23+F23+G23+H23)/7))/((B23+C23+D23+E23+F23+G23+H23)/7)*100</f>
        <v>3.126443567624971</v>
      </c>
    </row>
    <row r="25" spans="1:17" ht="12" customHeight="1">
      <c r="A25" s="100"/>
      <c r="B25" s="176"/>
      <c r="C25" s="176"/>
      <c r="D25" s="176"/>
      <c r="E25" s="176"/>
      <c r="F25" s="176"/>
      <c r="G25" s="176"/>
      <c r="H25" s="176"/>
      <c r="I25" s="176"/>
      <c r="J25" s="177"/>
      <c r="K25" s="177"/>
      <c r="L25" s="175"/>
      <c r="M25" s="176"/>
      <c r="N25" s="256"/>
      <c r="O25" s="176"/>
      <c r="P25" s="176"/>
      <c r="Q25" s="176"/>
    </row>
    <row r="26" spans="1:17" ht="12.75" customHeight="1">
      <c r="A26" s="176"/>
      <c r="B26" s="176"/>
      <c r="C26" s="176"/>
      <c r="D26" s="176"/>
      <c r="E26" s="176"/>
      <c r="F26" s="176"/>
      <c r="G26" s="176"/>
      <c r="H26" s="176"/>
      <c r="I26" s="176"/>
      <c r="J26" s="177"/>
      <c r="K26" s="177"/>
      <c r="L26" s="175"/>
      <c r="M26" s="176"/>
      <c r="N26" s="256"/>
      <c r="O26" s="176"/>
      <c r="P26" s="176"/>
      <c r="Q26" s="176"/>
    </row>
    <row r="27" spans="1:17" ht="12" customHeight="1">
      <c r="A27" s="176"/>
      <c r="B27" s="176"/>
      <c r="C27" s="176"/>
      <c r="D27" s="176"/>
      <c r="E27" s="176"/>
      <c r="F27" s="176"/>
      <c r="G27" s="176"/>
      <c r="H27" s="176"/>
      <c r="I27" s="176"/>
      <c r="J27" s="177"/>
      <c r="K27" s="177"/>
      <c r="L27" s="175"/>
      <c r="M27" s="176"/>
      <c r="N27" s="256"/>
      <c r="O27" s="176"/>
      <c r="P27" s="176"/>
      <c r="Q27" s="176"/>
    </row>
    <row r="28" spans="1:17" ht="12" customHeight="1">
      <c r="A28" s="392" t="s">
        <v>219</v>
      </c>
      <c r="B28" s="392"/>
      <c r="C28" s="392"/>
      <c r="D28" s="392"/>
      <c r="E28" s="392"/>
      <c r="F28" s="392"/>
      <c r="G28" s="392"/>
      <c r="H28" s="392"/>
      <c r="I28" s="392"/>
      <c r="J28" s="392"/>
      <c r="K28" s="392"/>
      <c r="L28" s="392"/>
      <c r="M28" s="392"/>
      <c r="N28" s="392"/>
      <c r="O28" s="392"/>
      <c r="P28" s="392"/>
      <c r="Q28" s="392"/>
    </row>
    <row r="29" spans="1:17" ht="1.5" customHeight="1">
      <c r="A29" s="257"/>
      <c r="B29" s="48"/>
      <c r="C29" s="48"/>
      <c r="D29" s="48"/>
      <c r="E29" s="48"/>
      <c r="F29" s="48"/>
      <c r="G29" s="48"/>
      <c r="H29" s="48"/>
      <c r="I29" s="48"/>
      <c r="J29" s="48"/>
      <c r="K29" s="48"/>
      <c r="L29" s="48"/>
      <c r="M29" s="48"/>
      <c r="N29" s="258"/>
      <c r="O29" s="48"/>
      <c r="P29" s="48"/>
      <c r="Q29" s="48"/>
    </row>
    <row r="30" spans="1:17" ht="12" customHeight="1">
      <c r="A30" s="257"/>
      <c r="B30" s="255"/>
      <c r="C30" s="255"/>
      <c r="D30" s="255"/>
      <c r="E30" s="255"/>
      <c r="F30" s="255"/>
      <c r="G30" s="255"/>
      <c r="H30" s="255"/>
      <c r="I30" s="255"/>
      <c r="J30" s="255"/>
      <c r="K30" s="255"/>
      <c r="L30" s="255"/>
      <c r="M30" s="255"/>
      <c r="N30" s="258"/>
      <c r="O30" s="48"/>
      <c r="P30" s="48"/>
      <c r="Q30" s="48"/>
    </row>
    <row r="31" spans="1:17" ht="12" customHeight="1">
      <c r="A31" s="101">
        <v>1999</v>
      </c>
      <c r="B31" s="255">
        <v>70.48886322564562</v>
      </c>
      <c r="C31" s="255">
        <v>68.51910333275926</v>
      </c>
      <c r="D31" s="255">
        <v>112.69837382197494</v>
      </c>
      <c r="E31" s="255">
        <v>120.02222647592116</v>
      </c>
      <c r="F31" s="255">
        <v>128.56830260647808</v>
      </c>
      <c r="G31" s="255">
        <v>128.95042140472745</v>
      </c>
      <c r="H31" s="255">
        <v>109.4746749401696</v>
      </c>
      <c r="I31" s="255">
        <v>110.71726472053282</v>
      </c>
      <c r="J31" s="255">
        <v>91.63666087641987</v>
      </c>
      <c r="K31" s="255">
        <v>95.08301406348333</v>
      </c>
      <c r="L31" s="255">
        <v>81.85461424788542</v>
      </c>
      <c r="M31" s="255">
        <v>81.98648028400245</v>
      </c>
      <c r="N31" s="62"/>
      <c r="O31" s="177"/>
      <c r="P31" s="177"/>
      <c r="Q31" s="175"/>
    </row>
    <row r="32" spans="1:17" ht="12" customHeight="1">
      <c r="A32" s="101">
        <v>2001</v>
      </c>
      <c r="B32" s="255">
        <v>70.53104448204948</v>
      </c>
      <c r="C32" s="255">
        <v>75.85633160767603</v>
      </c>
      <c r="D32" s="255">
        <v>90.43821904419076</v>
      </c>
      <c r="E32" s="255">
        <v>84.02454939556479</v>
      </c>
      <c r="F32" s="255">
        <v>105.32678812989164</v>
      </c>
      <c r="G32" s="255">
        <v>139.37466753738806</v>
      </c>
      <c r="H32" s="255">
        <v>83.85229852293101</v>
      </c>
      <c r="I32" s="255">
        <v>91.67219759349909</v>
      </c>
      <c r="J32" s="255">
        <v>88.60292394794962</v>
      </c>
      <c r="K32" s="255">
        <v>82.97903630902358</v>
      </c>
      <c r="L32" s="255">
        <v>84.5424383989966</v>
      </c>
      <c r="M32" s="255">
        <v>56.03308971699674</v>
      </c>
      <c r="N32" s="62">
        <f>(B32+C32+D32+E32+F32+G32+H32+I32+J32+K32+L32+M32)/12</f>
        <v>87.76946539051312</v>
      </c>
      <c r="O32" s="177">
        <f>100*(H32-G32)/G32</f>
        <v>-39.836772345708276</v>
      </c>
      <c r="P32" s="177">
        <f>100*(H32-H31)/H31</f>
        <v>-23.404843568836178</v>
      </c>
      <c r="Q32" s="175">
        <f>(((B32+C32+D32+E32+F32+G32+H32)/7)-((B31+C31+D31+E31+F31+G31+H31)/7))/((B31+C31+D31+E31+F31+G31+H31)/7)*100</f>
        <v>-12.090890920013335</v>
      </c>
    </row>
    <row r="33" spans="1:17" ht="12" customHeight="1">
      <c r="A33" s="101">
        <v>2002</v>
      </c>
      <c r="B33" s="255">
        <v>38.38366542489733</v>
      </c>
      <c r="C33" s="255">
        <v>71.84180823787459</v>
      </c>
      <c r="D33" s="255">
        <v>80.77830133952759</v>
      </c>
      <c r="E33" s="255">
        <v>83.25088521729288</v>
      </c>
      <c r="F33" s="255">
        <v>82.42697963856101</v>
      </c>
      <c r="G33" s="255">
        <v>82.56886518424307</v>
      </c>
      <c r="H33" s="255">
        <v>77.26298737269035</v>
      </c>
      <c r="I33" s="255">
        <v>83.76507338957624</v>
      </c>
      <c r="J33" s="255">
        <v>80.07968495698773</v>
      </c>
      <c r="K33" s="255">
        <v>66.8307294174882</v>
      </c>
      <c r="L33" s="255">
        <v>52.376769081675555</v>
      </c>
      <c r="M33" s="255">
        <v>65.61668044211311</v>
      </c>
      <c r="N33" s="62">
        <f>(B33+C33+D33+E33+F33+G33+H33+I33+J33+K33+L33+M33)/12</f>
        <v>72.09853580857731</v>
      </c>
      <c r="O33" s="177">
        <f>100*(H33-G33)/G33</f>
        <v>-6.426003069938352</v>
      </c>
      <c r="P33" s="177">
        <f>100*(H33-H32)/H32</f>
        <v>-7.858235571728172</v>
      </c>
      <c r="Q33" s="175">
        <f>(((B33+C33+D33+E33+F33+G33+H33)/7)-((B32+C32+D32+E32+F32+G32+H32)/7))/((B32+C32+D32+E32+F32+G32+H32)/7)*100</f>
        <v>-20.463444486027903</v>
      </c>
    </row>
    <row r="34" spans="1:17" ht="12" customHeight="1">
      <c r="A34" s="101">
        <v>2003</v>
      </c>
      <c r="B34" s="255">
        <v>56.0220746433377</v>
      </c>
      <c r="C34" s="255">
        <v>47.1</v>
      </c>
      <c r="D34" s="255">
        <v>60.97648257682171</v>
      </c>
      <c r="E34" s="255">
        <v>75.20387905183003</v>
      </c>
      <c r="F34" s="255">
        <v>72.6</v>
      </c>
      <c r="G34" s="255">
        <v>67.5</v>
      </c>
      <c r="H34" s="255">
        <v>67.2</v>
      </c>
      <c r="I34" s="255">
        <v>77.51069430855291</v>
      </c>
      <c r="J34" s="255">
        <v>72.3</v>
      </c>
      <c r="K34" s="255">
        <v>60.9</v>
      </c>
      <c r="L34" s="255">
        <v>56.5</v>
      </c>
      <c r="M34" s="255">
        <v>55.9</v>
      </c>
      <c r="N34" s="62">
        <f>(B34+C34+D34+E34+F34+G34+H34+I34+J34+K34+L34+M34)/12</f>
        <v>64.14276088171185</v>
      </c>
      <c r="O34" s="177">
        <f>100*(H34-G34)/G34</f>
        <v>-0.44444444444444026</v>
      </c>
      <c r="P34" s="177">
        <f>100*(H34-H33)/H33</f>
        <v>-13.024331202921159</v>
      </c>
      <c r="Q34" s="175">
        <f>(((B34+C34+D34+E34+F34+G34+H34)/7)-((B33+C33+D33+E33+F33+G33+H33)/7))/((B33+C33+D33+E33+F33+G33+H33)/7)*100</f>
        <v>-13.535184882820944</v>
      </c>
    </row>
    <row r="35" spans="1:17" ht="12" customHeight="1">
      <c r="A35" s="101">
        <v>2004</v>
      </c>
      <c r="B35" s="255">
        <v>38.625162768263024</v>
      </c>
      <c r="C35" s="255">
        <v>51.3</v>
      </c>
      <c r="D35" s="255">
        <v>65.54407471467157</v>
      </c>
      <c r="E35" s="255">
        <v>51.9</v>
      </c>
      <c r="F35" s="255">
        <v>72.1</v>
      </c>
      <c r="G35" s="255">
        <v>90.1</v>
      </c>
      <c r="H35" s="255">
        <v>66.82337702027559</v>
      </c>
      <c r="I35" s="255"/>
      <c r="J35" s="255"/>
      <c r="K35" s="255"/>
      <c r="L35" s="255"/>
      <c r="M35" s="255"/>
      <c r="N35" s="62">
        <f>(B35+C35+D35+E35+F35+G35+H35)/7</f>
        <v>62.341802071887166</v>
      </c>
      <c r="O35" s="177">
        <f>100*(H35-G35)/G35</f>
        <v>-25.834209744422207</v>
      </c>
      <c r="P35" s="177">
        <f>100*(H35-H34)/H34</f>
        <v>-0.5604508626851435</v>
      </c>
      <c r="Q35" s="175">
        <f>(((B35+C35+D35+E35+F35+G35+H35)/7)-((B34+C34+D34+E34+F34+G34+H34)/7))/((B34+C34+D34+E34+F34+G34+H34)/7)*100</f>
        <v>-2.2861097341979857</v>
      </c>
    </row>
    <row r="36" spans="1:17" ht="12" customHeight="1">
      <c r="A36" s="100"/>
      <c r="B36" s="176"/>
      <c r="C36" s="176"/>
      <c r="D36" s="176"/>
      <c r="E36" s="176"/>
      <c r="F36" s="176"/>
      <c r="G36" s="176"/>
      <c r="H36" s="176"/>
      <c r="I36" s="176"/>
      <c r="J36" s="176"/>
      <c r="K36" s="176"/>
      <c r="L36" s="176"/>
      <c r="M36" s="176"/>
      <c r="N36" s="256"/>
      <c r="O36" s="176"/>
      <c r="P36" s="176"/>
      <c r="Q36" s="176"/>
    </row>
    <row r="37" spans="1:17" ht="12" customHeight="1">
      <c r="A37" s="60"/>
      <c r="B37" s="176"/>
      <c r="C37" s="176"/>
      <c r="D37" s="176"/>
      <c r="E37" s="176"/>
      <c r="F37" s="176"/>
      <c r="G37" s="176"/>
      <c r="H37" s="176"/>
      <c r="I37" s="176"/>
      <c r="J37" s="176"/>
      <c r="K37" s="176"/>
      <c r="L37" s="176"/>
      <c r="M37" s="176"/>
      <c r="N37" s="256"/>
      <c r="O37" s="176"/>
      <c r="P37" s="176"/>
      <c r="Q37" s="176"/>
    </row>
    <row r="38" spans="1:17" ht="12" customHeight="1">
      <c r="A38" s="176"/>
      <c r="B38" s="176"/>
      <c r="C38" s="176"/>
      <c r="D38" s="176"/>
      <c r="E38" s="176"/>
      <c r="F38" s="176"/>
      <c r="G38" s="176"/>
      <c r="H38" s="176"/>
      <c r="I38" s="176"/>
      <c r="J38" s="176"/>
      <c r="K38" s="176"/>
      <c r="L38" s="176"/>
      <c r="M38" s="176"/>
      <c r="N38" s="256"/>
      <c r="O38" s="176"/>
      <c r="P38" s="176"/>
      <c r="Q38" s="176"/>
    </row>
    <row r="39" spans="1:17" ht="12" customHeight="1">
      <c r="A39" s="392" t="s">
        <v>220</v>
      </c>
      <c r="B39" s="392"/>
      <c r="C39" s="392"/>
      <c r="D39" s="392"/>
      <c r="E39" s="392"/>
      <c r="F39" s="392"/>
      <c r="G39" s="392"/>
      <c r="H39" s="392"/>
      <c r="I39" s="392"/>
      <c r="J39" s="392"/>
      <c r="K39" s="392"/>
      <c r="L39" s="392"/>
      <c r="M39" s="392"/>
      <c r="N39" s="392"/>
      <c r="O39" s="392"/>
      <c r="P39" s="392"/>
      <c r="Q39" s="392"/>
    </row>
    <row r="40" spans="1:17" ht="1.5" customHeight="1">
      <c r="A40" s="257"/>
      <c r="B40" s="48"/>
      <c r="C40" s="48"/>
      <c r="D40" s="48"/>
      <c r="E40" s="48"/>
      <c r="F40" s="48"/>
      <c r="G40" s="48"/>
      <c r="H40" s="48"/>
      <c r="I40" s="48"/>
      <c r="J40" s="48"/>
      <c r="K40" s="48"/>
      <c r="L40" s="48"/>
      <c r="M40" s="48"/>
      <c r="N40" s="258"/>
      <c r="O40" s="48"/>
      <c r="P40" s="48"/>
      <c r="Q40" s="48"/>
    </row>
    <row r="41" spans="1:17" ht="12" customHeight="1">
      <c r="A41" s="257"/>
      <c r="B41" s="255"/>
      <c r="C41" s="255"/>
      <c r="D41" s="255"/>
      <c r="E41" s="255"/>
      <c r="F41" s="255"/>
      <c r="G41" s="255"/>
      <c r="H41" s="255"/>
      <c r="I41" s="255"/>
      <c r="J41" s="255"/>
      <c r="K41" s="255"/>
      <c r="L41" s="255"/>
      <c r="M41" s="255"/>
      <c r="N41" s="258"/>
      <c r="O41" s="48"/>
      <c r="P41" s="48"/>
      <c r="Q41" s="48"/>
    </row>
    <row r="42" spans="1:17" ht="12" customHeight="1">
      <c r="A42" s="101">
        <v>1999</v>
      </c>
      <c r="B42" s="255">
        <v>65.86018781267506</v>
      </c>
      <c r="C42" s="255">
        <v>90.50667338643845</v>
      </c>
      <c r="D42" s="255">
        <v>125.84824739130728</v>
      </c>
      <c r="E42" s="255">
        <v>137.94101764489136</v>
      </c>
      <c r="F42" s="255">
        <v>140.9529120980506</v>
      </c>
      <c r="G42" s="255">
        <v>135.82141505781385</v>
      </c>
      <c r="H42" s="255">
        <v>96.72567099474601</v>
      </c>
      <c r="I42" s="255">
        <v>99.13392806524328</v>
      </c>
      <c r="J42" s="255">
        <v>81.51966441972816</v>
      </c>
      <c r="K42" s="255">
        <v>101.41944993308216</v>
      </c>
      <c r="L42" s="255">
        <v>65.20092316878262</v>
      </c>
      <c r="M42" s="255">
        <v>59.069910027241</v>
      </c>
      <c r="N42" s="62" t="e">
        <f>(#REF!+#REF!+#REF!+#REF!+#REF!+#REF!+#REF!+#REF!+#REF!+#REF!+#REF!+#REF!)/12</f>
        <v>#REF!</v>
      </c>
      <c r="O42" s="177" t="e">
        <f>100*(#REF!-#REF!)/#REF!</f>
        <v>#REF!</v>
      </c>
      <c r="P42" s="177" t="e">
        <f>100*(#REF!-#REF!)/#REF!</f>
        <v>#REF!</v>
      </c>
      <c r="Q42" s="175" t="e">
        <f>(((#REF!+#REF!+#REF!+#REF!+#REF!+#REF!+#REF!+#REF!+#REF!+#REF!+#REF!+#REF!)/12)-((#REF!+#REF!+#REF!+#REF!+#REF!+#REF!+#REF!+#REF!+#REF!+#REF!+#REF!+#REF!)/12))/((#REF!+#REF!+#REF!+#REF!+#REF!+#REF!+#REF!+#REF!+#REF!+#REF!+#REF!+#REF!)/12)*100</f>
        <v>#REF!</v>
      </c>
    </row>
    <row r="43" spans="1:17" ht="12" customHeight="1">
      <c r="A43" s="101">
        <v>2001</v>
      </c>
      <c r="B43" s="255">
        <v>39.39948458298072</v>
      </c>
      <c r="C43" s="255">
        <v>65.94035535659192</v>
      </c>
      <c r="D43" s="255">
        <v>88.91710078892424</v>
      </c>
      <c r="E43" s="255">
        <v>77.69081931522678</v>
      </c>
      <c r="F43" s="255">
        <v>97.3252944285412</v>
      </c>
      <c r="G43" s="255">
        <v>120.88201198502237</v>
      </c>
      <c r="H43" s="255">
        <v>70.51110118943554</v>
      </c>
      <c r="I43" s="255">
        <v>89.77195990048558</v>
      </c>
      <c r="J43" s="255">
        <v>70.18940276965765</v>
      </c>
      <c r="K43" s="255">
        <v>73.90479881724073</v>
      </c>
      <c r="L43" s="255">
        <v>53.42856389406641</v>
      </c>
      <c r="M43" s="255">
        <v>36.525970794876486</v>
      </c>
      <c r="N43" s="62">
        <f>(B43+C43+D43+E43+F43+G43+H43+I43+J43+K43+L43+M43)/12</f>
        <v>73.7072386519208</v>
      </c>
      <c r="O43" s="177">
        <f>100*(H43-G43)/G43</f>
        <v>-41.66948412624696</v>
      </c>
      <c r="P43" s="177">
        <f>100*(H43-H42)/H42</f>
        <v>-27.10197772288849</v>
      </c>
      <c r="Q43" s="175">
        <f>(((B43+C43+D43+E43+F43+G43+H43)/7)-((B42+C42+D42+E42+F42+G42+H42)/7))/((B42+C42+D42+E42+F42+G42+H42)/7)*100</f>
        <v>-29.356537369313664</v>
      </c>
    </row>
    <row r="44" spans="1:17" ht="12" customHeight="1">
      <c r="A44" s="101">
        <v>2002</v>
      </c>
      <c r="B44" s="255">
        <v>35.93941035619805</v>
      </c>
      <c r="C44" s="255">
        <v>35.746330879076346</v>
      </c>
      <c r="D44" s="255">
        <v>69.36529062188204</v>
      </c>
      <c r="E44" s="255">
        <v>63.56130249895732</v>
      </c>
      <c r="F44" s="255">
        <v>74.00441577766102</v>
      </c>
      <c r="G44" s="255">
        <v>63.25861329486292</v>
      </c>
      <c r="H44" s="255">
        <v>58.15185696635212</v>
      </c>
      <c r="I44" s="255">
        <v>65.41680658846602</v>
      </c>
      <c r="J44" s="255">
        <v>58.23895893784283</v>
      </c>
      <c r="K44" s="255">
        <v>50.94497532523204</v>
      </c>
      <c r="L44" s="255">
        <v>39.62944406927024</v>
      </c>
      <c r="M44" s="255">
        <v>42.429770282742055</v>
      </c>
      <c r="N44" s="62">
        <f>(B44+C44+D44+E44+F44+G44+H44+I44+J44+K44+L44+M44)/12</f>
        <v>54.723931299878586</v>
      </c>
      <c r="O44" s="177">
        <f>100*(H44-G44)/G44</f>
        <v>-8.072823703401518</v>
      </c>
      <c r="P44" s="177">
        <f>100*(H44-H43)/H43</f>
        <v>-17.528082833196716</v>
      </c>
      <c r="Q44" s="175">
        <f>(((B44+C44+D44+E44+F44+G44+H44)/7)-((B43+C43+D43+E43+F43+G43+H43)/7))/((B43+C43+D43+E43+F43+G43+H43)/7)*100</f>
        <v>-28.65144296578138</v>
      </c>
    </row>
    <row r="45" spans="1:17" ht="12" customHeight="1">
      <c r="A45" s="101">
        <v>2003</v>
      </c>
      <c r="B45" s="255">
        <v>26.699662000860673</v>
      </c>
      <c r="C45" s="255">
        <v>29.9</v>
      </c>
      <c r="D45" s="255">
        <v>47.79312124911311</v>
      </c>
      <c r="E45" s="255">
        <v>47.207413346120816</v>
      </c>
      <c r="F45" s="255">
        <v>43.5</v>
      </c>
      <c r="G45" s="255">
        <v>46.5</v>
      </c>
      <c r="H45" s="255">
        <v>57.8</v>
      </c>
      <c r="I45" s="255">
        <v>42.96729115105797</v>
      </c>
      <c r="J45" s="255">
        <v>59.7</v>
      </c>
      <c r="K45" s="255">
        <v>50.4</v>
      </c>
      <c r="L45" s="255">
        <v>35.4</v>
      </c>
      <c r="M45" s="255">
        <v>33.3</v>
      </c>
      <c r="N45" s="62">
        <f>(B45+C45+D45+E45+F45+G45+H45+I45+J45+K45+L45+M45)/12</f>
        <v>43.43062397892937</v>
      </c>
      <c r="O45" s="177">
        <f>100*(H45-G45)/G45</f>
        <v>24.3010752688172</v>
      </c>
      <c r="P45" s="177">
        <f>100*(H45-H44)/H44</f>
        <v>-0.6050657445998933</v>
      </c>
      <c r="Q45" s="175">
        <f>(((B45+C45+D45+E45+F45+G45+H45)/7)-((B44+C44+D44+E44+F44+G44+H44)/7))/((B44+C44+D44+E44+F44+G44+H44)/7)*100</f>
        <v>-25.155044124131194</v>
      </c>
    </row>
    <row r="46" spans="1:17" ht="12" customHeight="1">
      <c r="A46" s="101">
        <v>2004</v>
      </c>
      <c r="B46" s="255">
        <v>22.90654913384827</v>
      </c>
      <c r="C46" s="255">
        <v>34</v>
      </c>
      <c r="D46" s="255">
        <v>38.75174177717289</v>
      </c>
      <c r="E46" s="255">
        <v>41</v>
      </c>
      <c r="F46" s="255">
        <v>47</v>
      </c>
      <c r="G46" s="255">
        <v>39.3</v>
      </c>
      <c r="H46" s="255">
        <v>42.877772441330734</v>
      </c>
      <c r="I46" s="255"/>
      <c r="J46" s="255"/>
      <c r="K46" s="255"/>
      <c r="L46" s="255"/>
      <c r="M46" s="255"/>
      <c r="N46" s="62">
        <f>(B46+C46+D46+E46+F46+G46+H46)/7</f>
        <v>37.97658047890741</v>
      </c>
      <c r="O46" s="177">
        <f>100*(H46-G46)/G46</f>
        <v>9.103746670052766</v>
      </c>
      <c r="P46" s="177">
        <f>100*(H46-H45)/H45</f>
        <v>-25.817002696659625</v>
      </c>
      <c r="Q46" s="175">
        <f>(((B46+C46+D46+E46+F46+G46+H46)/7)-((B45+C45+D45+E45+F45+G45+H45)/7))/((B45+C45+D45+E45+F45+G45+H45)/7)*100</f>
        <v>-11.21045798410826</v>
      </c>
    </row>
    <row r="47" spans="1:17" ht="12" customHeight="1">
      <c r="A47" s="100"/>
      <c r="B47" s="176"/>
      <c r="C47" s="176"/>
      <c r="D47" s="176"/>
      <c r="E47" s="176"/>
      <c r="F47" s="176"/>
      <c r="G47" s="176"/>
      <c r="H47" s="176"/>
      <c r="I47" s="176"/>
      <c r="J47" s="176"/>
      <c r="K47" s="176"/>
      <c r="L47" s="176"/>
      <c r="M47" s="176"/>
      <c r="N47" s="256"/>
      <c r="O47" s="185"/>
      <c r="P47" s="185"/>
      <c r="Q47" s="176"/>
    </row>
    <row r="48" spans="1:17" ht="12" customHeight="1">
      <c r="A48" s="60"/>
      <c r="B48" s="176"/>
      <c r="C48" s="176"/>
      <c r="D48" s="176"/>
      <c r="E48" s="176"/>
      <c r="F48" s="176"/>
      <c r="G48" s="176"/>
      <c r="H48" s="176"/>
      <c r="I48" s="176"/>
      <c r="J48" s="176"/>
      <c r="K48" s="176"/>
      <c r="L48" s="176"/>
      <c r="M48" s="176"/>
      <c r="N48" s="256"/>
      <c r="O48" s="185"/>
      <c r="P48" s="185"/>
      <c r="Q48" s="176"/>
    </row>
    <row r="49" spans="1:17" ht="12" customHeight="1">
      <c r="A49" s="176"/>
      <c r="B49" s="176"/>
      <c r="C49" s="176"/>
      <c r="D49" s="176"/>
      <c r="E49" s="176"/>
      <c r="F49" s="176"/>
      <c r="G49" s="176"/>
      <c r="H49" s="176"/>
      <c r="I49" s="176"/>
      <c r="J49" s="176"/>
      <c r="K49" s="176"/>
      <c r="L49" s="176"/>
      <c r="M49" s="176"/>
      <c r="N49" s="256"/>
      <c r="O49" s="176"/>
      <c r="P49" s="176"/>
      <c r="Q49" s="176"/>
    </row>
    <row r="50" spans="1:17" ht="12" customHeight="1">
      <c r="A50" s="392" t="s">
        <v>221</v>
      </c>
      <c r="B50" s="392"/>
      <c r="C50" s="392"/>
      <c r="D50" s="392"/>
      <c r="E50" s="392"/>
      <c r="F50" s="392"/>
      <c r="G50" s="392"/>
      <c r="H50" s="392"/>
      <c r="I50" s="392"/>
      <c r="J50" s="392"/>
      <c r="K50" s="392"/>
      <c r="L50" s="392"/>
      <c r="M50" s="392"/>
      <c r="N50" s="392"/>
      <c r="O50" s="392"/>
      <c r="P50" s="392"/>
      <c r="Q50" s="392"/>
    </row>
    <row r="51" spans="1:17" ht="1.5" customHeight="1">
      <c r="A51" s="257"/>
      <c r="B51" s="48"/>
      <c r="C51" s="48"/>
      <c r="D51" s="48"/>
      <c r="E51" s="48"/>
      <c r="F51" s="48"/>
      <c r="G51" s="48"/>
      <c r="H51" s="48"/>
      <c r="I51" s="48"/>
      <c r="J51" s="48"/>
      <c r="K51" s="48"/>
      <c r="L51" s="48"/>
      <c r="M51" s="48"/>
      <c r="N51" s="258"/>
      <c r="O51" s="48"/>
      <c r="P51" s="48"/>
      <c r="Q51" s="48"/>
    </row>
    <row r="52" spans="1:17" ht="12" customHeight="1">
      <c r="A52" s="176"/>
      <c r="B52" s="255"/>
      <c r="C52" s="255"/>
      <c r="D52" s="255"/>
      <c r="E52" s="255"/>
      <c r="F52" s="255"/>
      <c r="G52" s="255"/>
      <c r="H52" s="255"/>
      <c r="I52" s="255"/>
      <c r="J52" s="255"/>
      <c r="K52" s="255"/>
      <c r="L52" s="255"/>
      <c r="M52" s="255"/>
      <c r="N52" s="256"/>
      <c r="O52" s="176"/>
      <c r="P52" s="176"/>
      <c r="Q52" s="176"/>
    </row>
    <row r="53" spans="1:17" ht="12" customHeight="1">
      <c r="A53" s="101">
        <v>1999</v>
      </c>
      <c r="B53" s="255">
        <v>73.22789781562665</v>
      </c>
      <c r="C53" s="255">
        <v>55.507883155622736</v>
      </c>
      <c r="D53" s="255">
        <v>104.91689092530252</v>
      </c>
      <c r="E53" s="255">
        <v>109.41872019312532</v>
      </c>
      <c r="F53" s="255">
        <v>121.23966735895826</v>
      </c>
      <c r="G53" s="255">
        <v>124.88448728659802</v>
      </c>
      <c r="H53" s="255">
        <v>117.01894185862028</v>
      </c>
      <c r="I53" s="255">
        <v>117.57174401223833</v>
      </c>
      <c r="J53" s="255">
        <v>97.62342831402034</v>
      </c>
      <c r="K53" s="255">
        <v>91.3334063516543</v>
      </c>
      <c r="L53" s="255">
        <v>91.70949320282308</v>
      </c>
      <c r="M53" s="255">
        <v>95.5474395254102</v>
      </c>
      <c r="N53" s="62" t="e">
        <f>(#REF!+#REF!+#REF!+#REF!+#REF!+#REF!+#REF!+#REF!+#REF!+#REF!+#REF!+#REF!)/12</f>
        <v>#REF!</v>
      </c>
      <c r="O53" s="177" t="e">
        <f>100*(#REF!-M52)/M52</f>
        <v>#REF!</v>
      </c>
      <c r="P53" s="177" t="e">
        <f>100*(#REF!-B52)/B52</f>
        <v>#REF!</v>
      </c>
      <c r="Q53" s="175"/>
    </row>
    <row r="54" spans="1:17" ht="12" customHeight="1">
      <c r="A54" s="101">
        <v>2001</v>
      </c>
      <c r="B54" s="255">
        <v>88.95325208914785</v>
      </c>
      <c r="C54" s="255">
        <v>81.7241446474586</v>
      </c>
      <c r="D54" s="255">
        <v>91.3383460016679</v>
      </c>
      <c r="E54" s="255">
        <v>87.77255594729563</v>
      </c>
      <c r="F54" s="255">
        <v>110.06169953847727</v>
      </c>
      <c r="G54" s="255">
        <v>150.31776004212412</v>
      </c>
      <c r="H54" s="255">
        <v>91.74699791485811</v>
      </c>
      <c r="I54" s="255">
        <v>92.79666978175507</v>
      </c>
      <c r="J54" s="255">
        <v>99.49918841474702</v>
      </c>
      <c r="K54" s="255">
        <v>88.34874754391547</v>
      </c>
      <c r="L54" s="255">
        <v>102.95418061330737</v>
      </c>
      <c r="M54" s="255">
        <v>67.57649440872265</v>
      </c>
      <c r="N54" s="62">
        <f>(B54+C54+D54+E54+F54+G54+H54+I54+J54+K54+L54+M54)/12</f>
        <v>96.09083641195643</v>
      </c>
      <c r="O54" s="177">
        <f>100*(H54-G54)/G54</f>
        <v>-38.96463206400394</v>
      </c>
      <c r="P54" s="177">
        <f>100*(H54-H53)/H53</f>
        <v>-21.596455703979256</v>
      </c>
      <c r="Q54" s="175">
        <f>(((B54+C54+D54+E54+F54+G54+H54)/7)-((B53+C53+D53+E53+F53+G53+H53)/7))/((B53+C53+D53+E53+F53+G53+H53)/7)*100</f>
        <v>-0.6088422826591628</v>
      </c>
    </row>
    <row r="55" spans="1:17" ht="12" customHeight="1">
      <c r="A55" s="101">
        <v>2002</v>
      </c>
      <c r="B55" s="255">
        <v>39.83006176566108</v>
      </c>
      <c r="C55" s="255">
        <v>93.20143106875595</v>
      </c>
      <c r="D55" s="255">
        <v>87.53198967201602</v>
      </c>
      <c r="E55" s="255">
        <v>94.90226348777794</v>
      </c>
      <c r="F55" s="255">
        <v>87.41106076178748</v>
      </c>
      <c r="G55" s="255">
        <v>93.99577313247491</v>
      </c>
      <c r="H55" s="255">
        <v>88.57206449871077</v>
      </c>
      <c r="I55" s="255">
        <v>94.62272335431811</v>
      </c>
      <c r="J55" s="255">
        <v>93.004009671808</v>
      </c>
      <c r="K55" s="255">
        <v>76.23117902013114</v>
      </c>
      <c r="L55" s="255">
        <v>59.92004248574013</v>
      </c>
      <c r="M55" s="255">
        <v>79.3376142503753</v>
      </c>
      <c r="N55" s="62">
        <f>(B55+C55+D55+E55+F55+G55+H55+I55+J55+K55+L55+M55)/12</f>
        <v>82.38001776412973</v>
      </c>
      <c r="O55" s="177">
        <f>100*(H55-G55)/G55</f>
        <v>-5.770162266892703</v>
      </c>
      <c r="P55" s="177">
        <f>100*(H55-H54)/H54</f>
        <v>-3.4605311217852615</v>
      </c>
      <c r="Q55" s="175">
        <f>(((B55+C55+D55+E55+F55+G55+H55)/7)-((B54+C54+D54+E54+F54+G54+H54)/7))/((B54+C54+D54+E54+F54+G54+H54)/7)*100</f>
        <v>-16.593198927393214</v>
      </c>
    </row>
    <row r="56" spans="1:17" ht="12" customHeight="1">
      <c r="A56" s="101">
        <v>2003</v>
      </c>
      <c r="B56" s="255">
        <v>73.37371314112067</v>
      </c>
      <c r="C56" s="255">
        <v>57.4</v>
      </c>
      <c r="D56" s="255">
        <v>68.87915595437559</v>
      </c>
      <c r="E56" s="255">
        <v>91.89591037776256</v>
      </c>
      <c r="F56" s="255">
        <v>90</v>
      </c>
      <c r="G56" s="255">
        <v>80</v>
      </c>
      <c r="H56" s="255">
        <v>72.8</v>
      </c>
      <c r="I56" s="255">
        <v>98.08073313310769</v>
      </c>
      <c r="J56" s="255">
        <v>79.8</v>
      </c>
      <c r="K56" s="255">
        <v>67.3</v>
      </c>
      <c r="L56" s="255">
        <v>69.1</v>
      </c>
      <c r="M56" s="255">
        <v>69.4</v>
      </c>
      <c r="N56" s="62">
        <f>(B56+C56+D56+E56+F56+G56+H56+I56+J56+K56+L56+M56)/12</f>
        <v>76.50245938386387</v>
      </c>
      <c r="O56" s="177">
        <f>100*(H56-G56)/G56</f>
        <v>-9.000000000000004</v>
      </c>
      <c r="P56" s="177">
        <f>100*(H56-H55)/H55</f>
        <v>-17.807041743890196</v>
      </c>
      <c r="Q56" s="175">
        <f>(((B56+C56+D56+E56+F56+G56+H56)/7)-((B55+C55+D55+E55+F55+G55+H55)/7))/((B55+C55+D55+E55+F55+G55+H55)/7)*100</f>
        <v>-8.727702166856458</v>
      </c>
    </row>
    <row r="57" spans="1:17" ht="12" customHeight="1">
      <c r="A57" s="101">
        <v>2004</v>
      </c>
      <c r="B57" s="255">
        <v>47.99092070525526</v>
      </c>
      <c r="C57" s="255">
        <v>61.7</v>
      </c>
      <c r="D57" s="255">
        <v>81.50749676670893</v>
      </c>
      <c r="E57" s="255">
        <v>58.5</v>
      </c>
      <c r="F57" s="255">
        <v>87</v>
      </c>
      <c r="G57" s="255">
        <v>120.3</v>
      </c>
      <c r="H57" s="255">
        <v>81.10436481185148</v>
      </c>
      <c r="I57" s="255"/>
      <c r="J57" s="255"/>
      <c r="K57" s="255"/>
      <c r="L57" s="255"/>
      <c r="M57" s="255"/>
      <c r="N57" s="62">
        <f>(B57+C57+D57+E57+F57+G57+H57)/7</f>
        <v>76.8718260405451</v>
      </c>
      <c r="O57" s="177">
        <f>100*(H57-G57)/G57</f>
        <v>-32.581575384994615</v>
      </c>
      <c r="P57" s="177">
        <f>100*(H57-H56)/H56</f>
        <v>11.407094521774019</v>
      </c>
      <c r="Q57" s="175">
        <f>(((B57+C57+D57+E57+F57+G57+H57)/7)-((B56+C56+D56+E56+F56+G56+H56)/7))/((B56+C56+D56+E56+F56+G56+H56)/7)*100</f>
        <v>0.7025379218153084</v>
      </c>
    </row>
    <row r="58" spans="1:17" ht="51.75" customHeight="1">
      <c r="A58" s="100"/>
      <c r="B58" s="259"/>
      <c r="C58" s="259"/>
      <c r="D58" s="259"/>
      <c r="E58" s="259"/>
      <c r="F58" s="259"/>
      <c r="G58" s="259"/>
      <c r="H58" s="259"/>
      <c r="I58" s="259"/>
      <c r="J58" s="259"/>
      <c r="K58" s="259"/>
      <c r="L58" s="259"/>
      <c r="M58" s="259"/>
      <c r="N58" s="259"/>
      <c r="O58" s="175"/>
      <c r="P58" s="175"/>
      <c r="Q58" s="175"/>
    </row>
    <row r="59" spans="1:17" ht="15" customHeight="1">
      <c r="A59" s="100"/>
      <c r="B59" s="259"/>
      <c r="C59" s="259"/>
      <c r="D59" s="259"/>
      <c r="E59" s="259"/>
      <c r="F59" s="259"/>
      <c r="G59" s="259"/>
      <c r="H59" s="259"/>
      <c r="I59" s="259"/>
      <c r="J59" s="259"/>
      <c r="K59" s="259"/>
      <c r="L59" s="259"/>
      <c r="M59" s="259"/>
      <c r="N59" s="259"/>
      <c r="O59" s="175"/>
      <c r="P59" s="175"/>
      <c r="Q59" s="175"/>
    </row>
    <row r="60" spans="1:17" ht="15" customHeight="1">
      <c r="A60" s="100"/>
      <c r="B60" s="259"/>
      <c r="C60" s="259"/>
      <c r="D60" s="259"/>
      <c r="E60" s="259"/>
      <c r="F60" s="259"/>
      <c r="G60" s="259"/>
      <c r="H60" s="259"/>
      <c r="I60" s="259"/>
      <c r="J60" s="259"/>
      <c r="K60" s="259"/>
      <c r="L60" s="259"/>
      <c r="M60" s="259"/>
      <c r="N60" s="259"/>
      <c r="O60" s="175"/>
      <c r="P60" s="175"/>
      <c r="Q60" s="175"/>
    </row>
    <row r="61" spans="1:17" ht="19.5" customHeight="1">
      <c r="A61" s="100"/>
      <c r="B61" s="259"/>
      <c r="C61" s="259"/>
      <c r="D61" s="259"/>
      <c r="E61" s="259"/>
      <c r="F61" s="259"/>
      <c r="G61" s="259"/>
      <c r="H61" s="259"/>
      <c r="I61" s="259"/>
      <c r="J61" s="259"/>
      <c r="K61" s="259"/>
      <c r="L61" s="259"/>
      <c r="M61" s="259"/>
      <c r="N61" s="259"/>
      <c r="O61" s="175"/>
      <c r="P61" s="175"/>
      <c r="Q61" s="175"/>
    </row>
    <row r="62" spans="1:17" ht="12" customHeight="1">
      <c r="A62" s="60"/>
      <c r="B62" s="181"/>
      <c r="C62" s="176"/>
      <c r="D62" s="176"/>
      <c r="E62" s="176"/>
      <c r="F62" s="176"/>
      <c r="G62" s="176"/>
      <c r="H62" s="176"/>
      <c r="I62" s="259"/>
      <c r="J62" s="259"/>
      <c r="K62" s="259"/>
      <c r="L62" s="259"/>
      <c r="M62" s="259"/>
      <c r="N62" s="259"/>
      <c r="O62" s="175"/>
      <c r="P62" s="175"/>
      <c r="Q62" s="175"/>
    </row>
    <row r="63" spans="1:17" ht="12" customHeight="1">
      <c r="A63" s="100" t="s">
        <v>229</v>
      </c>
      <c r="B63" s="181"/>
      <c r="C63" s="176"/>
      <c r="D63" s="176"/>
      <c r="E63" s="176"/>
      <c r="F63" s="176"/>
      <c r="G63" s="176"/>
      <c r="H63" s="176"/>
      <c r="I63" s="176"/>
      <c r="J63" s="176"/>
      <c r="K63" s="176"/>
      <c r="L63" s="176"/>
      <c r="M63" s="176"/>
      <c r="N63" s="256"/>
      <c r="O63" s="187"/>
      <c r="P63" s="187"/>
      <c r="Q63" s="176"/>
    </row>
    <row r="64" spans="1:17" ht="12" customHeight="1">
      <c r="A64" s="100"/>
      <c r="B64" s="181"/>
      <c r="C64" s="176"/>
      <c r="D64" s="176"/>
      <c r="E64" s="176"/>
      <c r="F64" s="176"/>
      <c r="G64" s="176"/>
      <c r="H64" s="176"/>
      <c r="I64" s="176"/>
      <c r="J64" s="176"/>
      <c r="K64" s="176"/>
      <c r="L64" s="176"/>
      <c r="M64" s="176"/>
      <c r="N64" s="256"/>
      <c r="O64" s="187"/>
      <c r="P64" s="187"/>
      <c r="Q64" s="176"/>
    </row>
    <row r="65" spans="1:17" ht="12" customHeight="1">
      <c r="A65" s="100"/>
      <c r="B65" s="181"/>
      <c r="C65" s="176"/>
      <c r="D65" s="176"/>
      <c r="E65" s="176"/>
      <c r="F65" s="176"/>
      <c r="G65" s="176"/>
      <c r="H65" s="176"/>
      <c r="I65" s="176"/>
      <c r="J65" s="176"/>
      <c r="K65" s="176"/>
      <c r="L65" s="176"/>
      <c r="M65" s="176"/>
      <c r="N65" s="256"/>
      <c r="O65" s="187"/>
      <c r="P65" s="187"/>
      <c r="Q65" s="176"/>
    </row>
    <row r="66" spans="1:17" ht="12.75" customHeight="1">
      <c r="A66" s="393" t="s">
        <v>222</v>
      </c>
      <c r="B66" s="393"/>
      <c r="C66" s="393"/>
      <c r="D66" s="393"/>
      <c r="E66" s="393"/>
      <c r="F66" s="393"/>
      <c r="G66" s="393"/>
      <c r="H66" s="393"/>
      <c r="I66" s="393"/>
      <c r="J66" s="393"/>
      <c r="K66" s="393"/>
      <c r="L66" s="393"/>
      <c r="M66" s="393"/>
      <c r="N66" s="393"/>
      <c r="O66" s="393"/>
      <c r="P66" s="393"/>
      <c r="Q66" s="393"/>
    </row>
    <row r="67" spans="1:17" ht="12.75">
      <c r="A67" s="48"/>
      <c r="B67" s="48"/>
      <c r="C67" s="48"/>
      <c r="D67" s="48"/>
      <c r="E67" s="48"/>
      <c r="F67" s="48"/>
      <c r="G67" s="48"/>
      <c r="H67" s="48"/>
      <c r="I67" s="48"/>
      <c r="J67" s="48"/>
      <c r="K67" s="48"/>
      <c r="L67" s="48"/>
      <c r="M67" s="48"/>
      <c r="N67" s="242"/>
      <c r="O67" s="49"/>
      <c r="P67" s="49"/>
      <c r="Q67" s="48"/>
    </row>
    <row r="68" spans="1:17" ht="12.75" customHeight="1">
      <c r="A68" s="389" t="s">
        <v>223</v>
      </c>
      <c r="B68" s="389"/>
      <c r="C68" s="389"/>
      <c r="D68" s="389"/>
      <c r="E68" s="389"/>
      <c r="F68" s="389"/>
      <c r="G68" s="389"/>
      <c r="H68" s="389"/>
      <c r="I68" s="389"/>
      <c r="J68" s="389"/>
      <c r="K68" s="389"/>
      <c r="L68" s="389"/>
      <c r="M68" s="389"/>
      <c r="N68" s="389"/>
      <c r="O68" s="389"/>
      <c r="P68" s="389"/>
      <c r="Q68" s="389"/>
    </row>
    <row r="69" spans="1:17" ht="12.75" customHeight="1">
      <c r="A69" s="389" t="s">
        <v>224</v>
      </c>
      <c r="B69" s="389"/>
      <c r="C69" s="389"/>
      <c r="D69" s="389"/>
      <c r="E69" s="389"/>
      <c r="F69" s="389"/>
      <c r="G69" s="389"/>
      <c r="H69" s="389"/>
      <c r="I69" s="389"/>
      <c r="J69" s="389"/>
      <c r="K69" s="389"/>
      <c r="L69" s="389"/>
      <c r="M69" s="389"/>
      <c r="N69" s="389"/>
      <c r="O69" s="389"/>
      <c r="P69" s="389"/>
      <c r="Q69" s="389"/>
    </row>
    <row r="70" spans="1:17" ht="13.5" customHeight="1">
      <c r="A70" s="389" t="s">
        <v>96</v>
      </c>
      <c r="B70" s="389"/>
      <c r="C70" s="389"/>
      <c r="D70" s="389"/>
      <c r="E70" s="389"/>
      <c r="F70" s="389"/>
      <c r="G70" s="389"/>
      <c r="H70" s="389"/>
      <c r="I70" s="389"/>
      <c r="J70" s="389"/>
      <c r="K70" s="389"/>
      <c r="L70" s="389"/>
      <c r="M70" s="389"/>
      <c r="N70" s="389"/>
      <c r="O70" s="389"/>
      <c r="P70" s="389"/>
      <c r="Q70" s="389"/>
    </row>
    <row r="71" spans="1:17" ht="12.75" customHeight="1">
      <c r="A71" s="190"/>
      <c r="B71" s="51"/>
      <c r="C71" s="52"/>
      <c r="D71" s="52"/>
      <c r="E71" s="52"/>
      <c r="F71" s="52"/>
      <c r="G71" s="52"/>
      <c r="H71" s="52"/>
      <c r="I71" s="52"/>
      <c r="J71" s="52"/>
      <c r="K71" s="52"/>
      <c r="L71" s="52"/>
      <c r="M71" s="52"/>
      <c r="N71" s="243"/>
      <c r="O71" s="53"/>
      <c r="P71" s="53"/>
      <c r="Q71" s="173"/>
    </row>
    <row r="72" spans="1:17" ht="12.75" customHeight="1">
      <c r="A72" s="51"/>
      <c r="B72" s="51"/>
      <c r="C72" s="52"/>
      <c r="D72" s="52"/>
      <c r="E72" s="52"/>
      <c r="F72" s="52"/>
      <c r="G72" s="52"/>
      <c r="H72" s="52"/>
      <c r="I72" s="52"/>
      <c r="J72" s="52"/>
      <c r="K72" s="52"/>
      <c r="L72" s="52"/>
      <c r="M72" s="52"/>
      <c r="N72" s="244"/>
      <c r="O72" s="53"/>
      <c r="P72" s="53"/>
      <c r="Q72" s="176"/>
    </row>
    <row r="73" spans="1:17" ht="12.75">
      <c r="A73" s="149"/>
      <c r="B73" s="150"/>
      <c r="C73" s="151"/>
      <c r="D73" s="151"/>
      <c r="E73" s="151"/>
      <c r="F73" s="151"/>
      <c r="G73" s="151"/>
      <c r="H73" s="151"/>
      <c r="I73" s="151"/>
      <c r="J73" s="151"/>
      <c r="K73" s="151"/>
      <c r="L73" s="151"/>
      <c r="M73" s="151"/>
      <c r="N73" s="260"/>
      <c r="O73" s="349" t="s">
        <v>97</v>
      </c>
      <c r="P73" s="350"/>
      <c r="Q73" s="350"/>
    </row>
    <row r="74" spans="1:17" ht="12.75">
      <c r="A74" s="153"/>
      <c r="B74" s="154"/>
      <c r="C74" s="155"/>
      <c r="D74" s="155"/>
      <c r="E74" s="155"/>
      <c r="F74" s="155"/>
      <c r="G74" s="155"/>
      <c r="H74" s="155"/>
      <c r="I74" s="155"/>
      <c r="J74" s="155"/>
      <c r="K74" s="155"/>
      <c r="L74" s="155"/>
      <c r="M74" s="155"/>
      <c r="N74" s="246"/>
      <c r="O74" s="55" t="s">
        <v>105</v>
      </c>
      <c r="P74" s="247"/>
      <c r="Q74" s="159" t="s">
        <v>239</v>
      </c>
    </row>
    <row r="75" spans="1:17" ht="12.75">
      <c r="A75" s="157" t="s">
        <v>99</v>
      </c>
      <c r="B75" s="154" t="s">
        <v>100</v>
      </c>
      <c r="C75" s="155" t="s">
        <v>101</v>
      </c>
      <c r="D75" s="155" t="s">
        <v>102</v>
      </c>
      <c r="E75" s="155" t="s">
        <v>98</v>
      </c>
      <c r="F75" s="155" t="s">
        <v>103</v>
      </c>
      <c r="G75" s="155" t="s">
        <v>104</v>
      </c>
      <c r="H75" s="155" t="s">
        <v>105</v>
      </c>
      <c r="I75" s="155" t="s">
        <v>106</v>
      </c>
      <c r="J75" s="155" t="s">
        <v>107</v>
      </c>
      <c r="K75" s="155" t="s">
        <v>108</v>
      </c>
      <c r="L75" s="155" t="s">
        <v>109</v>
      </c>
      <c r="M75" s="155" t="s">
        <v>110</v>
      </c>
      <c r="N75" s="248" t="s">
        <v>111</v>
      </c>
      <c r="O75" s="351" t="s">
        <v>112</v>
      </c>
      <c r="P75" s="352"/>
      <c r="Q75" s="352"/>
    </row>
    <row r="76" spans="1:17" ht="12.75">
      <c r="A76" s="153"/>
      <c r="B76" s="154"/>
      <c r="C76" s="155"/>
      <c r="D76" s="155"/>
      <c r="E76" s="155"/>
      <c r="F76" s="155"/>
      <c r="G76" s="155"/>
      <c r="H76" s="155"/>
      <c r="I76" s="155"/>
      <c r="J76" s="155"/>
      <c r="K76" s="155"/>
      <c r="L76" s="155"/>
      <c r="M76" s="155"/>
      <c r="N76" s="246"/>
      <c r="O76" s="158" t="s">
        <v>113</v>
      </c>
      <c r="P76" s="58" t="s">
        <v>114</v>
      </c>
      <c r="Q76" s="160" t="s">
        <v>114</v>
      </c>
    </row>
    <row r="77" spans="1:17" ht="12.75">
      <c r="A77" s="161"/>
      <c r="B77" s="162"/>
      <c r="C77" s="163"/>
      <c r="D77" s="163"/>
      <c r="E77" s="163"/>
      <c r="F77" s="163"/>
      <c r="G77" s="163"/>
      <c r="H77" s="163"/>
      <c r="I77" s="163"/>
      <c r="J77" s="163"/>
      <c r="K77" s="163"/>
      <c r="L77" s="163"/>
      <c r="M77" s="163"/>
      <c r="N77" s="249"/>
      <c r="O77" s="165" t="s">
        <v>115</v>
      </c>
      <c r="P77" s="166" t="s">
        <v>116</v>
      </c>
      <c r="Q77" s="167" t="s">
        <v>117</v>
      </c>
    </row>
    <row r="78" spans="1:17" ht="12.75">
      <c r="A78" s="59"/>
      <c r="B78" s="60"/>
      <c r="C78" s="60"/>
      <c r="D78" s="60"/>
      <c r="E78" s="60"/>
      <c r="F78" s="60"/>
      <c r="G78" s="60"/>
      <c r="H78" s="60"/>
      <c r="I78" s="60"/>
      <c r="J78" s="60"/>
      <c r="K78" s="60"/>
      <c r="L78" s="60"/>
      <c r="M78" s="60"/>
      <c r="N78" s="250"/>
      <c r="O78" s="61"/>
      <c r="P78" s="58"/>
      <c r="Q78" s="58"/>
    </row>
    <row r="79" spans="1:17" ht="12.75" customHeight="1">
      <c r="A79" s="59"/>
      <c r="B79" s="60"/>
      <c r="C79" s="60"/>
      <c r="D79" s="60"/>
      <c r="E79" s="60"/>
      <c r="F79" s="60"/>
      <c r="G79" s="60"/>
      <c r="H79" s="60"/>
      <c r="I79" s="60"/>
      <c r="J79" s="60"/>
      <c r="K79" s="60"/>
      <c r="L79" s="60"/>
      <c r="M79" s="60"/>
      <c r="N79" s="250"/>
      <c r="O79" s="61"/>
      <c r="P79" s="58"/>
      <c r="Q79"/>
    </row>
    <row r="80" spans="1:17" ht="12.75" customHeight="1">
      <c r="A80" s="59"/>
      <c r="B80" s="60"/>
      <c r="C80" s="60"/>
      <c r="D80" s="60"/>
      <c r="E80" s="60"/>
      <c r="F80" s="60"/>
      <c r="G80" s="60"/>
      <c r="H80" s="60"/>
      <c r="I80" s="60"/>
      <c r="J80" s="60"/>
      <c r="K80" s="60"/>
      <c r="L80" s="60"/>
      <c r="M80" s="60"/>
      <c r="N80" s="250"/>
      <c r="O80" s="61"/>
      <c r="P80" s="58"/>
      <c r="Q80"/>
    </row>
    <row r="81" spans="1:17" ht="1.5" customHeight="1">
      <c r="A81" s="176"/>
      <c r="B81" s="176"/>
      <c r="C81" s="176"/>
      <c r="D81" s="176"/>
      <c r="E81" s="176"/>
      <c r="F81" s="176"/>
      <c r="G81" s="176"/>
      <c r="H81" s="176"/>
      <c r="I81" s="176"/>
      <c r="J81" s="176"/>
      <c r="K81" s="176"/>
      <c r="L81" s="176"/>
      <c r="M81" s="176"/>
      <c r="N81" s="256"/>
      <c r="O81" s="176"/>
      <c r="P81" s="176"/>
      <c r="Q81" s="176"/>
    </row>
    <row r="82" spans="1:17" ht="12.75" customHeight="1">
      <c r="A82" s="392" t="s">
        <v>225</v>
      </c>
      <c r="B82" s="392"/>
      <c r="C82" s="392"/>
      <c r="D82" s="392"/>
      <c r="E82" s="392"/>
      <c r="F82" s="392"/>
      <c r="G82" s="392"/>
      <c r="H82" s="392"/>
      <c r="I82" s="392"/>
      <c r="J82" s="392"/>
      <c r="K82" s="392"/>
      <c r="L82" s="392"/>
      <c r="M82" s="392"/>
      <c r="N82" s="392"/>
      <c r="O82" s="392"/>
      <c r="P82" s="392"/>
      <c r="Q82" s="392"/>
    </row>
    <row r="83" spans="1:17" ht="1.5" customHeight="1">
      <c r="A83" s="176"/>
      <c r="B83" s="176"/>
      <c r="C83" s="176"/>
      <c r="D83" s="176"/>
      <c r="E83" s="176"/>
      <c r="F83" s="176"/>
      <c r="G83" s="176"/>
      <c r="H83" s="176"/>
      <c r="I83" s="176"/>
      <c r="J83" s="176"/>
      <c r="K83" s="176"/>
      <c r="L83" s="176"/>
      <c r="M83" s="176"/>
      <c r="N83" s="256"/>
      <c r="O83" s="176"/>
      <c r="P83" s="176"/>
      <c r="Q83" s="176"/>
    </row>
    <row r="84" spans="1:17" ht="12.75" customHeight="1">
      <c r="A84" s="176"/>
      <c r="B84" s="255"/>
      <c r="C84" s="255"/>
      <c r="D84" s="255"/>
      <c r="E84" s="255"/>
      <c r="F84" s="255"/>
      <c r="G84" s="255"/>
      <c r="H84" s="255"/>
      <c r="I84" s="255"/>
      <c r="J84" s="255"/>
      <c r="K84" s="255"/>
      <c r="L84" s="255"/>
      <c r="M84" s="255"/>
      <c r="N84" s="256"/>
      <c r="O84" s="176"/>
      <c r="P84" s="176"/>
      <c r="Q84" s="176"/>
    </row>
    <row r="85" spans="1:17" ht="12.75" customHeight="1">
      <c r="A85" s="101">
        <v>1999</v>
      </c>
      <c r="B85" s="255">
        <v>48.13904386989183</v>
      </c>
      <c r="C85" s="255">
        <v>118.37405816754527</v>
      </c>
      <c r="D85" s="255">
        <v>128.81729448373068</v>
      </c>
      <c r="E85" s="255">
        <v>92.31770294846291</v>
      </c>
      <c r="F85" s="255">
        <v>104.1944236946474</v>
      </c>
      <c r="G85" s="255">
        <v>130.5008753999683</v>
      </c>
      <c r="H85" s="255">
        <v>127.27959466457865</v>
      </c>
      <c r="I85" s="255">
        <v>115.54329073309518</v>
      </c>
      <c r="J85" s="255">
        <v>114.48590294963708</v>
      </c>
      <c r="K85" s="255">
        <v>83.72380825983333</v>
      </c>
      <c r="L85" s="255">
        <v>78.94268366829505</v>
      </c>
      <c r="M85" s="255">
        <v>57.68132116031457</v>
      </c>
      <c r="N85" s="62"/>
      <c r="O85" s="177"/>
      <c r="P85" s="177"/>
      <c r="Q85" s="175"/>
    </row>
    <row r="86" spans="1:17" ht="12.75" customHeight="1">
      <c r="A86" s="101">
        <v>2001</v>
      </c>
      <c r="B86" s="255">
        <v>35.72288716370697</v>
      </c>
      <c r="C86" s="255">
        <v>48.363556290429486</v>
      </c>
      <c r="D86" s="255">
        <v>86.12955863773063</v>
      </c>
      <c r="E86" s="255">
        <v>96.86975223045532</v>
      </c>
      <c r="F86" s="255">
        <v>108.42391465191193</v>
      </c>
      <c r="G86" s="255">
        <v>116.70131064026923</v>
      </c>
      <c r="H86" s="255">
        <v>122.6190786211973</v>
      </c>
      <c r="I86" s="255">
        <v>114.2996218894242</v>
      </c>
      <c r="J86" s="255">
        <v>101.18897177714676</v>
      </c>
      <c r="K86" s="255">
        <v>83.95596385927169</v>
      </c>
      <c r="L86" s="255">
        <v>64.65850372850495</v>
      </c>
      <c r="M86" s="255">
        <v>51.6132573224954</v>
      </c>
      <c r="N86" s="62">
        <f>(B86+C86+D86+E86+F86+G86+H86+I86+J86+K86+L86+M86)/12</f>
        <v>85.87886473437867</v>
      </c>
      <c r="O86" s="177">
        <f>100*(H86-G86)/G86</f>
        <v>5.070866769585429</v>
      </c>
      <c r="P86" s="177">
        <f>100*(H86-H85)/H85</f>
        <v>-3.6616364592166244</v>
      </c>
      <c r="Q86" s="175">
        <f>(((B86+C86+D86+E86+F86+G86+H86)/7)-((B85+C85+D85+E85+F85+G85+H85)/7))/((B85+C85+D85+E85+F85+G85+H85)/7)*100</f>
        <v>-17.981430160317686</v>
      </c>
    </row>
    <row r="87" spans="1:17" ht="12.75" customHeight="1">
      <c r="A87" s="101">
        <v>2002</v>
      </c>
      <c r="B87" s="255">
        <v>34.04041962019616</v>
      </c>
      <c r="C87" s="255">
        <v>56.880683063378115</v>
      </c>
      <c r="D87" s="255">
        <v>81.87604193168389</v>
      </c>
      <c r="E87" s="255">
        <v>90.7392968006927</v>
      </c>
      <c r="F87" s="255">
        <v>108.10279042213816</v>
      </c>
      <c r="G87" s="255">
        <v>103.42762774886229</v>
      </c>
      <c r="H87" s="255">
        <v>106.16965943638417</v>
      </c>
      <c r="I87" s="255">
        <v>100.44202462115415</v>
      </c>
      <c r="J87" s="255">
        <v>94.85713006010499</v>
      </c>
      <c r="K87" s="255">
        <v>73.06161456400064</v>
      </c>
      <c r="L87" s="255">
        <v>90.23469813833086</v>
      </c>
      <c r="M87" s="255">
        <v>55.60849086373606</v>
      </c>
      <c r="N87" s="62">
        <f>(B87+C87+D87+E87+F87+G87+H87+I87+J87+K87+L87+M87)/12</f>
        <v>82.9533731058885</v>
      </c>
      <c r="O87" s="177">
        <f>100*(H87-G87)/G87</f>
        <v>2.6511597985984316</v>
      </c>
      <c r="P87" s="177">
        <f>100*(H87-H86)/H86</f>
        <v>-13.415056914291236</v>
      </c>
      <c r="Q87" s="175">
        <f>(((B87+C87+D87+E87+F87+G87+H87)/7)-((B86+C86+D86+E86+F86+G86+H86)/7))/((B86+C86+D86+E86+F86+G86+H86)/7)*100</f>
        <v>-5.463873921318138</v>
      </c>
    </row>
    <row r="88" spans="1:17" ht="12.75" customHeight="1">
      <c r="A88" s="101">
        <v>2003</v>
      </c>
      <c r="B88" s="255">
        <v>39.812055240467856</v>
      </c>
      <c r="C88" s="255">
        <v>47.2</v>
      </c>
      <c r="D88" s="255">
        <v>76.91580218809207</v>
      </c>
      <c r="E88" s="255">
        <v>72.99954313226374</v>
      </c>
      <c r="F88" s="255">
        <v>95.8</v>
      </c>
      <c r="G88" s="255">
        <v>102.1</v>
      </c>
      <c r="H88" s="255">
        <v>85.3</v>
      </c>
      <c r="I88" s="255">
        <v>82.25441064394985</v>
      </c>
      <c r="J88" s="255">
        <v>89.8</v>
      </c>
      <c r="K88" s="255">
        <v>72.7</v>
      </c>
      <c r="L88" s="255">
        <v>63.8</v>
      </c>
      <c r="M88" s="255">
        <v>68.1</v>
      </c>
      <c r="N88" s="62">
        <f>(B88+C88+D88+E88+F88+G88+H88+I88+J88+K88+L88+M88)/12</f>
        <v>74.73181760039779</v>
      </c>
      <c r="O88" s="177">
        <f>100*(H88-G88)/G88</f>
        <v>-16.454456415279136</v>
      </c>
      <c r="P88" s="177">
        <f>100*(H88-H87)/H87</f>
        <v>-19.65689590338101</v>
      </c>
      <c r="Q88" s="175">
        <f>(((B88+C88+D88+E88+F88+G88+H88)/7)-((B87+C87+D87+E87+F87+G87+H87)/7))/((B87+C87+D87+E87+F87+G87+H87)/7)*100</f>
        <v>-10.513640568420367</v>
      </c>
    </row>
    <row r="89" spans="1:17" ht="12.75" customHeight="1">
      <c r="A89" s="101">
        <v>2004</v>
      </c>
      <c r="B89" s="255">
        <v>29.30380767017408</v>
      </c>
      <c r="C89" s="255">
        <v>39.9</v>
      </c>
      <c r="D89" s="255">
        <v>116.7903197839395</v>
      </c>
      <c r="E89" s="255">
        <v>84.9</v>
      </c>
      <c r="F89" s="255">
        <v>84.9</v>
      </c>
      <c r="G89" s="255">
        <v>116.5</v>
      </c>
      <c r="H89" s="255">
        <v>84.4612441411289</v>
      </c>
      <c r="I89" s="255"/>
      <c r="J89" s="255"/>
      <c r="K89" s="255"/>
      <c r="L89" s="255"/>
      <c r="M89" s="255"/>
      <c r="N89" s="62">
        <f>(B89+C89+D89+E89+F89+G89+H89)/7</f>
        <v>79.53648165646321</v>
      </c>
      <c r="O89" s="177">
        <f>100*(H89-G89)/G89</f>
        <v>-27.501077990447296</v>
      </c>
      <c r="P89" s="177">
        <f>100*(H89-H88)/H88</f>
        <v>-0.9833011241161734</v>
      </c>
      <c r="Q89" s="175">
        <f>(((B89+C89+D89+E89+F89+G89+H89)/7)-((B88+C88+D88+E88+F88+G88+H88)/7))/((B88+C88+D88+E88+F88+G88+H88)/7)*100</f>
        <v>7.04211525770898</v>
      </c>
    </row>
    <row r="90" spans="1:17" ht="12.75" customHeight="1">
      <c r="A90" s="100"/>
      <c r="B90" s="255"/>
      <c r="C90" s="255"/>
      <c r="D90" s="255"/>
      <c r="E90" s="255"/>
      <c r="F90" s="255"/>
      <c r="G90" s="255"/>
      <c r="H90" s="255"/>
      <c r="I90" s="255"/>
      <c r="J90" s="255"/>
      <c r="K90" s="255"/>
      <c r="L90" s="255"/>
      <c r="M90" s="255"/>
      <c r="N90" s="255"/>
      <c r="O90" s="255"/>
      <c r="P90" s="255"/>
      <c r="Q90" s="255"/>
    </row>
    <row r="91" spans="1:17" ht="12.75" customHeight="1">
      <c r="A91" s="60"/>
      <c r="B91" s="186"/>
      <c r="C91" s="186"/>
      <c r="D91" s="186"/>
      <c r="E91" s="186"/>
      <c r="F91" s="186"/>
      <c r="G91" s="186"/>
      <c r="H91" s="186"/>
      <c r="I91" s="186"/>
      <c r="J91" s="186"/>
      <c r="K91" s="186"/>
      <c r="L91"/>
      <c r="M91"/>
      <c r="N91" s="256"/>
      <c r="O91" s="187"/>
      <c r="P91" s="187"/>
      <c r="Q91" s="187"/>
    </row>
    <row r="92" spans="1:17" ht="12.75" customHeight="1">
      <c r="A92" s="60"/>
      <c r="B92" s="186"/>
      <c r="C92" s="186"/>
      <c r="D92" s="186"/>
      <c r="E92" s="186"/>
      <c r="F92" s="186"/>
      <c r="G92" s="186"/>
      <c r="H92" s="186"/>
      <c r="I92" s="186"/>
      <c r="J92" s="186"/>
      <c r="K92" s="186"/>
      <c r="L92"/>
      <c r="M92"/>
      <c r="N92" s="256"/>
      <c r="O92" s="187"/>
      <c r="P92" s="187"/>
      <c r="Q92" s="187"/>
    </row>
    <row r="93" spans="1:17" ht="12.75" customHeight="1">
      <c r="A93" s="392" t="s">
        <v>226</v>
      </c>
      <c r="B93" s="392"/>
      <c r="C93" s="392"/>
      <c r="D93" s="392"/>
      <c r="E93" s="392"/>
      <c r="F93" s="392"/>
      <c r="G93" s="392"/>
      <c r="H93" s="392"/>
      <c r="I93" s="392"/>
      <c r="J93" s="392"/>
      <c r="K93" s="392"/>
      <c r="L93" s="392"/>
      <c r="M93" s="392"/>
      <c r="N93" s="392"/>
      <c r="O93" s="392"/>
      <c r="P93" s="392"/>
      <c r="Q93" s="392"/>
    </row>
    <row r="94" spans="1:17" ht="1.5" customHeight="1">
      <c r="A94" s="176"/>
      <c r="B94" s="176"/>
      <c r="C94" s="176"/>
      <c r="D94" s="176"/>
      <c r="E94" s="176"/>
      <c r="F94" s="176"/>
      <c r="G94" s="176"/>
      <c r="H94" s="176"/>
      <c r="I94" s="176"/>
      <c r="J94" s="176"/>
      <c r="K94" s="176"/>
      <c r="L94" s="176"/>
      <c r="M94" s="176"/>
      <c r="N94" s="256"/>
      <c r="O94" s="176"/>
      <c r="P94" s="176"/>
      <c r="Q94" s="176"/>
    </row>
    <row r="95" spans="1:17" ht="12.75" customHeight="1">
      <c r="A95" s="176"/>
      <c r="B95" s="255"/>
      <c r="C95" s="255"/>
      <c r="D95" s="255"/>
      <c r="E95" s="255"/>
      <c r="F95" s="255"/>
      <c r="G95" s="255"/>
      <c r="H95" s="255"/>
      <c r="I95" s="255"/>
      <c r="J95" s="255"/>
      <c r="K95" s="255"/>
      <c r="L95" s="255"/>
      <c r="M95" s="255"/>
      <c r="N95" s="256"/>
      <c r="O95" s="176"/>
      <c r="P95" s="176"/>
      <c r="Q95" s="176"/>
    </row>
    <row r="96" spans="1:17" ht="12.75" customHeight="1">
      <c r="A96" s="101">
        <v>1999</v>
      </c>
      <c r="B96" s="261">
        <v>37.904361054389916</v>
      </c>
      <c r="C96" s="261">
        <v>50.52075182045967</v>
      </c>
      <c r="D96" s="261">
        <v>100.66260296751884</v>
      </c>
      <c r="E96" s="261">
        <v>90.73366822698628</v>
      </c>
      <c r="F96" s="261">
        <v>104.43456800812949</v>
      </c>
      <c r="G96" s="261">
        <v>143.39600417391313</v>
      </c>
      <c r="H96" s="261">
        <v>174.2254950682223</v>
      </c>
      <c r="I96" s="261">
        <v>148.63073020262985</v>
      </c>
      <c r="J96" s="261">
        <v>147.79973460510604</v>
      </c>
      <c r="K96" s="261">
        <v>91.2191596233878</v>
      </c>
      <c r="L96" s="261">
        <v>69.60691759087965</v>
      </c>
      <c r="M96" s="261">
        <v>40.86600665837706</v>
      </c>
      <c r="N96" s="62"/>
      <c r="O96" s="177"/>
      <c r="P96" s="177"/>
      <c r="Q96" s="175"/>
    </row>
    <row r="97" spans="1:17" ht="12.75" customHeight="1">
      <c r="A97" s="101">
        <v>2001</v>
      </c>
      <c r="B97" s="261">
        <v>25.22365113138192</v>
      </c>
      <c r="C97" s="261">
        <v>39.603542316420715</v>
      </c>
      <c r="D97" s="261">
        <v>61.13591801521516</v>
      </c>
      <c r="E97" s="261">
        <v>109.83029855047938</v>
      </c>
      <c r="F97" s="261">
        <v>156.33232277985002</v>
      </c>
      <c r="G97" s="261">
        <v>149.6609228632186</v>
      </c>
      <c r="H97" s="261">
        <v>160.70544702353834</v>
      </c>
      <c r="I97" s="261">
        <v>153.5932283657812</v>
      </c>
      <c r="J97" s="261">
        <v>115.0108683848999</v>
      </c>
      <c r="K97" s="261">
        <v>109.82807237338044</v>
      </c>
      <c r="L97" s="261">
        <v>49.75741800697551</v>
      </c>
      <c r="M97" s="261">
        <v>35.19935204508131</v>
      </c>
      <c r="N97" s="62">
        <f>(B97+C97+D97+E97+F97+G97+H97+I97+J97+K97+L97+M97)/12</f>
        <v>97.15675348801854</v>
      </c>
      <c r="O97" s="177">
        <f>100*(H97-G97)/G97</f>
        <v>7.379698019377982</v>
      </c>
      <c r="P97" s="177">
        <f>100*(H97-H96)/H96</f>
        <v>-7.760085881454865</v>
      </c>
      <c r="Q97" s="175">
        <f>(((B97+C97+D97+E97+F97+G97+H97)/7)-((B96+C96+D96+E96+F96+G96+H96)/7))/((B96+C96+D96+E96+F96+G96+H96)/7)*100</f>
        <v>0.08757246145019526</v>
      </c>
    </row>
    <row r="98" spans="1:17" ht="12.75" customHeight="1">
      <c r="A98" s="101">
        <v>2002</v>
      </c>
      <c r="B98" s="261">
        <v>30.200854869567657</v>
      </c>
      <c r="C98" s="261">
        <v>56.482089319862425</v>
      </c>
      <c r="D98" s="261">
        <v>80.76909911171948</v>
      </c>
      <c r="E98" s="261">
        <v>83.61196359715966</v>
      </c>
      <c r="F98" s="261">
        <v>147.6293070124639</v>
      </c>
      <c r="G98" s="261">
        <v>124.32917941703448</v>
      </c>
      <c r="H98" s="261">
        <v>122.20756063362184</v>
      </c>
      <c r="I98" s="261">
        <v>137.32609690306688</v>
      </c>
      <c r="J98" s="261">
        <v>87.06991003516022</v>
      </c>
      <c r="K98" s="261">
        <v>55.12483657429469</v>
      </c>
      <c r="L98" s="261">
        <v>130.24708376325748</v>
      </c>
      <c r="M98" s="261">
        <v>41.7266155364403</v>
      </c>
      <c r="N98" s="62">
        <f>(B98+C98+D98+E98+F98+G98+H98+I98+J98+K98+L98+M98)/12</f>
        <v>91.39371639780406</v>
      </c>
      <c r="O98" s="177">
        <f>100*(H98-G98)/G98</f>
        <v>-1.706452816113381</v>
      </c>
      <c r="P98" s="177">
        <f>100*(H98-H97)/H97</f>
        <v>-23.95555788739243</v>
      </c>
      <c r="Q98" s="175">
        <f>(((B98+C98+D98+E98+F98+G98+H98)/7)-((B97+C97+D97+E97+F97+G97+H97)/7))/((B97+C97+D97+E97+F97+G97+H97)/7)*100</f>
        <v>-8.151272946729542</v>
      </c>
    </row>
    <row r="99" spans="1:17" ht="12.75" customHeight="1">
      <c r="A99" s="101">
        <v>2003</v>
      </c>
      <c r="B99" s="261">
        <v>27.042618372892267</v>
      </c>
      <c r="C99" s="261">
        <v>47.5</v>
      </c>
      <c r="D99" s="261">
        <v>88.37199202416622</v>
      </c>
      <c r="E99" s="261">
        <v>78.46547702272882</v>
      </c>
      <c r="F99" s="261">
        <v>110.3</v>
      </c>
      <c r="G99" s="261">
        <v>107.6</v>
      </c>
      <c r="H99" s="261">
        <v>78.5</v>
      </c>
      <c r="I99" s="261">
        <v>90.81079242238553</v>
      </c>
      <c r="J99" s="261">
        <v>76.4</v>
      </c>
      <c r="K99" s="261">
        <v>59.3</v>
      </c>
      <c r="L99" s="261">
        <v>47.7</v>
      </c>
      <c r="M99" s="261">
        <v>57.8</v>
      </c>
      <c r="N99" s="62">
        <f>(B99+C99+D99+E99+F99+G99+H99+I99+J99+K99+L99+M99)/12</f>
        <v>72.48257332018106</v>
      </c>
      <c r="O99" s="177">
        <f>100*(H99-G99)/G99</f>
        <v>-27.044609665427508</v>
      </c>
      <c r="P99" s="177">
        <f>100*(H99-H98)/H98</f>
        <v>-35.76502174415957</v>
      </c>
      <c r="Q99" s="175">
        <f>(((B99+C99+D99+E99+F99+G99+H99)/7)-((B98+C98+D98+E98+F98+G98+H98)/7))/((B98+C98+D98+E98+F98+G98+H98)/7)*100</f>
        <v>-16.652969879804328</v>
      </c>
    </row>
    <row r="100" spans="1:17" ht="12.75" customHeight="1">
      <c r="A100" s="101">
        <v>2004</v>
      </c>
      <c r="B100" s="261">
        <v>21.011533903575156</v>
      </c>
      <c r="C100" s="261">
        <v>47.4</v>
      </c>
      <c r="D100" s="261">
        <v>232.72264374288457</v>
      </c>
      <c r="E100" s="261">
        <v>69.1</v>
      </c>
      <c r="F100" s="261">
        <v>94.7</v>
      </c>
      <c r="G100" s="261">
        <v>188.2</v>
      </c>
      <c r="H100" s="261">
        <v>108.92617015998863</v>
      </c>
      <c r="I100" s="261"/>
      <c r="J100" s="261"/>
      <c r="K100" s="261"/>
      <c r="L100" s="261"/>
      <c r="M100" s="261"/>
      <c r="N100" s="62">
        <f>(B100+C100+D100+E100+F100+G100+H100)/7</f>
        <v>108.86576397234977</v>
      </c>
      <c r="O100" s="177">
        <f>100*(H100-G100)/G100</f>
        <v>-42.122120000006035</v>
      </c>
      <c r="P100" s="177">
        <f>100*(H100-H99)/H99</f>
        <v>38.75945243310653</v>
      </c>
      <c r="Q100" s="175">
        <f>(((B100+C100+D100+E100+F100+G100+H100)/7)-((B99+C99+D99+E99+F99+G99+H99)/7))/((B99+C99+D99+E99+F99+G99+H99)/7)*100</f>
        <v>41.70482798326252</v>
      </c>
    </row>
    <row r="101" spans="1:17" ht="12.75" customHeight="1">
      <c r="A101" s="100"/>
      <c r="B101"/>
      <c r="C101"/>
      <c r="D101"/>
      <c r="E101"/>
      <c r="F101"/>
      <c r="G101"/>
      <c r="H101"/>
      <c r="I101"/>
      <c r="J101"/>
      <c r="K101"/>
      <c r="L101"/>
      <c r="M101"/>
      <c r="N101" s="262"/>
      <c r="O101"/>
      <c r="P101"/>
      <c r="Q101"/>
    </row>
    <row r="102" spans="1:17" ht="12.75" customHeight="1">
      <c r="A102"/>
      <c r="B102"/>
      <c r="C102"/>
      <c r="D102"/>
      <c r="E102"/>
      <c r="F102"/>
      <c r="G102"/>
      <c r="H102"/>
      <c r="I102"/>
      <c r="J102"/>
      <c r="K102"/>
      <c r="L102"/>
      <c r="M102"/>
      <c r="N102" s="262"/>
      <c r="O102"/>
      <c r="P102"/>
      <c r="Q102"/>
    </row>
    <row r="103" spans="1:17" ht="12.75" customHeight="1">
      <c r="A103"/>
      <c r="B103"/>
      <c r="C103"/>
      <c r="D103"/>
      <c r="E103"/>
      <c r="F103"/>
      <c r="G103"/>
      <c r="H103"/>
      <c r="I103"/>
      <c r="J103"/>
      <c r="K103"/>
      <c r="L103"/>
      <c r="M103"/>
      <c r="N103" s="262"/>
      <c r="O103"/>
      <c r="P103"/>
      <c r="Q103"/>
    </row>
    <row r="104" spans="1:17" ht="12.75" customHeight="1">
      <c r="A104" s="392" t="s">
        <v>227</v>
      </c>
      <c r="B104" s="392"/>
      <c r="C104" s="392"/>
      <c r="D104" s="392"/>
      <c r="E104" s="392"/>
      <c r="F104" s="392"/>
      <c r="G104" s="392"/>
      <c r="H104" s="392"/>
      <c r="I104" s="392"/>
      <c r="J104" s="392"/>
      <c r="K104" s="392"/>
      <c r="L104" s="392"/>
      <c r="M104" s="392"/>
      <c r="N104" s="392"/>
      <c r="O104" s="392"/>
      <c r="P104" s="392"/>
      <c r="Q104" s="392"/>
    </row>
    <row r="105" spans="1:17" ht="1.5" customHeight="1">
      <c r="A105"/>
      <c r="B105"/>
      <c r="C105"/>
      <c r="D105"/>
      <c r="E105"/>
      <c r="F105"/>
      <c r="G105"/>
      <c r="H105"/>
      <c r="I105"/>
      <c r="J105"/>
      <c r="K105"/>
      <c r="L105"/>
      <c r="M105"/>
      <c r="N105" s="262"/>
      <c r="O105"/>
      <c r="P105"/>
      <c r="Q105"/>
    </row>
    <row r="106" spans="1:17" ht="12.75" customHeight="1">
      <c r="A106"/>
      <c r="B106" s="255"/>
      <c r="C106" s="255"/>
      <c r="D106" s="255"/>
      <c r="E106" s="255"/>
      <c r="F106" s="255"/>
      <c r="G106" s="255"/>
      <c r="H106" s="255"/>
      <c r="I106" s="255"/>
      <c r="J106" s="255"/>
      <c r="K106" s="255"/>
      <c r="L106" s="255"/>
      <c r="M106" s="255"/>
      <c r="N106" s="262"/>
      <c r="O106"/>
      <c r="P106"/>
      <c r="Q106"/>
    </row>
    <row r="107" spans="1:17" ht="12.75" customHeight="1">
      <c r="A107" s="101">
        <v>1999</v>
      </c>
      <c r="B107" s="255">
        <v>53.35349426013089</v>
      </c>
      <c r="C107" s="255">
        <v>152.94451883923935</v>
      </c>
      <c r="D107" s="255">
        <v>143.16177831486655</v>
      </c>
      <c r="E107" s="255">
        <v>93.1247499884596</v>
      </c>
      <c r="F107" s="255">
        <v>104.07207299441328</v>
      </c>
      <c r="G107" s="255">
        <v>123.93095911828011</v>
      </c>
      <c r="H107" s="255">
        <v>103.36121115501602</v>
      </c>
      <c r="I107" s="255">
        <v>98.68562989844759</v>
      </c>
      <c r="J107" s="255">
        <v>97.51289796182196</v>
      </c>
      <c r="K107" s="255">
        <v>79.90501499117754</v>
      </c>
      <c r="L107" s="255">
        <v>83.69914656442162</v>
      </c>
      <c r="M107" s="255">
        <v>66.24852591372544</v>
      </c>
      <c r="N107" s="62"/>
      <c r="O107" s="177"/>
      <c r="P107" s="177"/>
      <c r="Q107" s="175"/>
    </row>
    <row r="108" spans="1:17" ht="12.75" customHeight="1">
      <c r="A108" s="101">
        <v>2001</v>
      </c>
      <c r="B108" s="255">
        <v>41.07212430303932</v>
      </c>
      <c r="C108" s="255">
        <v>52.826680268837755</v>
      </c>
      <c r="D108" s="255">
        <v>98.8635242570823</v>
      </c>
      <c r="E108" s="255">
        <v>90.26650647927302</v>
      </c>
      <c r="F108" s="255">
        <v>84.01514478949103</v>
      </c>
      <c r="G108" s="255">
        <v>99.90877628270508</v>
      </c>
      <c r="H108" s="255">
        <v>103.21452235321318</v>
      </c>
      <c r="I108" s="255">
        <v>94.27999203688023</v>
      </c>
      <c r="J108" s="255">
        <v>94.14687819599769</v>
      </c>
      <c r="K108" s="255">
        <v>70.77442919232885</v>
      </c>
      <c r="L108" s="255">
        <v>72.25043145663402</v>
      </c>
      <c r="M108" s="255">
        <v>59.97594880224709</v>
      </c>
      <c r="N108" s="62">
        <f>(B108+C108+D108+E108+F108+G108+H108+I108+J108+K108+L108+M108)/12</f>
        <v>80.13291320147746</v>
      </c>
      <c r="O108" s="177">
        <f>100*(H108-G108)/G108</f>
        <v>3.308764448434502</v>
      </c>
      <c r="P108" s="177">
        <f>100*(H108-H107)/H107</f>
        <v>-0.1419186174036234</v>
      </c>
      <c r="Q108" s="175">
        <f>(((B108+C108+D108+E108+F108+G108+H108)/7)-((B107+C107+D107+E107+F107+G107+H107)/7))/((B107+C107+D107+E107+F107+G107+H107)/7)*100</f>
        <v>-26.33010219449425</v>
      </c>
    </row>
    <row r="109" spans="1:17" ht="12.75" customHeight="1">
      <c r="A109" s="101">
        <v>2002</v>
      </c>
      <c r="B109" s="255">
        <v>35.99663265319195</v>
      </c>
      <c r="C109" s="255">
        <v>57.083761882613615</v>
      </c>
      <c r="D109" s="255">
        <v>82.4400162651916</v>
      </c>
      <c r="E109" s="255">
        <v>94.37058914990301</v>
      </c>
      <c r="F109" s="255">
        <v>87.9644956088359</v>
      </c>
      <c r="G109" s="255">
        <v>92.77853327105186</v>
      </c>
      <c r="H109" s="255">
        <v>97.99853760836973</v>
      </c>
      <c r="I109" s="255">
        <v>81.6500240705641</v>
      </c>
      <c r="J109" s="255">
        <v>98.82462697524598</v>
      </c>
      <c r="K109" s="255">
        <v>82.2001917601975</v>
      </c>
      <c r="L109" s="255">
        <v>69.84885877257389</v>
      </c>
      <c r="M109" s="255">
        <v>62.68114289629615</v>
      </c>
      <c r="N109" s="62">
        <f>(B109+C109+D109+E109+F109+G109+H109+I109+J109+K109+L109+M109)/12</f>
        <v>78.6531175761696</v>
      </c>
      <c r="O109" s="177">
        <f>100*(H109-G109)/G109</f>
        <v>5.626306165099277</v>
      </c>
      <c r="P109" s="177">
        <f>100*(H109-H108)/H108</f>
        <v>-5.053537647535385</v>
      </c>
      <c r="Q109" s="175">
        <f>(((B109+C109+D109+E109+F109+G109+H109)/7)-((B108+C108+D108+E108+F108+G108+H108)/7))/((B108+C108+D108+E108+F108+G108+H108)/7)*100</f>
        <v>-3.7769112851079796</v>
      </c>
    </row>
    <row r="110" spans="1:17" ht="12.75" customHeight="1">
      <c r="A110" s="101">
        <v>2003</v>
      </c>
      <c r="B110" s="255">
        <v>46.3179329757709</v>
      </c>
      <c r="C110" s="255">
        <v>47.1</v>
      </c>
      <c r="D110" s="255">
        <v>71.07898270269052</v>
      </c>
      <c r="E110" s="255">
        <v>70.21469108274647</v>
      </c>
      <c r="F110" s="255">
        <v>88.5</v>
      </c>
      <c r="G110" s="255">
        <v>99.3</v>
      </c>
      <c r="H110" s="255">
        <v>88.8</v>
      </c>
      <c r="I110" s="255">
        <v>77.89500829888573</v>
      </c>
      <c r="J110" s="255">
        <v>96.7</v>
      </c>
      <c r="K110" s="255">
        <v>79.6</v>
      </c>
      <c r="L110" s="255">
        <v>72</v>
      </c>
      <c r="M110" s="255">
        <v>73.4</v>
      </c>
      <c r="N110" s="62">
        <f>(B110+C110+D110+E110+F110+G110+H110+I110+J110+K110+L110+M110)/12</f>
        <v>75.90888458834114</v>
      </c>
      <c r="O110" s="177">
        <f>100*(H110-G110)/G110</f>
        <v>-10.574018126888218</v>
      </c>
      <c r="P110" s="177">
        <f>100*(H110-H109)/H109</f>
        <v>-9.386402933000621</v>
      </c>
      <c r="Q110" s="175">
        <f>(((B110+C110+D110+E110+F110+G110+H110)/7)-((B109+C109+D109+E109+F109+G109+H109)/7))/((B109+C109+D109+E109+F109+G109+H109)/7)*100</f>
        <v>-6.80254180319216</v>
      </c>
    </row>
    <row r="111" spans="1:17" ht="12.75" customHeight="1">
      <c r="A111" s="101">
        <v>2004</v>
      </c>
      <c r="B111" s="255">
        <v>33.52861668667097</v>
      </c>
      <c r="C111" s="255">
        <v>36.1</v>
      </c>
      <c r="D111" s="255">
        <v>57.72410389822603</v>
      </c>
      <c r="E111" s="255">
        <v>92.9</v>
      </c>
      <c r="F111" s="255">
        <v>80</v>
      </c>
      <c r="G111" s="255">
        <v>79.9</v>
      </c>
      <c r="H111" s="255">
        <v>71.99662146088157</v>
      </c>
      <c r="I111" s="255"/>
      <c r="J111" s="255"/>
      <c r="K111" s="255"/>
      <c r="L111" s="255"/>
      <c r="M111" s="255"/>
      <c r="N111" s="62">
        <f>(B111+C111+D111+E111+F111+G111+H111)/7</f>
        <v>64.59276314939693</v>
      </c>
      <c r="O111" s="177">
        <f>100*(H111-G111)/G111</f>
        <v>-9.891587658471131</v>
      </c>
      <c r="P111" s="177">
        <f>100*(H111-H110)/H110</f>
        <v>-18.922723580088316</v>
      </c>
      <c r="Q111" s="175">
        <f>(((B111+C111+D111+E111+F111+G111+H111)/7)-((B110+C110+D110+E110+F110+G110+H110)/7))/((B110+C110+D110+E110+F110+G110+H110)/7)*100</f>
        <v>-11.570686824455239</v>
      </c>
    </row>
    <row r="112" spans="1:17" ht="12.75" customHeight="1">
      <c r="A112"/>
      <c r="B112"/>
      <c r="C112"/>
      <c r="D112"/>
      <c r="E112"/>
      <c r="F112"/>
      <c r="G112"/>
      <c r="H112"/>
      <c r="I112"/>
      <c r="J112"/>
      <c r="K112"/>
      <c r="L112"/>
      <c r="M112"/>
      <c r="N112" s="62"/>
      <c r="O112"/>
      <c r="P112"/>
      <c r="Q112"/>
    </row>
  </sheetData>
  <mergeCells count="19">
    <mergeCell ref="O8:Q8"/>
    <mergeCell ref="O10:Q10"/>
    <mergeCell ref="A17:Q17"/>
    <mergeCell ref="O73:Q73"/>
    <mergeCell ref="A66:Q66"/>
    <mergeCell ref="A68:Q68"/>
    <mergeCell ref="A69:Q69"/>
    <mergeCell ref="A70:Q70"/>
    <mergeCell ref="A1:Q1"/>
    <mergeCell ref="A3:Q3"/>
    <mergeCell ref="A4:Q4"/>
    <mergeCell ref="A5:Q5"/>
    <mergeCell ref="A93:Q93"/>
    <mergeCell ref="A104:Q104"/>
    <mergeCell ref="A28:Q28"/>
    <mergeCell ref="A39:Q39"/>
    <mergeCell ref="A50:Q50"/>
    <mergeCell ref="A82:Q82"/>
    <mergeCell ref="O75:Q75"/>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K209" sqref="K209"/>
    </sheetView>
  </sheetViews>
  <sheetFormatPr defaultColWidth="11.421875" defaultRowHeight="12.75"/>
  <cols>
    <col min="1" max="1" width="4.421875" style="146" customWidth="1"/>
    <col min="2" max="14" width="5.421875" style="146" customWidth="1"/>
    <col min="15" max="15" width="6.57421875" style="148" customWidth="1"/>
    <col min="16" max="16" width="6.57421875" style="146" customWidth="1"/>
    <col min="17" max="17" width="6.7109375" style="146" customWidth="1"/>
    <col min="18" max="16384" width="11.421875" style="146" customWidth="1"/>
  </cols>
  <sheetData>
    <row r="1" spans="1:17" ht="12.75">
      <c r="A1" s="393" t="s">
        <v>230</v>
      </c>
      <c r="B1" s="393"/>
      <c r="C1" s="393"/>
      <c r="D1" s="393"/>
      <c r="E1" s="393"/>
      <c r="F1" s="393"/>
      <c r="G1" s="393"/>
      <c r="H1" s="393"/>
      <c r="I1" s="393"/>
      <c r="J1" s="393"/>
      <c r="K1" s="393"/>
      <c r="L1" s="393"/>
      <c r="M1" s="393"/>
      <c r="N1" s="393"/>
      <c r="O1" s="393"/>
      <c r="P1" s="393"/>
      <c r="Q1" s="393"/>
    </row>
    <row r="2" spans="1:17" ht="12.75">
      <c r="A2" s="48"/>
      <c r="B2" s="48"/>
      <c r="C2" s="48"/>
      <c r="D2" s="48"/>
      <c r="E2" s="48"/>
      <c r="F2" s="48"/>
      <c r="G2" s="48"/>
      <c r="H2" s="48"/>
      <c r="I2" s="48"/>
      <c r="J2" s="48"/>
      <c r="K2" s="48"/>
      <c r="L2" s="48"/>
      <c r="M2" s="48"/>
      <c r="N2" s="48"/>
      <c r="O2" s="242"/>
      <c r="P2" s="49"/>
      <c r="Q2" s="48"/>
    </row>
    <row r="3" spans="1:17" ht="13.5" customHeight="1">
      <c r="A3" s="389" t="s">
        <v>223</v>
      </c>
      <c r="B3" s="389"/>
      <c r="C3" s="389"/>
      <c r="D3" s="389"/>
      <c r="E3" s="389"/>
      <c r="F3" s="389"/>
      <c r="G3" s="389"/>
      <c r="H3" s="389"/>
      <c r="I3" s="389"/>
      <c r="J3" s="389"/>
      <c r="K3" s="389"/>
      <c r="L3" s="389"/>
      <c r="M3" s="389"/>
      <c r="N3" s="389"/>
      <c r="O3" s="389"/>
      <c r="P3" s="389"/>
      <c r="Q3" s="389"/>
    </row>
    <row r="4" spans="1:17" ht="12.75" customHeight="1">
      <c r="A4" s="389" t="s">
        <v>231</v>
      </c>
      <c r="B4" s="389"/>
      <c r="C4" s="389"/>
      <c r="D4" s="389"/>
      <c r="E4" s="389"/>
      <c r="F4" s="389"/>
      <c r="G4" s="389"/>
      <c r="H4" s="389"/>
      <c r="I4" s="389"/>
      <c r="J4" s="389"/>
      <c r="K4" s="389"/>
      <c r="L4" s="389"/>
      <c r="M4" s="389"/>
      <c r="N4" s="389"/>
      <c r="O4" s="389"/>
      <c r="P4" s="389"/>
      <c r="Q4" s="389"/>
    </row>
    <row r="5" spans="1:17" ht="12.75" customHeight="1">
      <c r="A5" s="389" t="s">
        <v>96</v>
      </c>
      <c r="B5" s="389"/>
      <c r="C5" s="389"/>
      <c r="D5" s="389"/>
      <c r="E5" s="389"/>
      <c r="F5" s="389"/>
      <c r="G5" s="389"/>
      <c r="H5" s="389"/>
      <c r="I5" s="389"/>
      <c r="J5" s="389"/>
      <c r="K5" s="389"/>
      <c r="L5" s="389"/>
      <c r="M5" s="389"/>
      <c r="N5" s="389"/>
      <c r="O5" s="389"/>
      <c r="P5" s="389"/>
      <c r="Q5" s="389"/>
    </row>
    <row r="6" spans="1:17" ht="12" customHeight="1">
      <c r="A6" s="190"/>
      <c r="B6" s="51"/>
      <c r="C6" s="52"/>
      <c r="D6" s="52"/>
      <c r="E6" s="52"/>
      <c r="F6" s="52"/>
      <c r="G6" s="52"/>
      <c r="H6" s="52"/>
      <c r="I6" s="52"/>
      <c r="J6" s="52"/>
      <c r="K6" s="52"/>
      <c r="L6" s="52"/>
      <c r="M6" s="52"/>
      <c r="N6" s="52"/>
      <c r="O6" s="243"/>
      <c r="P6" s="53"/>
      <c r="Q6" s="48"/>
    </row>
    <row r="7" spans="1:17" ht="12" customHeight="1">
      <c r="A7" s="51"/>
      <c r="B7" s="51"/>
      <c r="C7" s="52"/>
      <c r="D7" s="52"/>
      <c r="E7" s="52"/>
      <c r="F7" s="52"/>
      <c r="G7" s="52"/>
      <c r="H7" s="52"/>
      <c r="I7" s="52"/>
      <c r="J7" s="52"/>
      <c r="K7" s="52"/>
      <c r="L7" s="52"/>
      <c r="M7" s="52"/>
      <c r="N7" s="52"/>
      <c r="O7" s="244"/>
      <c r="P7" s="53"/>
      <c r="Q7"/>
    </row>
    <row r="8" spans="1:17" ht="12" customHeight="1">
      <c r="A8" s="149"/>
      <c r="B8" s="150"/>
      <c r="C8" s="151"/>
      <c r="D8" s="151"/>
      <c r="E8" s="151"/>
      <c r="F8" s="151"/>
      <c r="G8" s="151"/>
      <c r="H8" s="151"/>
      <c r="I8" s="151"/>
      <c r="J8" s="151"/>
      <c r="K8" s="151"/>
      <c r="L8" s="151"/>
      <c r="M8" s="151"/>
      <c r="N8" s="263"/>
      <c r="O8" s="349" t="s">
        <v>97</v>
      </c>
      <c r="P8" s="350"/>
      <c r="Q8" s="350"/>
    </row>
    <row r="9" spans="1:17" ht="12" customHeight="1">
      <c r="A9" s="153"/>
      <c r="B9" s="154"/>
      <c r="C9" s="155"/>
      <c r="D9" s="155"/>
      <c r="E9" s="155"/>
      <c r="F9" s="155"/>
      <c r="G9" s="155"/>
      <c r="H9" s="155"/>
      <c r="I9" s="155"/>
      <c r="J9" s="155"/>
      <c r="K9" s="155"/>
      <c r="L9" s="155"/>
      <c r="M9" s="155"/>
      <c r="N9" s="264"/>
      <c r="O9" s="55" t="s">
        <v>105</v>
      </c>
      <c r="P9" s="247"/>
      <c r="Q9" s="159" t="s">
        <v>239</v>
      </c>
    </row>
    <row r="10" spans="1:17" ht="12" customHeight="1">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264" t="s">
        <v>111</v>
      </c>
      <c r="O10" s="351" t="s">
        <v>112</v>
      </c>
      <c r="P10" s="352"/>
      <c r="Q10" s="352"/>
    </row>
    <row r="11" spans="1:17" ht="12" customHeight="1">
      <c r="A11" s="153"/>
      <c r="B11" s="154"/>
      <c r="C11" s="155"/>
      <c r="D11" s="155"/>
      <c r="E11" s="155"/>
      <c r="F11" s="155"/>
      <c r="G11" s="155"/>
      <c r="H11" s="155"/>
      <c r="I11" s="155"/>
      <c r="J11" s="155"/>
      <c r="K11" s="155"/>
      <c r="L11" s="155"/>
      <c r="M11" s="155"/>
      <c r="N11" s="155"/>
      <c r="O11" s="158" t="s">
        <v>113</v>
      </c>
      <c r="P11" s="58" t="s">
        <v>114</v>
      </c>
      <c r="Q11" s="160" t="s">
        <v>114</v>
      </c>
    </row>
    <row r="12" spans="1:17" ht="12" customHeight="1">
      <c r="A12" s="161"/>
      <c r="B12" s="162"/>
      <c r="C12" s="163"/>
      <c r="D12" s="163"/>
      <c r="E12" s="163"/>
      <c r="F12" s="163"/>
      <c r="G12" s="163"/>
      <c r="H12" s="163"/>
      <c r="I12" s="163"/>
      <c r="J12" s="163"/>
      <c r="K12" s="163"/>
      <c r="L12" s="163"/>
      <c r="M12" s="163"/>
      <c r="N12" s="163"/>
      <c r="O12" s="165" t="s">
        <v>115</v>
      </c>
      <c r="P12" s="166" t="s">
        <v>116</v>
      </c>
      <c r="Q12" s="167" t="s">
        <v>117</v>
      </c>
    </row>
    <row r="13" spans="1:17" ht="12" customHeight="1">
      <c r="A13" s="59"/>
      <c r="B13" s="60"/>
      <c r="C13" s="60"/>
      <c r="D13" s="60"/>
      <c r="E13" s="60"/>
      <c r="F13" s="60"/>
      <c r="G13" s="60"/>
      <c r="H13" s="60"/>
      <c r="I13" s="60"/>
      <c r="J13" s="60"/>
      <c r="K13" s="60"/>
      <c r="L13" s="60"/>
      <c r="M13" s="60"/>
      <c r="N13" s="60"/>
      <c r="O13" s="250"/>
      <c r="P13" s="61"/>
      <c r="Q13" s="58"/>
    </row>
    <row r="14" spans="1:17" ht="12" customHeight="1">
      <c r="A14" s="59"/>
      <c r="B14" s="60"/>
      <c r="C14" s="60"/>
      <c r="D14" s="60"/>
      <c r="E14" s="60"/>
      <c r="F14" s="60"/>
      <c r="G14" s="60"/>
      <c r="H14" s="60"/>
      <c r="I14" s="60"/>
      <c r="J14" s="60"/>
      <c r="K14" s="60"/>
      <c r="L14" s="60"/>
      <c r="M14" s="60"/>
      <c r="N14" s="60"/>
      <c r="O14" s="250"/>
      <c r="P14" s="61"/>
      <c r="Q14"/>
    </row>
    <row r="15" spans="1:17" ht="12" customHeight="1">
      <c r="A15" s="59"/>
      <c r="B15" s="60"/>
      <c r="C15" s="60"/>
      <c r="D15" s="60"/>
      <c r="E15" s="60"/>
      <c r="F15" s="60"/>
      <c r="G15" s="60"/>
      <c r="H15" s="60"/>
      <c r="I15" s="60"/>
      <c r="J15" s="60"/>
      <c r="K15" s="60"/>
      <c r="L15" s="60"/>
      <c r="M15" s="60"/>
      <c r="N15" s="60"/>
      <c r="O15" s="250"/>
      <c r="P15" s="61"/>
      <c r="Q15"/>
    </row>
    <row r="16" spans="1:17" ht="1.5" customHeight="1">
      <c r="A16" s="169"/>
      <c r="B16"/>
      <c r="C16"/>
      <c r="D16"/>
      <c r="E16"/>
      <c r="F16"/>
      <c r="G16"/>
      <c r="H16"/>
      <c r="I16"/>
      <c r="J16"/>
      <c r="K16"/>
      <c r="L16"/>
      <c r="M16"/>
      <c r="N16"/>
      <c r="O16" s="262"/>
      <c r="P16" s="64"/>
      <c r="Q16"/>
    </row>
    <row r="17" spans="1:17" ht="12" customHeight="1">
      <c r="A17" s="392" t="s">
        <v>228</v>
      </c>
      <c r="B17" s="392"/>
      <c r="C17" s="392"/>
      <c r="D17" s="392"/>
      <c r="E17" s="392"/>
      <c r="F17" s="392"/>
      <c r="G17" s="392"/>
      <c r="H17" s="392"/>
      <c r="I17" s="392"/>
      <c r="J17" s="392"/>
      <c r="K17" s="392"/>
      <c r="L17" s="392"/>
      <c r="M17" s="392"/>
      <c r="N17" s="392"/>
      <c r="O17" s="392"/>
      <c r="P17" s="392"/>
      <c r="Q17" s="392"/>
    </row>
    <row r="18" spans="1:17" ht="1.5" customHeight="1">
      <c r="A18" s="252"/>
      <c r="B18" s="231"/>
      <c r="C18" s="231"/>
      <c r="D18" s="231"/>
      <c r="E18" s="232"/>
      <c r="F18" s="232"/>
      <c r="G18" s="232"/>
      <c r="H18" s="232"/>
      <c r="I18" s="232"/>
      <c r="J18" s="232"/>
      <c r="K18" s="232"/>
      <c r="L18" s="232"/>
      <c r="M18" s="232"/>
      <c r="N18" s="232"/>
      <c r="O18" s="253"/>
      <c r="P18" s="254"/>
      <c r="Q18" s="48"/>
    </row>
    <row r="19" spans="1:17" s="147" customFormat="1" ht="12" customHeight="1">
      <c r="A19" s="174"/>
      <c r="B19" s="255"/>
      <c r="C19" s="255"/>
      <c r="D19" s="255"/>
      <c r="E19" s="255"/>
      <c r="F19" s="255"/>
      <c r="G19" s="255"/>
      <c r="H19" s="255"/>
      <c r="I19" s="255"/>
      <c r="J19" s="255"/>
      <c r="K19" s="255"/>
      <c r="L19" s="255"/>
      <c r="M19" s="255"/>
      <c r="N19" s="255"/>
      <c r="O19" s="250"/>
      <c r="P19" s="61"/>
      <c r="Q19" s="176"/>
    </row>
    <row r="20" spans="1:17" s="147" customFormat="1" ht="12" customHeight="1">
      <c r="A20" s="101">
        <v>1999</v>
      </c>
      <c r="B20" s="255">
        <v>58.438138099822154</v>
      </c>
      <c r="C20" s="255">
        <v>95.53956968499953</v>
      </c>
      <c r="D20" s="255">
        <v>121.33850273530769</v>
      </c>
      <c r="E20" s="255">
        <v>104.8949327296525</v>
      </c>
      <c r="F20" s="255">
        <v>115.25220209589486</v>
      </c>
      <c r="G20" s="255">
        <v>129.65013106288887</v>
      </c>
      <c r="H20" s="255">
        <v>118.95356839551492</v>
      </c>
      <c r="I20" s="255">
        <v>113.4754048348367</v>
      </c>
      <c r="J20" s="255">
        <v>104.18938801712537</v>
      </c>
      <c r="K20" s="255">
        <v>88.99758064549765</v>
      </c>
      <c r="L20" s="255">
        <v>80.43279149765205</v>
      </c>
      <c r="M20" s="255">
        <v>68.83779020080763</v>
      </c>
      <c r="N20" s="255"/>
      <c r="O20" s="62"/>
      <c r="P20" s="177"/>
      <c r="Q20" s="175"/>
    </row>
    <row r="21" spans="1:17" s="147" customFormat="1" ht="12" customHeight="1">
      <c r="A21" s="101">
        <v>2001</v>
      </c>
      <c r="B21" s="255">
        <v>51.62263376351002</v>
      </c>
      <c r="C21" s="255">
        <v>60.79693238340573</v>
      </c>
      <c r="D21" s="255">
        <v>88.01603956432325</v>
      </c>
      <c r="E21" s="255">
        <v>91.10101289757746</v>
      </c>
      <c r="F21" s="255">
        <v>107.0905467570568</v>
      </c>
      <c r="G21" s="255">
        <v>126.94186623990076</v>
      </c>
      <c r="H21" s="255">
        <v>105.12442918361016</v>
      </c>
      <c r="I21" s="255">
        <v>103.67178584173664</v>
      </c>
      <c r="J21" s="255">
        <v>95.03049787590516</v>
      </c>
      <c r="K21" s="255">
        <v>83.16802519477321</v>
      </c>
      <c r="L21" s="255">
        <v>73.11564242195288</v>
      </c>
      <c r="M21" s="255">
        <v>53.19112324701477</v>
      </c>
      <c r="N21" s="62">
        <f>(B21+C21+D21+E21+F21+G21+H21+I21+J21+K21+L21+M21)/12</f>
        <v>86.57254461423058</v>
      </c>
      <c r="O21" s="177">
        <f>100*(H21-G21)/G21</f>
        <v>-17.186951557068628</v>
      </c>
      <c r="P21" s="177">
        <f>100*(H21-H20)/H20</f>
        <v>-11.62566150678518</v>
      </c>
      <c r="Q21" s="175">
        <f>(((B21+C21+D21+E21+F21+G21+H21)/7)-((B20+C20+D20+E20+F20+G20+H20)/7))/((B20+C20+D20+E20+F20+G20+H20)/7)*100</f>
        <v>-15.237011880367401</v>
      </c>
    </row>
    <row r="22" spans="1:17" s="147" customFormat="1" ht="12" customHeight="1">
      <c r="A22" s="101">
        <v>2002</v>
      </c>
      <c r="B22" s="255">
        <v>35.73927470923863</v>
      </c>
      <c r="C22" s="255">
        <v>63.1026446463199</v>
      </c>
      <c r="D22" s="255">
        <v>80.60738683705549</v>
      </c>
      <c r="E22" s="255">
        <v>86.49952880490093</v>
      </c>
      <c r="F22" s="255">
        <v>95.81027561196397</v>
      </c>
      <c r="G22" s="255">
        <v>93.26946430120417</v>
      </c>
      <c r="H22" s="255">
        <v>92.33946600741196</v>
      </c>
      <c r="I22" s="255">
        <v>92.32708755789969</v>
      </c>
      <c r="J22" s="255">
        <v>87.46343328648763</v>
      </c>
      <c r="K22" s="255">
        <v>69.63900418226099</v>
      </c>
      <c r="L22" s="255">
        <v>73.02477922059819</v>
      </c>
      <c r="M22" s="255">
        <v>59.98973369070993</v>
      </c>
      <c r="N22" s="62">
        <f>(B22+C22+D22+E22+F22+G22+H22+I22+J22+K22+L22+M22)/12</f>
        <v>77.48433990467096</v>
      </c>
      <c r="O22" s="177">
        <f>100*(H22-G22)/G22</f>
        <v>-0.9971090761161396</v>
      </c>
      <c r="P22" s="177">
        <f>100*(H22-H21)/H21</f>
        <v>-12.161743255573837</v>
      </c>
      <c r="Q22" s="175">
        <f>(((B22+C22+D22+E22+F22+G22+H22)/7)-((B21+C21+D21+E21+F21+G21+H21)/7))/((B21+C21+D21+E21+F21+G21+H21)/7)*100</f>
        <v>-13.21171457319344</v>
      </c>
    </row>
    <row r="23" spans="1:17" s="147" customFormat="1" ht="12" customHeight="1">
      <c r="A23" s="101">
        <v>2003</v>
      </c>
      <c r="B23" s="255">
        <v>47.053715756919914</v>
      </c>
      <c r="C23" s="255">
        <v>47.20978995386606</v>
      </c>
      <c r="D23" s="255">
        <v>69.70789013103933</v>
      </c>
      <c r="E23" s="255">
        <v>74.0376563182833</v>
      </c>
      <c r="F23" s="255">
        <v>85.3</v>
      </c>
      <c r="G23" s="255">
        <v>86.3</v>
      </c>
      <c r="H23" s="255">
        <v>77</v>
      </c>
      <c r="I23" s="255">
        <v>79.7495032474592</v>
      </c>
      <c r="J23" s="255">
        <v>81.4</v>
      </c>
      <c r="K23" s="255">
        <v>67</v>
      </c>
      <c r="L23" s="255">
        <v>60.2</v>
      </c>
      <c r="M23" s="255">
        <v>62.3</v>
      </c>
      <c r="N23" s="62">
        <f>(B23+C23+D23+E23+F23+G23+H23+I23+J23+K23+L23+M23)/12</f>
        <v>69.77154628396399</v>
      </c>
      <c r="O23" s="177">
        <f>100*(H23-G23)/G23</f>
        <v>-10.776361529548085</v>
      </c>
      <c r="P23" s="177">
        <f>100*(H23-H22)/H22</f>
        <v>-16.612036727806807</v>
      </c>
      <c r="Q23" s="175">
        <f>(((B23+C23+D23+E23+F23+G23+H23)/7)-((B22+C22+D22+E22+F22+G22+H22)/7))/((B22+C22+D22+E22+F22+G22+H22)/7)*100</f>
        <v>-11.100207578081475</v>
      </c>
    </row>
    <row r="24" spans="1:17" s="147" customFormat="1" ht="12" customHeight="1">
      <c r="A24" s="101">
        <v>2004</v>
      </c>
      <c r="B24" s="255">
        <v>33.427194268455196</v>
      </c>
      <c r="C24" s="255">
        <v>45.2</v>
      </c>
      <c r="D24" s="255">
        <v>93.39324502655447</v>
      </c>
      <c r="E24" s="255">
        <v>69.8</v>
      </c>
      <c r="F24" s="255">
        <v>80.3</v>
      </c>
      <c r="G24" s="255">
        <v>105.7</v>
      </c>
      <c r="H24" s="255">
        <v>77.52030603831507</v>
      </c>
      <c r="I24" s="255"/>
      <c r="J24" s="255"/>
      <c r="K24" s="255"/>
      <c r="L24" s="255"/>
      <c r="M24" s="255"/>
      <c r="N24" s="62">
        <f>(B24+C24+D24+E24+F24+G24+H24)/7</f>
        <v>72.19153504761782</v>
      </c>
      <c r="O24" s="177">
        <f>100*(H24-G24)/G24</f>
        <v>-26.660069973211858</v>
      </c>
      <c r="P24" s="177">
        <f>100*(H24-H23)/H23</f>
        <v>0.675722127681909</v>
      </c>
      <c r="Q24" s="175">
        <f>(((B24+C24+D24+E24+F24+G24+H24)/7)-((B23+C23+D23+E23+F23+G23+H23)/7))/((B23+C23+D23+E23+F23+G23+H23)/7)*100</f>
        <v>3.8494337682507567</v>
      </c>
    </row>
    <row r="25" spans="1:17" s="147" customFormat="1" ht="12" customHeight="1">
      <c r="A25" s="100"/>
      <c r="B25" s="176"/>
      <c r="C25" s="176"/>
      <c r="D25" s="176"/>
      <c r="E25" s="176"/>
      <c r="F25" s="176"/>
      <c r="G25" s="176"/>
      <c r="H25" s="176"/>
      <c r="I25" s="176"/>
      <c r="J25" s="176"/>
      <c r="K25" s="176"/>
      <c r="L25" s="176"/>
      <c r="M25" s="176"/>
      <c r="N25" s="176"/>
      <c r="O25" s="256"/>
      <c r="P25" s="176"/>
      <c r="Q25" s="176"/>
    </row>
    <row r="26" spans="1:17" s="147" customFormat="1" ht="12" customHeight="1">
      <c r="A26" s="176"/>
      <c r="B26" s="176"/>
      <c r="C26" s="176"/>
      <c r="D26" s="176"/>
      <c r="E26" s="176"/>
      <c r="F26" s="176"/>
      <c r="G26" s="176"/>
      <c r="H26" s="176"/>
      <c r="I26" s="176"/>
      <c r="J26" s="176"/>
      <c r="K26" s="176"/>
      <c r="L26" s="176"/>
      <c r="M26" s="176"/>
      <c r="N26" s="176"/>
      <c r="O26" s="256"/>
      <c r="P26" s="176"/>
      <c r="Q26" s="176"/>
    </row>
    <row r="27" spans="1:17" s="147" customFormat="1" ht="12" customHeight="1">
      <c r="A27" s="176"/>
      <c r="B27" s="176"/>
      <c r="C27" s="176"/>
      <c r="D27" s="176"/>
      <c r="E27" s="176"/>
      <c r="F27" s="176"/>
      <c r="G27" s="176"/>
      <c r="H27" s="176"/>
      <c r="I27" s="176"/>
      <c r="J27" s="176"/>
      <c r="K27" s="176"/>
      <c r="L27" s="176"/>
      <c r="M27" s="176"/>
      <c r="N27" s="176"/>
      <c r="O27" s="256"/>
      <c r="P27" s="176"/>
      <c r="Q27" s="176"/>
    </row>
    <row r="28" spans="1:17" ht="12" customHeight="1">
      <c r="A28" s="392" t="s">
        <v>219</v>
      </c>
      <c r="B28" s="392"/>
      <c r="C28" s="392"/>
      <c r="D28" s="392"/>
      <c r="E28" s="392"/>
      <c r="F28" s="392"/>
      <c r="G28" s="392"/>
      <c r="H28" s="392"/>
      <c r="I28" s="392"/>
      <c r="J28" s="392"/>
      <c r="K28" s="392"/>
      <c r="L28" s="392"/>
      <c r="M28" s="392"/>
      <c r="N28" s="392"/>
      <c r="O28" s="392"/>
      <c r="P28" s="392"/>
      <c r="Q28" s="392"/>
    </row>
    <row r="29" spans="1:17" ht="1.5" customHeight="1">
      <c r="A29" s="257"/>
      <c r="B29" s="48"/>
      <c r="C29" s="48"/>
      <c r="D29" s="48"/>
      <c r="E29" s="48"/>
      <c r="F29" s="48"/>
      <c r="G29" s="48"/>
      <c r="H29" s="48"/>
      <c r="I29" s="48"/>
      <c r="J29" s="48"/>
      <c r="K29" s="48"/>
      <c r="L29" s="48"/>
      <c r="M29" s="48"/>
      <c r="N29" s="48"/>
      <c r="O29" s="258"/>
      <c r="P29" s="48"/>
      <c r="Q29" s="48"/>
    </row>
    <row r="30" spans="1:17" s="147" customFormat="1" ht="12" customHeight="1">
      <c r="A30" s="176"/>
      <c r="B30" s="255"/>
      <c r="C30" s="255"/>
      <c r="D30" s="255"/>
      <c r="E30" s="255"/>
      <c r="F30" s="255"/>
      <c r="G30" s="255"/>
      <c r="H30" s="255"/>
      <c r="I30" s="255"/>
      <c r="J30" s="255"/>
      <c r="K30" s="255"/>
      <c r="L30" s="255"/>
      <c r="M30" s="255"/>
      <c r="N30" s="255"/>
      <c r="O30" s="256"/>
      <c r="P30" s="176"/>
      <c r="Q30" s="176"/>
    </row>
    <row r="31" spans="1:17" s="147" customFormat="1" ht="12" customHeight="1">
      <c r="A31" s="101">
        <v>1999</v>
      </c>
      <c r="B31" s="255">
        <v>70.85781169735992</v>
      </c>
      <c r="C31" s="255">
        <v>68.6060963483555</v>
      </c>
      <c r="D31" s="255">
        <v>112.82008127387972</v>
      </c>
      <c r="E31" s="255">
        <v>120.15546717490908</v>
      </c>
      <c r="F31" s="255">
        <v>128.7578711734459</v>
      </c>
      <c r="G31" s="255">
        <v>129.14067949929745</v>
      </c>
      <c r="H31" s="255">
        <v>109.63662001877728</v>
      </c>
      <c r="I31" s="255">
        <v>110.55572258451107</v>
      </c>
      <c r="J31" s="255">
        <v>91.50309157042267</v>
      </c>
      <c r="K31" s="255">
        <v>94.94054976379233</v>
      </c>
      <c r="L31" s="255">
        <v>81.44529076626974</v>
      </c>
      <c r="M31" s="255">
        <v>81.58071812897948</v>
      </c>
      <c r="N31" s="255"/>
      <c r="O31" s="62"/>
      <c r="P31" s="177"/>
      <c r="Q31" s="175"/>
    </row>
    <row r="32" spans="1:17" s="147" customFormat="1" ht="12" customHeight="1">
      <c r="A32" s="101">
        <v>2001</v>
      </c>
      <c r="B32" s="255">
        <v>70.18970415947162</v>
      </c>
      <c r="C32" s="255">
        <v>75.1680488583877</v>
      </c>
      <c r="D32" s="255">
        <v>89.62094082482122</v>
      </c>
      <c r="E32" s="255">
        <v>83.26363620016336</v>
      </c>
      <c r="F32" s="255">
        <v>104.04974687469488</v>
      </c>
      <c r="G32" s="255">
        <v>137.6882956895892</v>
      </c>
      <c r="H32" s="255">
        <v>82.83869517862874</v>
      </c>
      <c r="I32" s="255">
        <v>90.09764419978373</v>
      </c>
      <c r="J32" s="255">
        <v>87.1037741891563</v>
      </c>
      <c r="K32" s="255">
        <v>81.56386034182717</v>
      </c>
      <c r="L32" s="255">
        <v>83.19562821386516</v>
      </c>
      <c r="M32" s="255">
        <v>55.13731302353233</v>
      </c>
      <c r="N32" s="62">
        <f>(B32+C32+D32+E32+F32+G32+H32+I32+J32+K32+L32+M32)/12</f>
        <v>86.65977397949344</v>
      </c>
      <c r="O32" s="177">
        <f>100*(H32-G32)/G32</f>
        <v>-39.8360661204028</v>
      </c>
      <c r="P32" s="177">
        <f>100*(H32-H31)/H31</f>
        <v>-24.442494520132875</v>
      </c>
      <c r="Q32" s="175">
        <f>(((B32+C32+D32+E32+F32+G32+H32)/7)-((B31+C31+D31+E31+F31+G31+H31)/7))/((B31+C31+D31+E31+F31+G31+H31)/7)*100</f>
        <v>-13.129579830288392</v>
      </c>
    </row>
    <row r="33" spans="1:17" s="147" customFormat="1" ht="12" customHeight="1">
      <c r="A33" s="101">
        <v>2002</v>
      </c>
      <c r="B33" s="255">
        <v>37.739311489477615</v>
      </c>
      <c r="C33" s="255">
        <v>70.62730029356821</v>
      </c>
      <c r="D33" s="255">
        <v>79.30458724187875</v>
      </c>
      <c r="E33" s="255">
        <v>81.76144490856227</v>
      </c>
      <c r="F33" s="255">
        <v>81.2481770874439</v>
      </c>
      <c r="G33" s="255">
        <v>81.41298785569292</v>
      </c>
      <c r="H33" s="255">
        <v>76.18377762310637</v>
      </c>
      <c r="I33" s="255">
        <v>82.63965085937485</v>
      </c>
      <c r="J33" s="255">
        <v>79.01499117766978</v>
      </c>
      <c r="K33" s="255">
        <v>65.93607949733736</v>
      </c>
      <c r="L33" s="255">
        <v>51.89302482274824</v>
      </c>
      <c r="M33" s="255">
        <v>65.03668359060704</v>
      </c>
      <c r="N33" s="62">
        <f>(B33+C33+D33+E33+F33+G33+H33+I33+J33+K33+L33+M33)/12</f>
        <v>71.06650137062228</v>
      </c>
      <c r="O33" s="177">
        <f>100*(H33-G33)/G33</f>
        <v>-6.423066356261844</v>
      </c>
      <c r="P33" s="177">
        <f>100*(H33-H32)/H32</f>
        <v>-8.033585682599275</v>
      </c>
      <c r="Q33" s="175">
        <f>(((B33+C33+D33+E33+F33+G33+H33)/7)-((B32+C32+D32+E32+F32+G32+H32)/7))/((B32+C32+D32+E32+F32+G32+H32)/7)*100</f>
        <v>-20.92991450136441</v>
      </c>
    </row>
    <row r="34" spans="1:17" s="147" customFormat="1" ht="12" customHeight="1">
      <c r="A34" s="101">
        <v>2003</v>
      </c>
      <c r="B34" s="255">
        <v>55.561241636061986</v>
      </c>
      <c r="C34" s="255">
        <v>46.94588372382428</v>
      </c>
      <c r="D34" s="255">
        <v>60.67010396750874</v>
      </c>
      <c r="E34" s="255">
        <v>74.8810237613084</v>
      </c>
      <c r="F34" s="255">
        <v>72.4</v>
      </c>
      <c r="G34" s="255">
        <v>67.2</v>
      </c>
      <c r="H34" s="255">
        <v>66.8</v>
      </c>
      <c r="I34" s="255">
        <v>77.10004374403705</v>
      </c>
      <c r="J34" s="255">
        <v>71.8</v>
      </c>
      <c r="K34" s="255">
        <v>60.6</v>
      </c>
      <c r="L34" s="255">
        <v>56.3</v>
      </c>
      <c r="M34" s="255">
        <v>55.7</v>
      </c>
      <c r="N34" s="62">
        <f>(B34+C34+D34+E34+F34+G34+H34+I34+J34+K34+L34+M34)/12</f>
        <v>63.82985806939504</v>
      </c>
      <c r="O34" s="177">
        <f>100*(H34-G34)/G34</f>
        <v>-0.5952380952381037</v>
      </c>
      <c r="P34" s="177">
        <f>100*(H34-H33)/H33</f>
        <v>-12.317291050503501</v>
      </c>
      <c r="Q34" s="175">
        <f>(((B34+C34+D34+E34+F34+G34+H34)/7)-((B33+C33+D33+E33+F33+G33+H33)/7))/((B33+C33+D33+E33+F33+G33+H33)/7)*100</f>
        <v>-12.555999931163726</v>
      </c>
    </row>
    <row r="35" spans="1:17" s="147" customFormat="1" ht="12" customHeight="1">
      <c r="A35" s="101">
        <v>2004</v>
      </c>
      <c r="B35" s="255">
        <v>38.472833444578946</v>
      </c>
      <c r="C35" s="255">
        <v>51.6</v>
      </c>
      <c r="D35" s="255">
        <v>65.85763767115797</v>
      </c>
      <c r="E35" s="255">
        <v>52.1</v>
      </c>
      <c r="F35" s="255">
        <v>72.9</v>
      </c>
      <c r="G35" s="255">
        <v>91.3</v>
      </c>
      <c r="H35" s="255">
        <v>67.5993856979625</v>
      </c>
      <c r="I35" s="255"/>
      <c r="J35" s="255"/>
      <c r="K35" s="255"/>
      <c r="L35" s="255"/>
      <c r="M35" s="255"/>
      <c r="N35" s="62">
        <f>(B35+C35+D35+E35+F35+G35+H35)/7</f>
        <v>62.83283668767134</v>
      </c>
      <c r="O35" s="177">
        <f>100*(H35-G35)/G35</f>
        <v>-25.95905180946056</v>
      </c>
      <c r="P35" s="177">
        <f>100*(H35-H34)/H34</f>
        <v>1.1966851765905786</v>
      </c>
      <c r="Q35" s="175">
        <f>(((B35+C35+D35+E35+F35+G35+H35)/7)-((B34+C34+D34+E34+F34+G34+H34)/7))/((B34+C34+D34+E34+F34+G34+H34)/7)*100</f>
        <v>-1.0413568074930706</v>
      </c>
    </row>
    <row r="36" spans="1:17" s="147" customFormat="1" ht="12" customHeight="1">
      <c r="A36" s="60"/>
      <c r="B36" s="176"/>
      <c r="C36" s="176"/>
      <c r="D36" s="176"/>
      <c r="E36" s="176"/>
      <c r="F36" s="176"/>
      <c r="G36" s="176"/>
      <c r="H36" s="176"/>
      <c r="I36" s="176"/>
      <c r="J36" s="176"/>
      <c r="K36" s="176"/>
      <c r="L36" s="176"/>
      <c r="M36" s="176"/>
      <c r="N36" s="176"/>
      <c r="O36" s="256"/>
      <c r="P36" s="176"/>
      <c r="Q36" s="176"/>
    </row>
    <row r="37" spans="1:17" s="147" customFormat="1" ht="12" customHeight="1">
      <c r="A37" s="60"/>
      <c r="B37" s="176"/>
      <c r="C37" s="176"/>
      <c r="D37" s="176"/>
      <c r="E37" s="176"/>
      <c r="F37" s="176"/>
      <c r="G37" s="176"/>
      <c r="H37" s="176"/>
      <c r="I37" s="176"/>
      <c r="J37" s="176"/>
      <c r="K37" s="176"/>
      <c r="L37" s="176"/>
      <c r="M37" s="176"/>
      <c r="N37" s="176"/>
      <c r="O37" s="256"/>
      <c r="P37" s="176"/>
      <c r="Q37" s="176"/>
    </row>
    <row r="38" spans="1:17" s="147" customFormat="1" ht="12" customHeight="1">
      <c r="A38" s="176"/>
      <c r="B38" s="176"/>
      <c r="C38" s="176"/>
      <c r="D38" s="176"/>
      <c r="E38" s="176"/>
      <c r="F38" s="176"/>
      <c r="G38" s="176"/>
      <c r="H38" s="176"/>
      <c r="I38" s="176"/>
      <c r="J38" s="176"/>
      <c r="K38" s="176"/>
      <c r="L38" s="176"/>
      <c r="M38" s="176"/>
      <c r="N38" s="176"/>
      <c r="O38" s="256"/>
      <c r="P38" s="176"/>
      <c r="Q38" s="176"/>
    </row>
    <row r="39" spans="1:17" ht="12" customHeight="1">
      <c r="A39" s="392" t="s">
        <v>220</v>
      </c>
      <c r="B39" s="392"/>
      <c r="C39" s="392"/>
      <c r="D39" s="392"/>
      <c r="E39" s="392"/>
      <c r="F39" s="392"/>
      <c r="G39" s="392"/>
      <c r="H39" s="392"/>
      <c r="I39" s="392"/>
      <c r="J39" s="392"/>
      <c r="K39" s="392"/>
      <c r="L39" s="392"/>
      <c r="M39" s="392"/>
      <c r="N39" s="392"/>
      <c r="O39" s="392"/>
      <c r="P39" s="392"/>
      <c r="Q39" s="392"/>
    </row>
    <row r="40" spans="1:17" ht="1.5" customHeight="1">
      <c r="A40" s="257"/>
      <c r="B40" s="48"/>
      <c r="C40" s="48"/>
      <c r="D40" s="48"/>
      <c r="E40" s="48"/>
      <c r="F40" s="48"/>
      <c r="G40" s="48"/>
      <c r="H40" s="48"/>
      <c r="I40" s="48"/>
      <c r="J40" s="48"/>
      <c r="K40" s="48"/>
      <c r="L40" s="48"/>
      <c r="M40" s="48"/>
      <c r="N40" s="48"/>
      <c r="O40" s="258"/>
      <c r="P40" s="48"/>
      <c r="Q40" s="48"/>
    </row>
    <row r="41" spans="1:17" ht="12" customHeight="1">
      <c r="A41"/>
      <c r="B41" s="255"/>
      <c r="C41" s="255"/>
      <c r="D41" s="255"/>
      <c r="E41" s="255"/>
      <c r="F41" s="255"/>
      <c r="G41" s="255"/>
      <c r="H41" s="255"/>
      <c r="I41" s="255"/>
      <c r="J41" s="255"/>
      <c r="K41" s="255"/>
      <c r="L41" s="255"/>
      <c r="M41" s="255"/>
      <c r="N41" s="255"/>
      <c r="O41" s="265"/>
      <c r="P41"/>
      <c r="Q41"/>
    </row>
    <row r="42" spans="1:17" s="147" customFormat="1" ht="12" customHeight="1">
      <c r="A42" s="101">
        <v>1999</v>
      </c>
      <c r="B42" s="255">
        <v>66.28566602009882</v>
      </c>
      <c r="C42" s="255">
        <v>90.69228991266776</v>
      </c>
      <c r="D42" s="255">
        <v>126.1063445419238</v>
      </c>
      <c r="E42" s="255">
        <v>138.2239153756527</v>
      </c>
      <c r="F42" s="255">
        <v>141.0866050793488</v>
      </c>
      <c r="G42" s="255">
        <v>135.95024084532645</v>
      </c>
      <c r="H42" s="255">
        <v>96.81741470639321</v>
      </c>
      <c r="I42" s="255">
        <v>98.9001103245156</v>
      </c>
      <c r="J42" s="255">
        <v>81.32739176261165</v>
      </c>
      <c r="K42" s="255">
        <v>101.18024154991801</v>
      </c>
      <c r="L42" s="255">
        <v>64.75963879903335</v>
      </c>
      <c r="M42" s="255">
        <v>58.67012077962499</v>
      </c>
      <c r="N42" s="255"/>
      <c r="O42" s="62"/>
      <c r="P42" s="177"/>
      <c r="Q42" s="175"/>
    </row>
    <row r="43" spans="1:17" s="147" customFormat="1" ht="12" customHeight="1">
      <c r="A43" s="101">
        <v>2001</v>
      </c>
      <c r="B43" s="255">
        <v>39.13282613893324</v>
      </c>
      <c r="C43" s="255">
        <v>65.3486856228693</v>
      </c>
      <c r="D43" s="255">
        <v>88.11926527434946</v>
      </c>
      <c r="E43" s="255">
        <v>76.9937149983278</v>
      </c>
      <c r="F43" s="255">
        <v>96.02286140643204</v>
      </c>
      <c r="G43" s="255">
        <v>119.26433669194752</v>
      </c>
      <c r="H43" s="255">
        <v>69.56750284582273</v>
      </c>
      <c r="I43" s="255">
        <v>87.97683817708108</v>
      </c>
      <c r="J43" s="255">
        <v>68.7858629360139</v>
      </c>
      <c r="K43" s="255">
        <v>72.42696420198075</v>
      </c>
      <c r="L43" s="255">
        <v>52.24238587990334</v>
      </c>
      <c r="M43" s="255">
        <v>35.71505056148319</v>
      </c>
      <c r="N43" s="62">
        <f>(B43+C43+D43+E43+F43+G43+H43+I43+J43+K43+L43+M43)/12</f>
        <v>72.63302456126202</v>
      </c>
      <c r="O43" s="177">
        <f>100*(H43-G43)/G43</f>
        <v>-41.66948412624695</v>
      </c>
      <c r="P43" s="177">
        <f>100*(H43-H42)/H42</f>
        <v>-28.145671874433006</v>
      </c>
      <c r="Q43" s="175">
        <f>(((B43+C43+D43+E43+F43+G43+H43)/7)-((B42+C42+D42+E42+F42+G42+H42)/7))/((B42+C42+D42+E42+F42+G42+H42)/7)*100</f>
        <v>-30.2722136195214</v>
      </c>
    </row>
    <row r="44" spans="1:17" s="147" customFormat="1" ht="12" customHeight="1">
      <c r="A44" s="101">
        <v>2002</v>
      </c>
      <c r="B44" s="255">
        <v>35.141512466016486</v>
      </c>
      <c r="C44" s="255">
        <v>34.83450294523799</v>
      </c>
      <c r="D44" s="255">
        <v>67.59590036356967</v>
      </c>
      <c r="E44" s="255">
        <v>61.9399620787123</v>
      </c>
      <c r="F44" s="255">
        <v>72.60616914081042</v>
      </c>
      <c r="G44" s="255">
        <v>62.06339889634488</v>
      </c>
      <c r="H44" s="255">
        <v>57.05313011910413</v>
      </c>
      <c r="I44" s="255">
        <v>64.18081507573469</v>
      </c>
      <c r="J44" s="255">
        <v>57.13858637746515</v>
      </c>
      <c r="K44" s="255">
        <v>49.98241600138092</v>
      </c>
      <c r="L44" s="255">
        <v>38.96805381262676</v>
      </c>
      <c r="M44" s="255">
        <v>41.7216443598153</v>
      </c>
      <c r="N44" s="62">
        <f>(B44+C44+D44+E44+F44+G44+H44+I44+J44+K44+L44+M44)/12</f>
        <v>53.60217430306823</v>
      </c>
      <c r="O44" s="177">
        <f>100*(H44-G44)/G44</f>
        <v>-8.072823703401488</v>
      </c>
      <c r="P44" s="177">
        <f>100*(H44-H43)/H43</f>
        <v>-17.98881980060901</v>
      </c>
      <c r="Q44" s="175">
        <f>(((B44+C44+D44+E44+F44+G44+H44)/7)-((B43+C43+D43+E43+F43+G43+H43)/7))/((B43+C43+D43+E43+F43+G43+H43)/7)*100</f>
        <v>-29.437253951447552</v>
      </c>
    </row>
    <row r="45" spans="1:17" s="147" customFormat="1" ht="12" customHeight="1">
      <c r="A45" s="101">
        <v>2003</v>
      </c>
      <c r="B45" s="255">
        <v>26.25406159647003</v>
      </c>
      <c r="C45" s="255">
        <v>29.444429850062242</v>
      </c>
      <c r="D45" s="255">
        <v>47.004109180186425</v>
      </c>
      <c r="E45" s="255">
        <v>46.42807067296174</v>
      </c>
      <c r="F45" s="255">
        <v>42.8</v>
      </c>
      <c r="G45" s="255">
        <v>45.7</v>
      </c>
      <c r="H45" s="255">
        <v>56.8</v>
      </c>
      <c r="I45" s="255">
        <v>42.300849720099094</v>
      </c>
      <c r="J45" s="255">
        <v>58.7</v>
      </c>
      <c r="K45" s="255">
        <v>49.6</v>
      </c>
      <c r="L45" s="255">
        <v>35</v>
      </c>
      <c r="M45" s="255">
        <v>32.9</v>
      </c>
      <c r="N45" s="62">
        <f>(B45+C45+D45+E45+F45+G45+H45+I45+J45+K45+L45+M45)/12</f>
        <v>42.74429341831496</v>
      </c>
      <c r="O45" s="177">
        <f>100*(H45-G45)/G45</f>
        <v>24.288840262582045</v>
      </c>
      <c r="P45" s="177">
        <f>100*(H45-H44)/H44</f>
        <v>-0.44367437610469496</v>
      </c>
      <c r="Q45" s="175">
        <f>(((B45+C45+D45+E45+F45+G45+H45)/7)-((B44+C44+D44+E44+F44+G44+H44)/7))/((B44+C44+D44+E44+F44+G44+H44)/7)*100</f>
        <v>-24.743187500813228</v>
      </c>
    </row>
    <row r="46" spans="1:17" s="147" customFormat="1" ht="12" customHeight="1">
      <c r="A46" s="101">
        <v>2004</v>
      </c>
      <c r="B46" s="255">
        <v>22.642744399370663</v>
      </c>
      <c r="C46" s="255">
        <v>33.8</v>
      </c>
      <c r="D46" s="255">
        <v>38.53760914268062</v>
      </c>
      <c r="E46" s="255">
        <v>40.8</v>
      </c>
      <c r="F46" s="255">
        <v>46.9</v>
      </c>
      <c r="G46" s="255">
        <v>39.2</v>
      </c>
      <c r="H46" s="255">
        <v>42.769276638062024</v>
      </c>
      <c r="I46" s="255"/>
      <c r="J46" s="255"/>
      <c r="K46" s="255"/>
      <c r="L46" s="255"/>
      <c r="M46" s="255"/>
      <c r="N46" s="62">
        <f>(B46+C46+D46+E46+F46+G46+H46)/7</f>
        <v>37.807090025730474</v>
      </c>
      <c r="O46" s="177">
        <f>100*(H46-G46)/G46</f>
        <v>9.105297546076585</v>
      </c>
      <c r="P46" s="177">
        <f>100*(H46-H45)/H45</f>
        <v>-24.7019777498908</v>
      </c>
      <c r="Q46" s="175">
        <f>(((B46+C46+D46+E46+F46+G46+H46)/7)-((B45+C45+D45+E45+F45+G45+H45)/7))/((B45+C45+D45+E45+F45+G45+H45)/7)*100</f>
        <v>-10.114788988561283</v>
      </c>
    </row>
    <row r="47" spans="1:17" s="147" customFormat="1" ht="12" customHeight="1">
      <c r="A47" s="60"/>
      <c r="B47" s="176"/>
      <c r="C47" s="176"/>
      <c r="D47" s="176"/>
      <c r="E47" s="176"/>
      <c r="F47" s="176"/>
      <c r="G47" s="176"/>
      <c r="H47" s="176"/>
      <c r="I47" s="176"/>
      <c r="J47" s="176"/>
      <c r="K47" s="176"/>
      <c r="L47" s="176"/>
      <c r="M47" s="176"/>
      <c r="N47" s="176"/>
      <c r="O47" s="256"/>
      <c r="P47" s="185"/>
      <c r="Q47" s="176"/>
    </row>
    <row r="48" spans="1:17" s="147" customFormat="1" ht="12" customHeight="1">
      <c r="A48" s="60"/>
      <c r="B48" s="176"/>
      <c r="C48" s="176"/>
      <c r="D48" s="176"/>
      <c r="E48" s="176"/>
      <c r="F48" s="176"/>
      <c r="G48" s="176"/>
      <c r="H48" s="176"/>
      <c r="I48" s="176"/>
      <c r="J48" s="176"/>
      <c r="K48" s="176"/>
      <c r="L48" s="176"/>
      <c r="M48" s="176"/>
      <c r="N48" s="176"/>
      <c r="O48" s="256"/>
      <c r="P48" s="185"/>
      <c r="Q48" s="176"/>
    </row>
    <row r="49" spans="1:17" s="147" customFormat="1" ht="12" customHeight="1">
      <c r="A49" s="176"/>
      <c r="B49" s="176"/>
      <c r="C49" s="176"/>
      <c r="D49" s="176"/>
      <c r="E49" s="176"/>
      <c r="F49" s="176"/>
      <c r="G49" s="176"/>
      <c r="H49" s="176"/>
      <c r="I49" s="176"/>
      <c r="J49" s="176"/>
      <c r="K49" s="176"/>
      <c r="L49" s="176"/>
      <c r="M49" s="176"/>
      <c r="N49" s="176"/>
      <c r="O49" s="256"/>
      <c r="P49" s="176"/>
      <c r="Q49" s="176"/>
    </row>
    <row r="50" spans="1:17" ht="12" customHeight="1">
      <c r="A50" s="392" t="s">
        <v>221</v>
      </c>
      <c r="B50" s="392"/>
      <c r="C50" s="392"/>
      <c r="D50" s="392"/>
      <c r="E50" s="392"/>
      <c r="F50" s="392"/>
      <c r="G50" s="392"/>
      <c r="H50" s="392"/>
      <c r="I50" s="392"/>
      <c r="J50" s="392"/>
      <c r="K50" s="392"/>
      <c r="L50" s="392"/>
      <c r="M50" s="392"/>
      <c r="N50" s="392"/>
      <c r="O50" s="392"/>
      <c r="P50" s="392"/>
      <c r="Q50" s="392"/>
    </row>
    <row r="51" spans="1:17" s="147" customFormat="1" ht="1.5" customHeight="1">
      <c r="A51" s="176"/>
      <c r="B51" s="176"/>
      <c r="C51" s="176"/>
      <c r="D51" s="176"/>
      <c r="E51" s="176"/>
      <c r="F51" s="176"/>
      <c r="G51" s="176"/>
      <c r="H51" s="176"/>
      <c r="I51" s="176"/>
      <c r="J51" s="176"/>
      <c r="K51" s="176"/>
      <c r="L51" s="176"/>
      <c r="M51" s="176"/>
      <c r="N51" s="176"/>
      <c r="O51" s="256"/>
      <c r="P51" s="176"/>
      <c r="Q51" s="176"/>
    </row>
    <row r="52" spans="1:17" s="147" customFormat="1" ht="12" customHeight="1">
      <c r="A52" s="176"/>
      <c r="B52" s="255"/>
      <c r="C52" s="255"/>
      <c r="D52" s="255"/>
      <c r="E52" s="255"/>
      <c r="F52" s="255"/>
      <c r="G52" s="255"/>
      <c r="H52" s="255"/>
      <c r="I52" s="255"/>
      <c r="J52" s="255"/>
      <c r="K52" s="255"/>
      <c r="L52" s="255"/>
      <c r="M52" s="255"/>
      <c r="N52" s="255"/>
      <c r="O52" s="256"/>
      <c r="P52" s="176"/>
      <c r="Q52" s="176"/>
    </row>
    <row r="53" spans="1:17" s="147" customFormat="1" ht="12" customHeight="1">
      <c r="A53" s="101">
        <v>1999</v>
      </c>
      <c r="B53" s="255">
        <v>73.56551928973882</v>
      </c>
      <c r="C53" s="255">
        <v>55.52633196427639</v>
      </c>
      <c r="D53" s="255">
        <v>104.95176149746595</v>
      </c>
      <c r="E53" s="255">
        <v>109.45508701018285</v>
      </c>
      <c r="F53" s="255">
        <v>121.45661369781192</v>
      </c>
      <c r="G53" s="255">
        <v>125.10795566857757</v>
      </c>
      <c r="H53" s="255">
        <v>117.22833562854538</v>
      </c>
      <c r="I53" s="255">
        <v>117.45834156956892</v>
      </c>
      <c r="J53" s="255">
        <v>97.52926678460202</v>
      </c>
      <c r="K53" s="255">
        <v>91.24531178892911</v>
      </c>
      <c r="L53" s="255">
        <v>91.32677261687209</v>
      </c>
      <c r="M53" s="255">
        <v>95.14870248342906</v>
      </c>
      <c r="N53" s="255"/>
      <c r="O53" s="266"/>
      <c r="P53" s="175"/>
      <c r="Q53" s="175"/>
    </row>
    <row r="54" spans="1:17" s="147" customFormat="1" ht="12" customHeight="1">
      <c r="A54" s="101">
        <v>2001</v>
      </c>
      <c r="B54" s="255">
        <v>88.58203380440047</v>
      </c>
      <c r="C54" s="255">
        <v>80.98321557371332</v>
      </c>
      <c r="D54" s="255">
        <v>90.51025246343171</v>
      </c>
      <c r="E54" s="255">
        <v>86.97679064612517</v>
      </c>
      <c r="F54" s="255">
        <v>108.80340038663905</v>
      </c>
      <c r="G54" s="255">
        <v>148.59922661259895</v>
      </c>
      <c r="H54" s="255">
        <v>90.69808471304435</v>
      </c>
      <c r="I54" s="255">
        <v>91.35361382847226</v>
      </c>
      <c r="J54" s="255">
        <v>97.95190340412762</v>
      </c>
      <c r="K54" s="255">
        <v>86.97486002825168</v>
      </c>
      <c r="L54" s="255">
        <v>101.52658297583972</v>
      </c>
      <c r="M54" s="255">
        <v>66.63945578443808</v>
      </c>
      <c r="N54" s="62">
        <f>(B54+C54+D54+E54+F54+G54+H54+I54+J54+K54+L54+M54)/12</f>
        <v>94.96661835175688</v>
      </c>
      <c r="O54" s="177">
        <f>100*(H54-G54)/G54</f>
        <v>-38.964632064003936</v>
      </c>
      <c r="P54" s="177">
        <f>100*(H54-H53)/H53</f>
        <v>-22.63126126738325</v>
      </c>
      <c r="Q54" s="175">
        <f>(((B54+C54+D54+E54+F54+G54+H54)/7)-((B53+C53+D53+E53+F53+G53+H53)/7))/((B53+C53+D53+E53+F53+G53+H53)/7)*100</f>
        <v>-1.716208770896266</v>
      </c>
    </row>
    <row r="55" spans="1:17" s="147" customFormat="1" ht="12" customHeight="1">
      <c r="A55" s="101">
        <v>2002</v>
      </c>
      <c r="B55" s="255">
        <v>39.27776460066864</v>
      </c>
      <c r="C55" s="255">
        <v>91.8243097123434</v>
      </c>
      <c r="D55" s="255">
        <v>86.23863858325763</v>
      </c>
      <c r="E55" s="255">
        <v>93.50001105106914</v>
      </c>
      <c r="F55" s="255">
        <v>86.36609685063273</v>
      </c>
      <c r="G55" s="255">
        <v>92.87209164561823</v>
      </c>
      <c r="H55" s="255">
        <v>87.51322125700874</v>
      </c>
      <c r="I55" s="255">
        <v>93.57123772989641</v>
      </c>
      <c r="J55" s="255">
        <v>91.9705118425678</v>
      </c>
      <c r="K55" s="255">
        <v>75.38406760723892</v>
      </c>
      <c r="L55" s="255">
        <v>59.54737788588127</v>
      </c>
      <c r="M55" s="255">
        <v>78.8441846892162</v>
      </c>
      <c r="N55" s="62">
        <f>(B55+C55+D55+E55+F55+G55+H55+I55+J55+K55+L55+M55)/12</f>
        <v>81.40912612128325</v>
      </c>
      <c r="O55" s="177">
        <f>100*(H55-G55)/G55</f>
        <v>-5.77016226689272</v>
      </c>
      <c r="P55" s="177">
        <f>100*(H55-H54)/H54</f>
        <v>-3.511500233011604</v>
      </c>
      <c r="Q55" s="175">
        <f>(((B55+C55+D55+E55+F55+G55+H55)/7)-((B54+C54+D54+E54+F54+G54+H54)/7))/((B54+C54+D54+E54+F54+G54+H54)/7)*100</f>
        <v>-16.911510097644562</v>
      </c>
    </row>
    <row r="56" spans="1:17" s="147" customFormat="1" ht="12" customHeight="1">
      <c r="A56" s="101">
        <v>2003</v>
      </c>
      <c r="B56" s="255">
        <v>72.91737525627352</v>
      </c>
      <c r="C56" s="255">
        <v>57.23250635416901</v>
      </c>
      <c r="D56" s="255">
        <v>68.66251302698366</v>
      </c>
      <c r="E56" s="255">
        <v>91.60687374884725</v>
      </c>
      <c r="F56" s="255">
        <v>89.8</v>
      </c>
      <c r="G56" s="255">
        <v>79.8</v>
      </c>
      <c r="H56" s="255">
        <v>72.6</v>
      </c>
      <c r="I56" s="255">
        <v>97.58054237237305</v>
      </c>
      <c r="J56" s="255">
        <v>79.4</v>
      </c>
      <c r="K56" s="255">
        <v>66.9</v>
      </c>
      <c r="L56" s="255">
        <v>68.8</v>
      </c>
      <c r="M56" s="255">
        <v>69.1</v>
      </c>
      <c r="N56" s="62">
        <f>(B56+C56+D56+E56+F56+G56+H56+I56+J56+K56+L56+M56)/12</f>
        <v>76.1999842298872</v>
      </c>
      <c r="O56" s="177">
        <f>100*(H56-G56)/G56</f>
        <v>-9.022556390977448</v>
      </c>
      <c r="P56" s="177">
        <f>100*(H56-H55)/H55</f>
        <v>-17.041106524020652</v>
      </c>
      <c r="Q56" s="175">
        <f>(((B56+C56+D56+E56+F56+G56+H56)/7)-((B55+C55+D55+E55+F55+G55+H55)/7))/((B55+C55+D55+E55+F55+G55+H55)/7)*100</f>
        <v>-7.786266933066872</v>
      </c>
    </row>
    <row r="57" spans="1:17" s="147" customFormat="1" ht="12" customHeight="1">
      <c r="A57" s="101">
        <v>2004</v>
      </c>
      <c r="B57" s="255">
        <v>47.78372582979074</v>
      </c>
      <c r="C57" s="255">
        <v>62</v>
      </c>
      <c r="D57" s="255">
        <v>81.9275437294286</v>
      </c>
      <c r="E57" s="255">
        <v>58.8</v>
      </c>
      <c r="F57" s="255">
        <v>88.2</v>
      </c>
      <c r="G57" s="255">
        <v>121.9</v>
      </c>
      <c r="H57" s="255">
        <v>82.1918321749627</v>
      </c>
      <c r="I57" s="255"/>
      <c r="J57" s="255"/>
      <c r="K57" s="255"/>
      <c r="L57" s="255"/>
      <c r="M57" s="255"/>
      <c r="N57" s="62">
        <f>(B57+C57+D57+E57+F57+G57+H57)/7</f>
        <v>77.54330024774028</v>
      </c>
      <c r="O57" s="177">
        <f>100*(H57-G57)/G57</f>
        <v>-32.57437885564996</v>
      </c>
      <c r="P57" s="177">
        <f>100*(H57-H56)/H56</f>
        <v>13.211890048157995</v>
      </c>
      <c r="Q57" s="175">
        <f>(((B57+C57+D57+E57+F57+G57+H57)/7)-((B56+C56+D56+E56+F56+G56+H56)/7))/((B56+C56+D56+E56+F56+G56+H56)/7)*100</f>
        <v>1.912028714012435</v>
      </c>
    </row>
    <row r="58" spans="1:17" s="147" customFormat="1" ht="12" customHeight="1">
      <c r="A58" s="100"/>
      <c r="B58" s="176"/>
      <c r="C58" s="176"/>
      <c r="D58" s="176"/>
      <c r="E58" s="176"/>
      <c r="F58" s="176"/>
      <c r="G58" s="176"/>
      <c r="H58" s="176"/>
      <c r="I58" s="176"/>
      <c r="J58" s="176"/>
      <c r="K58" s="176"/>
      <c r="L58" s="176"/>
      <c r="M58" s="176"/>
      <c r="N58" s="176"/>
      <c r="O58" s="256"/>
      <c r="P58" s="176"/>
      <c r="Q58" s="176"/>
    </row>
    <row r="59" spans="1:17" s="147" customFormat="1" ht="47.25" customHeight="1">
      <c r="A59" s="176"/>
      <c r="B59" s="176"/>
      <c r="C59" s="176"/>
      <c r="D59" s="176"/>
      <c r="E59" s="176"/>
      <c r="F59" s="176"/>
      <c r="G59" s="176"/>
      <c r="H59" s="176"/>
      <c r="I59" s="176"/>
      <c r="J59" s="176"/>
      <c r="K59" s="176"/>
      <c r="L59" s="176"/>
      <c r="M59" s="176"/>
      <c r="N59" s="176"/>
      <c r="O59" s="256"/>
      <c r="P59" s="176"/>
      <c r="Q59" s="176"/>
    </row>
    <row r="60" spans="1:17" s="147" customFormat="1" ht="12" customHeight="1">
      <c r="A60" s="176"/>
      <c r="B60" s="176"/>
      <c r="C60" s="176"/>
      <c r="D60" s="176"/>
      <c r="E60" s="176"/>
      <c r="F60" s="176"/>
      <c r="G60" s="176"/>
      <c r="H60" s="176"/>
      <c r="I60" s="176"/>
      <c r="J60" s="176"/>
      <c r="K60" s="176"/>
      <c r="L60" s="176"/>
      <c r="M60" s="176"/>
      <c r="N60" s="176"/>
      <c r="O60" s="256"/>
      <c r="P60" s="187"/>
      <c r="Q60" s="176"/>
    </row>
    <row r="61" spans="1:17" s="147" customFormat="1" ht="12" customHeight="1">
      <c r="A61" s="176"/>
      <c r="B61" s="176"/>
      <c r="C61" s="176"/>
      <c r="D61" s="176"/>
      <c r="E61" s="176"/>
      <c r="F61" s="176"/>
      <c r="G61" s="176"/>
      <c r="H61" s="176"/>
      <c r="I61" s="176"/>
      <c r="J61" s="176"/>
      <c r="K61" s="176"/>
      <c r="L61" s="176"/>
      <c r="M61" s="176"/>
      <c r="N61" s="176"/>
      <c r="O61" s="256"/>
      <c r="P61" s="187"/>
      <c r="Q61" s="176"/>
    </row>
    <row r="62" spans="1:17" s="147" customFormat="1" ht="12" customHeight="1">
      <c r="A62" s="176"/>
      <c r="B62" s="176"/>
      <c r="C62" s="176"/>
      <c r="D62" s="176"/>
      <c r="E62" s="176"/>
      <c r="F62" s="176"/>
      <c r="G62" s="176"/>
      <c r="H62" s="176"/>
      <c r="I62" s="176"/>
      <c r="J62" s="176"/>
      <c r="K62" s="176"/>
      <c r="L62" s="176"/>
      <c r="M62" s="176"/>
      <c r="N62" s="176"/>
      <c r="O62" s="256"/>
      <c r="P62" s="187"/>
      <c r="Q62" s="176"/>
    </row>
    <row r="63" spans="1:17" s="147" customFormat="1" ht="12" customHeight="1">
      <c r="A63" s="60"/>
      <c r="B63" s="181"/>
      <c r="C63" s="176"/>
      <c r="D63" s="176"/>
      <c r="E63" s="176"/>
      <c r="F63" s="176"/>
      <c r="G63" s="176"/>
      <c r="H63" s="176"/>
      <c r="I63" s="176"/>
      <c r="J63" s="176"/>
      <c r="K63" s="176"/>
      <c r="L63" s="176"/>
      <c r="M63" s="176"/>
      <c r="N63" s="176"/>
      <c r="O63" s="256"/>
      <c r="P63" s="187"/>
      <c r="Q63" s="176"/>
    </row>
    <row r="64" spans="1:17" s="147" customFormat="1" ht="12" customHeight="1">
      <c r="A64" s="100" t="s">
        <v>229</v>
      </c>
      <c r="B64" s="181"/>
      <c r="C64" s="176"/>
      <c r="D64" s="176"/>
      <c r="E64" s="176"/>
      <c r="F64" s="176"/>
      <c r="G64" s="176"/>
      <c r="H64" s="176"/>
      <c r="I64" s="176"/>
      <c r="J64" s="176"/>
      <c r="K64" s="176"/>
      <c r="L64" s="176"/>
      <c r="M64" s="176"/>
      <c r="N64" s="176"/>
      <c r="O64" s="256"/>
      <c r="P64" s="187"/>
      <c r="Q64" s="176"/>
    </row>
    <row r="65" spans="1:17" s="147" customFormat="1" ht="12" customHeight="1">
      <c r="A65" s="100"/>
      <c r="B65" s="181"/>
      <c r="C65" s="176"/>
      <c r="D65" s="176"/>
      <c r="E65" s="176"/>
      <c r="F65" s="176"/>
      <c r="G65" s="176"/>
      <c r="H65" s="176"/>
      <c r="I65" s="176"/>
      <c r="J65" s="176"/>
      <c r="K65" s="176"/>
      <c r="L65" s="176"/>
      <c r="M65" s="176"/>
      <c r="N65" s="176"/>
      <c r="O65" s="256"/>
      <c r="P65" s="187"/>
      <c r="Q65" s="176"/>
    </row>
    <row r="66" spans="1:17" s="147" customFormat="1" ht="12" customHeight="1">
      <c r="A66" s="100"/>
      <c r="B66" s="181"/>
      <c r="C66" s="176"/>
      <c r="D66" s="176"/>
      <c r="E66" s="176"/>
      <c r="F66" s="176"/>
      <c r="G66" s="176"/>
      <c r="H66" s="176"/>
      <c r="I66" s="176"/>
      <c r="J66" s="176"/>
      <c r="K66" s="176"/>
      <c r="L66" s="176"/>
      <c r="M66" s="176"/>
      <c r="N66" s="176"/>
      <c r="O66" s="256"/>
      <c r="P66" s="187"/>
      <c r="Q66" s="176"/>
    </row>
    <row r="67" spans="1:17" s="147" customFormat="1" ht="12" customHeight="1">
      <c r="A67" s="100"/>
      <c r="B67" s="181"/>
      <c r="C67" s="176"/>
      <c r="D67" s="176"/>
      <c r="E67" s="176"/>
      <c r="F67" s="176"/>
      <c r="G67" s="176"/>
      <c r="H67" s="176"/>
      <c r="I67" s="176"/>
      <c r="J67" s="176"/>
      <c r="K67" s="176"/>
      <c r="L67" s="176"/>
      <c r="M67" s="176"/>
      <c r="N67" s="176"/>
      <c r="O67" s="256"/>
      <c r="P67" s="187"/>
      <c r="Q67" s="176"/>
    </row>
    <row r="68" spans="1:17" s="147" customFormat="1" ht="12" customHeight="1">
      <c r="A68" s="393" t="s">
        <v>232</v>
      </c>
      <c r="B68" s="393"/>
      <c r="C68" s="393"/>
      <c r="D68" s="393"/>
      <c r="E68" s="393"/>
      <c r="F68" s="393"/>
      <c r="G68" s="393"/>
      <c r="H68" s="393"/>
      <c r="I68" s="393"/>
      <c r="J68" s="393"/>
      <c r="K68" s="393"/>
      <c r="L68" s="393"/>
      <c r="M68" s="393"/>
      <c r="N68" s="393"/>
      <c r="O68" s="393"/>
      <c r="P68" s="393"/>
      <c r="Q68" s="393"/>
    </row>
    <row r="69" spans="1:17" ht="12" customHeight="1">
      <c r="A69" s="48"/>
      <c r="B69" s="48"/>
      <c r="C69" s="48"/>
      <c r="D69" s="48"/>
      <c r="E69" s="48"/>
      <c r="F69" s="48"/>
      <c r="G69" s="48"/>
      <c r="H69" s="48"/>
      <c r="I69" s="48"/>
      <c r="J69" s="48"/>
      <c r="K69" s="48"/>
      <c r="L69" s="48"/>
      <c r="M69" s="48"/>
      <c r="N69" s="48"/>
      <c r="O69" s="242"/>
      <c r="P69" s="49"/>
      <c r="Q69" s="48"/>
    </row>
    <row r="70" spans="1:17" s="147" customFormat="1" ht="12" customHeight="1">
      <c r="A70" s="389" t="s">
        <v>223</v>
      </c>
      <c r="B70" s="389"/>
      <c r="C70" s="389"/>
      <c r="D70" s="389"/>
      <c r="E70" s="389"/>
      <c r="F70" s="389"/>
      <c r="G70" s="389"/>
      <c r="H70" s="389"/>
      <c r="I70" s="389"/>
      <c r="J70" s="389"/>
      <c r="K70" s="389"/>
      <c r="L70" s="389"/>
      <c r="M70" s="389"/>
      <c r="N70" s="389"/>
      <c r="O70" s="389"/>
      <c r="P70" s="389"/>
      <c r="Q70" s="389"/>
    </row>
    <row r="71" spans="1:17" s="147" customFormat="1" ht="12" customHeight="1">
      <c r="A71" s="389" t="s">
        <v>233</v>
      </c>
      <c r="B71" s="389"/>
      <c r="C71" s="389"/>
      <c r="D71" s="389"/>
      <c r="E71" s="389"/>
      <c r="F71" s="389"/>
      <c r="G71" s="389"/>
      <c r="H71" s="389"/>
      <c r="I71" s="389"/>
      <c r="J71" s="389"/>
      <c r="K71" s="389"/>
      <c r="L71" s="389"/>
      <c r="M71" s="389"/>
      <c r="N71" s="389"/>
      <c r="O71" s="389"/>
      <c r="P71" s="389"/>
      <c r="Q71" s="389"/>
    </row>
    <row r="72" spans="1:17" s="147" customFormat="1" ht="12" customHeight="1">
      <c r="A72" s="389" t="s">
        <v>96</v>
      </c>
      <c r="B72" s="389"/>
      <c r="C72" s="389"/>
      <c r="D72" s="389"/>
      <c r="E72" s="389"/>
      <c r="F72" s="389"/>
      <c r="G72" s="389"/>
      <c r="H72" s="389"/>
      <c r="I72" s="389"/>
      <c r="J72" s="389"/>
      <c r="K72" s="389"/>
      <c r="L72" s="389"/>
      <c r="M72" s="389"/>
      <c r="N72" s="389"/>
      <c r="O72" s="389"/>
      <c r="P72" s="389"/>
      <c r="Q72" s="389"/>
    </row>
    <row r="73" spans="1:17" s="147" customFormat="1" ht="12" customHeight="1">
      <c r="A73" s="190"/>
      <c r="B73" s="51"/>
      <c r="C73" s="52"/>
      <c r="D73" s="52"/>
      <c r="E73" s="52"/>
      <c r="F73" s="52"/>
      <c r="G73" s="52"/>
      <c r="H73" s="52"/>
      <c r="I73" s="52"/>
      <c r="J73" s="52"/>
      <c r="K73" s="52"/>
      <c r="L73" s="52"/>
      <c r="M73" s="52"/>
      <c r="N73" s="52"/>
      <c r="O73" s="243"/>
      <c r="P73" s="53"/>
      <c r="Q73" s="173"/>
    </row>
    <row r="74" spans="1:17" s="147" customFormat="1" ht="12" customHeight="1">
      <c r="A74" s="51"/>
      <c r="B74" s="51"/>
      <c r="C74" s="52"/>
      <c r="D74" s="52"/>
      <c r="E74" s="52"/>
      <c r="F74" s="52"/>
      <c r="G74" s="52"/>
      <c r="H74" s="52"/>
      <c r="I74" s="52"/>
      <c r="J74" s="52"/>
      <c r="K74" s="52"/>
      <c r="L74" s="52"/>
      <c r="M74" s="52"/>
      <c r="N74" s="52"/>
      <c r="O74" s="244"/>
      <c r="P74" s="53"/>
      <c r="Q74" s="176"/>
    </row>
    <row r="75" spans="1:17" ht="12" customHeight="1">
      <c r="A75" s="149"/>
      <c r="B75" s="150"/>
      <c r="C75" s="151"/>
      <c r="D75" s="151"/>
      <c r="E75" s="151"/>
      <c r="F75" s="151"/>
      <c r="G75" s="151"/>
      <c r="H75" s="151"/>
      <c r="I75" s="151"/>
      <c r="J75" s="151"/>
      <c r="K75" s="151"/>
      <c r="L75" s="151"/>
      <c r="M75" s="151"/>
      <c r="N75" s="263"/>
      <c r="O75" s="349" t="s">
        <v>97</v>
      </c>
      <c r="P75" s="350"/>
      <c r="Q75" s="350"/>
    </row>
    <row r="76" spans="1:17" ht="12" customHeight="1">
      <c r="A76" s="153"/>
      <c r="B76" s="154"/>
      <c r="C76" s="155"/>
      <c r="D76" s="155"/>
      <c r="E76" s="155"/>
      <c r="F76" s="155"/>
      <c r="G76" s="155"/>
      <c r="H76" s="155"/>
      <c r="I76" s="155"/>
      <c r="J76" s="155"/>
      <c r="K76" s="155"/>
      <c r="L76" s="155"/>
      <c r="M76" s="155"/>
      <c r="N76" s="264"/>
      <c r="O76" s="55" t="s">
        <v>105</v>
      </c>
      <c r="P76" s="247"/>
      <c r="Q76" s="159" t="s">
        <v>239</v>
      </c>
    </row>
    <row r="77" spans="1:17" ht="12" customHeight="1">
      <c r="A77" s="157" t="s">
        <v>99</v>
      </c>
      <c r="B77" s="154" t="s">
        <v>100</v>
      </c>
      <c r="C77" s="155" t="s">
        <v>101</v>
      </c>
      <c r="D77" s="155" t="s">
        <v>102</v>
      </c>
      <c r="E77" s="155" t="s">
        <v>98</v>
      </c>
      <c r="F77" s="155" t="s">
        <v>103</v>
      </c>
      <c r="G77" s="155" t="s">
        <v>104</v>
      </c>
      <c r="H77" s="155" t="s">
        <v>105</v>
      </c>
      <c r="I77" s="155" t="s">
        <v>106</v>
      </c>
      <c r="J77" s="155" t="s">
        <v>107</v>
      </c>
      <c r="K77" s="155" t="s">
        <v>108</v>
      </c>
      <c r="L77" s="155" t="s">
        <v>109</v>
      </c>
      <c r="M77" s="155" t="s">
        <v>110</v>
      </c>
      <c r="N77" s="264" t="s">
        <v>111</v>
      </c>
      <c r="O77" s="351" t="s">
        <v>112</v>
      </c>
      <c r="P77" s="352"/>
      <c r="Q77" s="352"/>
    </row>
    <row r="78" spans="1:17" ht="12" customHeight="1">
      <c r="A78" s="153"/>
      <c r="B78" s="154"/>
      <c r="C78" s="155"/>
      <c r="D78" s="155"/>
      <c r="E78" s="155"/>
      <c r="F78" s="155"/>
      <c r="G78" s="155"/>
      <c r="H78" s="155"/>
      <c r="I78" s="155"/>
      <c r="J78" s="155"/>
      <c r="K78" s="155"/>
      <c r="L78" s="155"/>
      <c r="M78" s="155"/>
      <c r="N78" s="155"/>
      <c r="O78" s="158" t="s">
        <v>113</v>
      </c>
      <c r="P78" s="58" t="s">
        <v>114</v>
      </c>
      <c r="Q78" s="160" t="s">
        <v>114</v>
      </c>
    </row>
    <row r="79" spans="1:17" ht="12" customHeight="1">
      <c r="A79" s="161"/>
      <c r="B79" s="162"/>
      <c r="C79" s="163"/>
      <c r="D79" s="163"/>
      <c r="E79" s="163"/>
      <c r="F79" s="163"/>
      <c r="G79" s="163"/>
      <c r="H79" s="163"/>
      <c r="I79" s="163"/>
      <c r="J79" s="163"/>
      <c r="K79" s="163"/>
      <c r="L79" s="163"/>
      <c r="M79" s="163"/>
      <c r="N79" s="163"/>
      <c r="O79" s="165" t="s">
        <v>115</v>
      </c>
      <c r="P79" s="166" t="s">
        <v>116</v>
      </c>
      <c r="Q79" s="167" t="s">
        <v>117</v>
      </c>
    </row>
    <row r="80" spans="1:17" ht="12" customHeight="1">
      <c r="A80" s="59"/>
      <c r="B80" s="60"/>
      <c r="C80" s="60"/>
      <c r="D80" s="60"/>
      <c r="E80" s="60"/>
      <c r="F80" s="60"/>
      <c r="G80" s="60"/>
      <c r="H80" s="60"/>
      <c r="I80" s="60"/>
      <c r="J80" s="60"/>
      <c r="K80" s="60"/>
      <c r="L80" s="60"/>
      <c r="M80" s="60"/>
      <c r="N80" s="60"/>
      <c r="O80" s="250"/>
      <c r="P80" s="61"/>
      <c r="Q80" s="58"/>
    </row>
    <row r="81" spans="1:17" ht="12" customHeight="1">
      <c r="A81" s="59"/>
      <c r="B81" s="60"/>
      <c r="C81" s="60"/>
      <c r="D81" s="60"/>
      <c r="E81" s="60"/>
      <c r="F81" s="60"/>
      <c r="G81" s="60"/>
      <c r="H81" s="60"/>
      <c r="I81" s="60"/>
      <c r="J81" s="60"/>
      <c r="K81" s="60"/>
      <c r="L81" s="60"/>
      <c r="M81" s="60"/>
      <c r="N81" s="60"/>
      <c r="O81" s="250"/>
      <c r="P81" s="61"/>
      <c r="Q81"/>
    </row>
    <row r="82" spans="1:17" ht="12" customHeight="1">
      <c r="A82" s="59"/>
      <c r="B82" s="60"/>
      <c r="C82" s="60"/>
      <c r="D82" s="60"/>
      <c r="E82" s="60"/>
      <c r="F82" s="60"/>
      <c r="G82" s="60"/>
      <c r="H82" s="60"/>
      <c r="I82" s="60"/>
      <c r="J82" s="60"/>
      <c r="K82" s="60"/>
      <c r="L82" s="60"/>
      <c r="M82" s="60"/>
      <c r="N82" s="60"/>
      <c r="O82" s="250"/>
      <c r="P82" s="61"/>
      <c r="Q82"/>
    </row>
    <row r="83" spans="1:17" ht="1.5" customHeight="1">
      <c r="A83" s="59"/>
      <c r="B83" s="60"/>
      <c r="C83" s="60"/>
      <c r="D83" s="60"/>
      <c r="E83" s="60"/>
      <c r="F83" s="60"/>
      <c r="G83" s="60"/>
      <c r="H83" s="60"/>
      <c r="I83" s="60"/>
      <c r="J83" s="60"/>
      <c r="K83" s="60"/>
      <c r="L83" s="60"/>
      <c r="M83" s="60"/>
      <c r="N83" s="60"/>
      <c r="O83" s="250"/>
      <c r="P83" s="61"/>
      <c r="Q83"/>
    </row>
    <row r="84" spans="1:17" ht="12" customHeight="1">
      <c r="A84" s="392" t="s">
        <v>234</v>
      </c>
      <c r="B84" s="392"/>
      <c r="C84" s="392"/>
      <c r="D84" s="392"/>
      <c r="E84" s="392"/>
      <c r="F84" s="392"/>
      <c r="G84" s="392"/>
      <c r="H84" s="392"/>
      <c r="I84" s="392"/>
      <c r="J84" s="392"/>
      <c r="K84" s="392"/>
      <c r="L84" s="392"/>
      <c r="M84" s="392"/>
      <c r="N84" s="392"/>
      <c r="O84" s="392"/>
      <c r="P84" s="392"/>
      <c r="Q84" s="392"/>
    </row>
    <row r="85" spans="1:17" s="147" customFormat="1" ht="1.5" customHeight="1">
      <c r="A85" s="176"/>
      <c r="B85" s="176"/>
      <c r="C85" s="176"/>
      <c r="D85" s="176"/>
      <c r="E85" s="176"/>
      <c r="F85" s="176"/>
      <c r="G85" s="176"/>
      <c r="H85" s="176"/>
      <c r="I85" s="176"/>
      <c r="J85" s="176"/>
      <c r="K85" s="176"/>
      <c r="L85" s="176"/>
      <c r="M85" s="176"/>
      <c r="N85" s="176"/>
      <c r="O85" s="256"/>
      <c r="P85" s="176"/>
      <c r="Q85" s="176"/>
    </row>
    <row r="86" spans="1:17" s="147" customFormat="1" ht="12" customHeight="1">
      <c r="A86" s="176"/>
      <c r="B86" s="255"/>
      <c r="C86" s="255"/>
      <c r="D86" s="255"/>
      <c r="E86" s="255"/>
      <c r="F86" s="255"/>
      <c r="G86" s="255"/>
      <c r="H86" s="255"/>
      <c r="I86" s="255"/>
      <c r="J86" s="255"/>
      <c r="K86" s="255"/>
      <c r="L86" s="255"/>
      <c r="M86" s="255"/>
      <c r="N86" s="255"/>
      <c r="O86" s="256"/>
      <c r="P86" s="176"/>
      <c r="Q86" s="176"/>
    </row>
    <row r="87" spans="1:17" s="147" customFormat="1" ht="12" customHeight="1">
      <c r="A87" s="101">
        <v>1999</v>
      </c>
      <c r="B87" s="261">
        <v>78.30046870131959</v>
      </c>
      <c r="C87" s="261">
        <v>55.10426578685787</v>
      </c>
      <c r="D87" s="261">
        <v>104.77219883343926</v>
      </c>
      <c r="E87" s="261">
        <v>107.48057348864653</v>
      </c>
      <c r="F87" s="261">
        <v>135.7378194147567</v>
      </c>
      <c r="G87" s="261">
        <v>119.6360494881033</v>
      </c>
      <c r="H87" s="261">
        <v>115.1295599092041</v>
      </c>
      <c r="I87" s="261">
        <v>126.27113464064519</v>
      </c>
      <c r="J87" s="261">
        <v>104.38989741523832</v>
      </c>
      <c r="K87" s="261">
        <v>82.5674926476546</v>
      </c>
      <c r="L87" s="261">
        <v>89.88317730878481</v>
      </c>
      <c r="M87" s="261">
        <v>80.72736236534965</v>
      </c>
      <c r="N87" s="261"/>
      <c r="O87" s="62"/>
      <c r="P87" s="177"/>
      <c r="Q87" s="175"/>
    </row>
    <row r="88" spans="1:17" s="147" customFormat="1" ht="12" customHeight="1">
      <c r="A88" s="101">
        <v>2001</v>
      </c>
      <c r="B88" s="261">
        <v>91.91095245540376</v>
      </c>
      <c r="C88" s="261">
        <v>76.55839251538656</v>
      </c>
      <c r="D88" s="261">
        <v>98.08529291264718</v>
      </c>
      <c r="E88" s="261">
        <v>90.35230316427598</v>
      </c>
      <c r="F88" s="261">
        <v>109.98588304036173</v>
      </c>
      <c r="G88" s="261">
        <v>134.94799092953957</v>
      </c>
      <c r="H88" s="261">
        <v>85.09380987867631</v>
      </c>
      <c r="I88" s="261">
        <v>83.0688284521216</v>
      </c>
      <c r="J88" s="261">
        <v>82.587103466929</v>
      </c>
      <c r="K88" s="261">
        <v>92.04398283140333</v>
      </c>
      <c r="L88" s="261">
        <v>93.9289221923855</v>
      </c>
      <c r="M88" s="261">
        <v>58.98759145495982</v>
      </c>
      <c r="N88" s="62">
        <f>(B88+C88+D88+E88+F88+G88+H88+I88+J88+K88+L88+M88)/12</f>
        <v>91.46258777450753</v>
      </c>
      <c r="O88" s="177">
        <f>100*(H88-G88)/G88</f>
        <v>-36.94325547750736</v>
      </c>
      <c r="P88" s="177">
        <f>100*(H88-H87)/H87</f>
        <v>-26.08865182340245</v>
      </c>
      <c r="Q88" s="175">
        <f>(((B88+C88+D88+E88+F88+G88+H88)/7)-((B87+C87+D87+E87+F87+G87+H87)/7))/((B87+C87+D87+E87+F87+G87+H87)/7)*100</f>
        <v>-4.080969691629354</v>
      </c>
    </row>
    <row r="89" spans="1:17" s="147" customFormat="1" ht="12" customHeight="1">
      <c r="A89" s="101">
        <v>2002</v>
      </c>
      <c r="B89" s="261">
        <v>33.9026146617807</v>
      </c>
      <c r="C89" s="261">
        <v>98.23486649373295</v>
      </c>
      <c r="D89" s="261">
        <v>74.29925900227218</v>
      </c>
      <c r="E89" s="261">
        <v>88.07887237789171</v>
      </c>
      <c r="F89" s="261">
        <v>64.8909958447979</v>
      </c>
      <c r="G89" s="261">
        <v>85.40292678695944</v>
      </c>
      <c r="H89" s="261">
        <v>72.93526626503136</v>
      </c>
      <c r="I89" s="261">
        <v>87.08463670797522</v>
      </c>
      <c r="J89" s="261">
        <v>84.09097393326797</v>
      </c>
      <c r="K89" s="261">
        <v>60.28409668006085</v>
      </c>
      <c r="L89" s="261">
        <v>51.54961306748865</v>
      </c>
      <c r="M89" s="261">
        <v>76.20830104616144</v>
      </c>
      <c r="N89" s="62">
        <f>(B89+C89+D89+E89+F89+G89+H89+I89+J89+K89+L89+M89)/12</f>
        <v>73.08020190561835</v>
      </c>
      <c r="O89" s="177">
        <f>100*(H89-G89)/G89</f>
        <v>-14.59863378339374</v>
      </c>
      <c r="P89" s="177">
        <f>100*(H89-H88)/H88</f>
        <v>-14.288399627399649</v>
      </c>
      <c r="Q89" s="175">
        <f>(((B89+C89+D89+E89+F89+G89+H89)/7)-((B88+C88+D88+E88+F88+G88+H88)/7))/((B88+C88+D88+E88+F88+G88+H88)/7)*100</f>
        <v>-24.62968342720648</v>
      </c>
    </row>
    <row r="90" spans="1:17" ht="12" customHeight="1">
      <c r="A90" s="101">
        <v>2003</v>
      </c>
      <c r="B90" s="261">
        <v>74.66627712835705</v>
      </c>
      <c r="C90" s="261">
        <v>68.24893468885355</v>
      </c>
      <c r="D90" s="261">
        <v>56.4112311923761</v>
      </c>
      <c r="E90" s="261">
        <v>66.13995003075831</v>
      </c>
      <c r="F90" s="261">
        <v>79</v>
      </c>
      <c r="G90" s="261">
        <v>65</v>
      </c>
      <c r="H90" s="261">
        <v>72.5</v>
      </c>
      <c r="I90" s="261">
        <v>97.49808684963158</v>
      </c>
      <c r="J90" s="261">
        <v>73.2</v>
      </c>
      <c r="K90" s="261">
        <v>60.4</v>
      </c>
      <c r="L90" s="261">
        <v>58.8</v>
      </c>
      <c r="M90" s="261">
        <v>64.1</v>
      </c>
      <c r="N90" s="62">
        <f>(B90+C90+D90+E90+F90+G90+H90+I90+J90+K90+L90+M90)/12</f>
        <v>69.66370665749805</v>
      </c>
      <c r="O90" s="177">
        <f>100*(H90-G90)/G90</f>
        <v>11.538461538461538</v>
      </c>
      <c r="P90" s="177">
        <f>100*(H90-H89)/H89</f>
        <v>-0.5967843641643719</v>
      </c>
      <c r="Q90" s="175">
        <f>(((B90+C90+D90+E90+F90+G90+H90)/7)-((B89+C89+D89+E89+F89+G89+H89)/7))/((B89+C89+D89+E89+F89+G89+H89)/7)*100</f>
        <v>-6.9104331502955825</v>
      </c>
    </row>
    <row r="91" spans="1:17" ht="12" customHeight="1">
      <c r="A91" s="101">
        <v>2004</v>
      </c>
      <c r="B91" s="261">
        <v>43.910703946211584</v>
      </c>
      <c r="C91" s="261">
        <v>63.2</v>
      </c>
      <c r="D91" s="261">
        <v>79.0047564451393</v>
      </c>
      <c r="E91" s="261">
        <v>52.6</v>
      </c>
      <c r="F91" s="261">
        <v>77.7</v>
      </c>
      <c r="G91" s="261">
        <v>109.2</v>
      </c>
      <c r="H91" s="261">
        <v>77.18883848628585</v>
      </c>
      <c r="I91" s="261"/>
      <c r="J91" s="261"/>
      <c r="K91" s="261"/>
      <c r="L91" s="261"/>
      <c r="M91" s="261"/>
      <c r="N91" s="62">
        <f>(B91+C91+D91+E91+F91+G91+H91)/7</f>
        <v>71.82918555394811</v>
      </c>
      <c r="O91" s="177">
        <f>100*(H91-G91)/G91</f>
        <v>-29.314250470434207</v>
      </c>
      <c r="P91" s="177">
        <f>100*(H91-H90)/H90</f>
        <v>6.4673634293597875</v>
      </c>
      <c r="Q91" s="175">
        <f>(((B91+C91+D91+E91+F91+G91+H91)/7)-((B90+C90+D90+E90+F90+G90+H90)/7))/((B90+C90+D90+E90+F90+G90+H90)/7)*100</f>
        <v>4.323518431615508</v>
      </c>
    </row>
    <row r="92" spans="1:17" ht="12" customHeight="1">
      <c r="A92" s="59"/>
      <c r="B92" s="60"/>
      <c r="C92" s="60"/>
      <c r="D92" s="60"/>
      <c r="E92" s="60"/>
      <c r="F92" s="60"/>
      <c r="G92" s="60"/>
      <c r="H92" s="60"/>
      <c r="I92" s="60"/>
      <c r="J92" s="60"/>
      <c r="K92" s="60"/>
      <c r="L92" s="60"/>
      <c r="M92" s="60"/>
      <c r="N92" s="60"/>
      <c r="O92" s="250"/>
      <c r="P92" s="61"/>
      <c r="Q92"/>
    </row>
    <row r="93" spans="1:17" ht="12" customHeight="1">
      <c r="A93" s="59"/>
      <c r="B93" s="60"/>
      <c r="C93" s="60"/>
      <c r="D93" s="60"/>
      <c r="E93" s="60"/>
      <c r="F93" s="60"/>
      <c r="G93" s="60"/>
      <c r="H93" s="60"/>
      <c r="I93" s="60"/>
      <c r="J93" s="60"/>
      <c r="K93" s="60"/>
      <c r="L93" s="60"/>
      <c r="M93" s="60"/>
      <c r="N93" s="60"/>
      <c r="O93" s="250"/>
      <c r="P93" s="61"/>
      <c r="Q93"/>
    </row>
    <row r="94" spans="1:17" ht="12" customHeight="1">
      <c r="A94" s="59"/>
      <c r="B94" s="60"/>
      <c r="C94" s="60"/>
      <c r="D94" s="60"/>
      <c r="E94" s="60"/>
      <c r="F94" s="60"/>
      <c r="G94" s="60"/>
      <c r="H94" s="60"/>
      <c r="I94" s="60"/>
      <c r="J94" s="60"/>
      <c r="K94" s="60"/>
      <c r="L94" s="60"/>
      <c r="M94" s="60"/>
      <c r="N94" s="60"/>
      <c r="O94" s="250"/>
      <c r="P94" s="61"/>
      <c r="Q94"/>
    </row>
    <row r="95" spans="1:17" s="147" customFormat="1" ht="12" customHeight="1">
      <c r="A95" s="392" t="s">
        <v>235</v>
      </c>
      <c r="B95" s="392"/>
      <c r="C95" s="392"/>
      <c r="D95" s="392"/>
      <c r="E95" s="392"/>
      <c r="F95" s="392"/>
      <c r="G95" s="392"/>
      <c r="H95" s="392"/>
      <c r="I95" s="392"/>
      <c r="J95" s="392"/>
      <c r="K95" s="392"/>
      <c r="L95" s="392"/>
      <c r="M95" s="392"/>
      <c r="N95" s="392"/>
      <c r="O95" s="392"/>
      <c r="P95" s="392"/>
      <c r="Q95" s="392"/>
    </row>
    <row r="96" spans="1:17" s="147" customFormat="1" ht="1.5" customHeight="1">
      <c r="A96" s="59"/>
      <c r="B96" s="60"/>
      <c r="C96" s="60"/>
      <c r="D96" s="60"/>
      <c r="E96" s="60"/>
      <c r="F96" s="60"/>
      <c r="G96" s="60"/>
      <c r="H96" s="60"/>
      <c r="I96" s="60"/>
      <c r="J96" s="60"/>
      <c r="K96" s="60"/>
      <c r="L96" s="60"/>
      <c r="M96" s="60"/>
      <c r="N96" s="60"/>
      <c r="O96" s="256" t="s">
        <v>50</v>
      </c>
      <c r="P96" s="226" t="s">
        <v>50</v>
      </c>
      <c r="Q96" s="176"/>
    </row>
    <row r="97" spans="1:17" s="147" customFormat="1" ht="12" customHeight="1">
      <c r="A97" s="59"/>
      <c r="B97" s="255"/>
      <c r="C97" s="255"/>
      <c r="D97" s="255"/>
      <c r="E97" s="255"/>
      <c r="F97" s="255"/>
      <c r="G97" s="255"/>
      <c r="H97" s="255"/>
      <c r="I97" s="255"/>
      <c r="J97" s="255"/>
      <c r="K97" s="255"/>
      <c r="L97" s="255"/>
      <c r="M97" s="255"/>
      <c r="N97" s="255"/>
      <c r="O97" s="256" t="s">
        <v>50</v>
      </c>
      <c r="P97" s="181" t="s">
        <v>50</v>
      </c>
      <c r="Q97" s="176"/>
    </row>
    <row r="98" spans="1:17" s="147" customFormat="1" ht="12" customHeight="1">
      <c r="A98" s="101">
        <v>1999</v>
      </c>
      <c r="B98" s="255">
        <v>63.29992528355655</v>
      </c>
      <c r="C98" s="255">
        <v>56.44139222678803</v>
      </c>
      <c r="D98" s="255">
        <v>105.3410108656285</v>
      </c>
      <c r="E98" s="255">
        <v>113.73591470835176</v>
      </c>
      <c r="F98" s="255">
        <v>90.49445421293309</v>
      </c>
      <c r="G98" s="255">
        <v>136.97125893619597</v>
      </c>
      <c r="H98" s="255">
        <v>121.77856904377846</v>
      </c>
      <c r="I98" s="255">
        <v>98.35189846520777</v>
      </c>
      <c r="J98" s="255">
        <v>82.65518061966598</v>
      </c>
      <c r="K98" s="255">
        <v>110.05914717753798</v>
      </c>
      <c r="L98" s="255">
        <v>94.45654859515618</v>
      </c>
      <c r="M98" s="255">
        <v>126.41469986519962</v>
      </c>
      <c r="N98" s="255"/>
      <c r="O98" s="62"/>
      <c r="P98" s="177"/>
      <c r="Q98" s="175"/>
    </row>
    <row r="99" spans="1:17" s="147" customFormat="1" ht="12" customHeight="1">
      <c r="A99" s="101">
        <v>2001</v>
      </c>
      <c r="B99" s="255">
        <v>81.36482630517612</v>
      </c>
      <c r="C99" s="255">
        <v>90.5764003221828</v>
      </c>
      <c r="D99" s="255">
        <v>74.08723984770099</v>
      </c>
      <c r="E99" s="255">
        <v>79.65856579562471</v>
      </c>
      <c r="F99" s="255">
        <v>106.23974591163883</v>
      </c>
      <c r="G99" s="255">
        <v>178.19561496274594</v>
      </c>
      <c r="H99" s="255">
        <v>102.84836461347291</v>
      </c>
      <c r="I99" s="255">
        <v>109.31527840176187</v>
      </c>
      <c r="J99" s="255">
        <v>131.26335613952273</v>
      </c>
      <c r="K99" s="255">
        <v>75.98482670797885</v>
      </c>
      <c r="L99" s="255">
        <v>117.99859692030093</v>
      </c>
      <c r="M99" s="255">
        <v>83.22898152812967</v>
      </c>
      <c r="N99" s="62">
        <f>(B99+C99+D99+E99+F99+G99+H99+I99+J99+K99+L99+M99)/12</f>
        <v>102.56348312135303</v>
      </c>
      <c r="O99" s="177">
        <f>100*(H99-G99)/G99</f>
        <v>-42.28344808879014</v>
      </c>
      <c r="P99" s="177">
        <f>100*(H99-H98)/H98</f>
        <v>-15.544774896722828</v>
      </c>
      <c r="Q99" s="175">
        <f>(((B99+C99+D99+E99+F99+G99+H99)/7)-((B98+C98+D98+E98+F98+G98+H98)/7))/((B98+C98+D98+E98+F98+G98+H98)/7)*100</f>
        <v>3.620053638479143</v>
      </c>
    </row>
    <row r="100" spans="1:17" s="147" customFormat="1" ht="12" customHeight="1">
      <c r="A100" s="101">
        <v>2002</v>
      </c>
      <c r="B100" s="255">
        <v>50.93128833584721</v>
      </c>
      <c r="C100" s="255">
        <v>77.9259993973794</v>
      </c>
      <c r="D100" s="255">
        <v>112.12365469948318</v>
      </c>
      <c r="E100" s="255">
        <v>105.25324539499732</v>
      </c>
      <c r="F100" s="255">
        <v>132.92490257641833</v>
      </c>
      <c r="G100" s="255">
        <v>109.06552091226604</v>
      </c>
      <c r="H100" s="255">
        <v>119.11876460500119</v>
      </c>
      <c r="I100" s="255">
        <v>107.63443306232561</v>
      </c>
      <c r="J100" s="255">
        <v>109.0536446645487</v>
      </c>
      <c r="K100" s="255">
        <v>108.12135921873687</v>
      </c>
      <c r="L100" s="255">
        <v>76.88682772211143</v>
      </c>
      <c r="M100" s="255">
        <v>84.5588837475183</v>
      </c>
      <c r="N100" s="62">
        <f>(B100+C100+D100+E100+F100+G100+H100+I100+J100+K100+L100+M100)/12</f>
        <v>99.46654369471946</v>
      </c>
      <c r="O100" s="177">
        <f>100*(H100-G100)/G100</f>
        <v>9.217618555017156</v>
      </c>
      <c r="P100" s="177">
        <f>100*(H100-H99)/H99</f>
        <v>15.819794561319542</v>
      </c>
      <c r="Q100" s="175">
        <f>(((B100+C100+D100+E100+F100+G100+H100)/7)-((B99+C99+D99+E99+F99+G99+H99)/7))/((B99+C99+D99+E99+F99+G99+H99)/7)*100</f>
        <v>-0.7892864855833929</v>
      </c>
    </row>
    <row r="101" spans="1:17" s="147" customFormat="1" ht="12" customHeight="1">
      <c r="A101" s="101">
        <v>2003</v>
      </c>
      <c r="B101" s="255">
        <v>69.12569983882447</v>
      </c>
      <c r="C101" s="255">
        <v>33.30103638802348</v>
      </c>
      <c r="D101" s="255">
        <v>95.08821572620096</v>
      </c>
      <c r="E101" s="255">
        <v>146.61113331443744</v>
      </c>
      <c r="F101" s="255">
        <v>112.9</v>
      </c>
      <c r="G101" s="255">
        <v>111.5</v>
      </c>
      <c r="H101" s="255">
        <v>72.6</v>
      </c>
      <c r="I101" s="255">
        <v>97.6201855512875</v>
      </c>
      <c r="J101" s="255">
        <v>92.9</v>
      </c>
      <c r="K101" s="255">
        <v>80.9</v>
      </c>
      <c r="L101" s="255">
        <v>90.3</v>
      </c>
      <c r="M101" s="255">
        <v>79.9</v>
      </c>
      <c r="N101" s="62">
        <f>(B101+C101+D101+E101+F101+G101+H101+I101+J101+K101+L101+M101)/12</f>
        <v>90.22885590156449</v>
      </c>
      <c r="O101" s="177">
        <f>100*(H101-G101)/G101</f>
        <v>-34.88789237668162</v>
      </c>
      <c r="P101" s="177">
        <f>100*(H101-H100)/H100</f>
        <v>-39.05242365403789</v>
      </c>
      <c r="Q101" s="175">
        <f>(((B101+C101+D101+E101+F101+G101+H101)/7)-((B100+C100+D100+E100+F100+G100+H100)/7))/((B100+C100+D100+E100+F100+G100+H100)/7)*100</f>
        <v>-9.361406766218877</v>
      </c>
    </row>
    <row r="102" spans="1:17" s="147" customFormat="1" ht="12" customHeight="1">
      <c r="A102" s="101">
        <v>2004</v>
      </c>
      <c r="B102" s="255">
        <v>56.100624157245406</v>
      </c>
      <c r="C102" s="255">
        <v>59.5</v>
      </c>
      <c r="D102" s="255">
        <v>88.13864046858639</v>
      </c>
      <c r="E102" s="255">
        <v>72</v>
      </c>
      <c r="F102" s="255">
        <v>110.7</v>
      </c>
      <c r="G102" s="255">
        <v>149.3</v>
      </c>
      <c r="H102" s="255">
        <v>92.90609653268376</v>
      </c>
      <c r="I102" s="255"/>
      <c r="J102" s="255"/>
      <c r="K102" s="255"/>
      <c r="L102" s="255"/>
      <c r="M102" s="255"/>
      <c r="N102" s="62">
        <f>(B102+C102+D102+E102+F102+G102+H102)/7</f>
        <v>89.80648016550221</v>
      </c>
      <c r="O102" s="177">
        <f>100*(H102-G102)/G102</f>
        <v>-37.772205939260715</v>
      </c>
      <c r="P102" s="177">
        <f>100*(H102-H101)/H101</f>
        <v>27.96982993482613</v>
      </c>
      <c r="Q102" s="175">
        <f>(((B102+C102+D102+E102+F102+G102+H102)/7)-((B101+C101+D101+E101+F101+G101+H101)/7))/((B101+C101+D101+E101+F101+G101+H101)/7)*100</f>
        <v>-1.9466879285942273</v>
      </c>
    </row>
    <row r="103" spans="1:17" s="147" customFormat="1" ht="12" customHeight="1">
      <c r="A103" s="100"/>
      <c r="B103" s="255"/>
      <c r="C103" s="255"/>
      <c r="D103" s="255"/>
      <c r="E103" s="255"/>
      <c r="F103" s="255"/>
      <c r="G103" s="255"/>
      <c r="H103" s="255"/>
      <c r="I103" s="255"/>
      <c r="J103" s="255"/>
      <c r="K103" s="255"/>
      <c r="L103" s="255"/>
      <c r="M103" s="255"/>
      <c r="N103" s="255"/>
      <c r="O103" s="62"/>
      <c r="P103" s="177"/>
      <c r="Q103" s="175"/>
    </row>
    <row r="104" spans="1:17" s="147" customFormat="1" ht="12" customHeight="1">
      <c r="A104" s="100"/>
      <c r="B104" s="255"/>
      <c r="C104" s="255"/>
      <c r="D104" s="255"/>
      <c r="E104" s="255"/>
      <c r="F104" s="255"/>
      <c r="G104" s="255"/>
      <c r="H104" s="255"/>
      <c r="I104" s="255"/>
      <c r="J104" s="255"/>
      <c r="K104" s="255"/>
      <c r="L104" s="255"/>
      <c r="M104" s="255"/>
      <c r="N104" s="255"/>
      <c r="O104" s="62"/>
      <c r="P104" s="177"/>
      <c r="Q104" s="175"/>
    </row>
    <row r="105" spans="1:17" s="147" customFormat="1" ht="12" customHeight="1">
      <c r="A105" s="100"/>
      <c r="B105" s="255"/>
      <c r="C105" s="255"/>
      <c r="D105" s="255"/>
      <c r="E105" s="255"/>
      <c r="F105" s="255"/>
      <c r="G105" s="255"/>
      <c r="H105" s="255"/>
      <c r="I105" s="255"/>
      <c r="J105" s="255"/>
      <c r="K105" s="255"/>
      <c r="L105" s="255"/>
      <c r="M105" s="255"/>
      <c r="N105" s="255"/>
      <c r="O105" s="62"/>
      <c r="P105" s="177"/>
      <c r="Q105" s="175"/>
    </row>
    <row r="106" spans="1:17" s="147" customFormat="1" ht="12" customHeight="1">
      <c r="A106" s="100"/>
      <c r="B106" s="255"/>
      <c r="C106" s="255"/>
      <c r="D106" s="255"/>
      <c r="E106" s="255"/>
      <c r="F106" s="255"/>
      <c r="G106" s="255"/>
      <c r="H106" s="255"/>
      <c r="I106" s="255"/>
      <c r="J106" s="255"/>
      <c r="K106" s="255"/>
      <c r="L106" s="255"/>
      <c r="M106" s="255"/>
      <c r="N106" s="255"/>
      <c r="O106" s="62"/>
      <c r="P106" s="177"/>
      <c r="Q106" s="175"/>
    </row>
    <row r="107" spans="1:17" s="147" customFormat="1" ht="12" customHeight="1">
      <c r="A107" s="100"/>
      <c r="B107" s="255"/>
      <c r="C107" s="255"/>
      <c r="D107" s="255"/>
      <c r="E107" s="255"/>
      <c r="F107" s="255"/>
      <c r="G107" s="255"/>
      <c r="H107" s="255"/>
      <c r="I107" s="255"/>
      <c r="J107" s="255"/>
      <c r="K107" s="255"/>
      <c r="L107" s="255"/>
      <c r="M107" s="255"/>
      <c r="N107" s="255"/>
      <c r="O107" s="62"/>
      <c r="P107" s="177"/>
      <c r="Q107" s="175"/>
    </row>
    <row r="108" spans="1:17" s="147" customFormat="1" ht="12" customHeight="1">
      <c r="A108" s="100"/>
      <c r="B108" s="255"/>
      <c r="C108" s="255"/>
      <c r="D108" s="255"/>
      <c r="E108" s="255"/>
      <c r="F108" s="255"/>
      <c r="G108" s="255"/>
      <c r="H108" s="255"/>
      <c r="I108" s="255"/>
      <c r="J108" s="255"/>
      <c r="K108" s="255"/>
      <c r="L108" s="255"/>
      <c r="M108" s="255"/>
      <c r="N108" s="255"/>
      <c r="O108" s="62"/>
      <c r="P108" s="177"/>
      <c r="Q108" s="175"/>
    </row>
    <row r="109" spans="1:17" s="147" customFormat="1" ht="12" customHeight="1">
      <c r="A109" s="100"/>
      <c r="B109" s="255"/>
      <c r="C109" s="255"/>
      <c r="D109" s="255"/>
      <c r="E109" s="255"/>
      <c r="F109" s="255"/>
      <c r="G109" s="255"/>
      <c r="H109" s="255"/>
      <c r="I109" s="255"/>
      <c r="J109" s="255"/>
      <c r="K109" s="255"/>
      <c r="L109" s="255"/>
      <c r="M109" s="255"/>
      <c r="N109" s="255"/>
      <c r="O109" s="62"/>
      <c r="P109" s="177"/>
      <c r="Q109" s="175"/>
    </row>
    <row r="110" spans="1:17" s="147" customFormat="1" ht="12" customHeight="1">
      <c r="A110" s="100"/>
      <c r="B110" s="255"/>
      <c r="C110" s="255"/>
      <c r="D110" s="255"/>
      <c r="E110" s="255"/>
      <c r="F110" s="255"/>
      <c r="G110" s="255"/>
      <c r="H110" s="255"/>
      <c r="I110" s="255"/>
      <c r="J110" s="255"/>
      <c r="K110" s="255"/>
      <c r="L110" s="255"/>
      <c r="M110" s="255"/>
      <c r="N110" s="255"/>
      <c r="O110" s="62"/>
      <c r="P110" s="177"/>
      <c r="Q110" s="175"/>
    </row>
    <row r="111" spans="1:17" s="147" customFormat="1" ht="12" customHeight="1">
      <c r="A111" s="100"/>
      <c r="B111" s="255"/>
      <c r="C111" s="255"/>
      <c r="D111" s="255"/>
      <c r="E111" s="255"/>
      <c r="F111" s="255"/>
      <c r="G111" s="255"/>
      <c r="H111" s="255"/>
      <c r="I111" s="255"/>
      <c r="J111" s="255"/>
      <c r="K111" s="255"/>
      <c r="L111" s="255"/>
      <c r="M111" s="255"/>
      <c r="N111" s="255"/>
      <c r="O111" s="62"/>
      <c r="P111" s="177"/>
      <c r="Q111" s="175"/>
    </row>
    <row r="112" spans="1:17" s="147" customFormat="1" ht="12" customHeight="1">
      <c r="A112" s="100"/>
      <c r="B112" s="255"/>
      <c r="C112" s="255"/>
      <c r="D112" s="255"/>
      <c r="E112" s="255"/>
      <c r="F112" s="255"/>
      <c r="G112" s="255"/>
      <c r="H112" s="255"/>
      <c r="I112" s="255"/>
      <c r="J112" s="255"/>
      <c r="K112" s="255"/>
      <c r="L112" s="255"/>
      <c r="M112" s="255"/>
      <c r="N112" s="255"/>
      <c r="O112" s="62"/>
      <c r="P112" s="177"/>
      <c r="Q112" s="175"/>
    </row>
    <row r="113" spans="1:17" s="147" customFormat="1" ht="12" customHeight="1">
      <c r="A113" s="100"/>
      <c r="B113" s="255"/>
      <c r="C113" s="255"/>
      <c r="D113" s="255"/>
      <c r="E113" s="255"/>
      <c r="F113" s="255"/>
      <c r="G113" s="255"/>
      <c r="H113" s="255"/>
      <c r="I113" s="255"/>
      <c r="J113" s="255"/>
      <c r="K113" s="255"/>
      <c r="L113" s="255"/>
      <c r="M113" s="255"/>
      <c r="N113" s="255"/>
      <c r="O113" s="62"/>
      <c r="P113" s="177"/>
      <c r="Q113" s="175"/>
    </row>
    <row r="114" spans="1:17" s="147" customFormat="1" ht="12" customHeight="1">
      <c r="A114" s="100"/>
      <c r="B114" s="255"/>
      <c r="C114" s="255"/>
      <c r="D114" s="255"/>
      <c r="E114" s="255"/>
      <c r="F114" s="255"/>
      <c r="G114" s="255"/>
      <c r="H114" s="255"/>
      <c r="I114" s="255"/>
      <c r="J114" s="255"/>
      <c r="K114" s="255"/>
      <c r="L114" s="255"/>
      <c r="M114" s="255"/>
      <c r="N114" s="255"/>
      <c r="O114" s="62"/>
      <c r="P114" s="177"/>
      <c r="Q114" s="175"/>
    </row>
    <row r="115" spans="1:17" s="147" customFormat="1" ht="12" customHeight="1">
      <c r="A115" s="100"/>
      <c r="B115" s="255"/>
      <c r="C115" s="255"/>
      <c r="D115" s="255"/>
      <c r="E115" s="255"/>
      <c r="F115" s="255"/>
      <c r="G115" s="255"/>
      <c r="H115" s="255"/>
      <c r="I115" s="255"/>
      <c r="J115" s="255"/>
      <c r="K115" s="255"/>
      <c r="L115" s="255"/>
      <c r="M115" s="255"/>
      <c r="N115" s="255"/>
      <c r="O115" s="62"/>
      <c r="P115" s="177"/>
      <c r="Q115" s="175"/>
    </row>
    <row r="116" spans="1:17" s="147" customFormat="1" ht="12" customHeight="1">
      <c r="A116" s="100"/>
      <c r="B116" s="255"/>
      <c r="C116" s="255"/>
      <c r="D116" s="255"/>
      <c r="E116" s="255"/>
      <c r="F116" s="255"/>
      <c r="G116" s="255"/>
      <c r="H116" s="255"/>
      <c r="I116" s="255"/>
      <c r="J116" s="255"/>
      <c r="K116" s="255"/>
      <c r="L116" s="255"/>
      <c r="M116" s="255"/>
      <c r="N116" s="255"/>
      <c r="O116" s="62"/>
      <c r="P116" s="177"/>
      <c r="Q116" s="175"/>
    </row>
    <row r="117" spans="1:17" s="147" customFormat="1" ht="12" customHeight="1">
      <c r="A117" s="100"/>
      <c r="B117" s="255"/>
      <c r="C117" s="255"/>
      <c r="D117" s="255"/>
      <c r="E117" s="255"/>
      <c r="F117" s="255"/>
      <c r="G117" s="255"/>
      <c r="H117" s="255"/>
      <c r="I117" s="255"/>
      <c r="J117" s="255"/>
      <c r="K117" s="255"/>
      <c r="L117" s="255"/>
      <c r="M117" s="255"/>
      <c r="N117" s="255"/>
      <c r="O117" s="62"/>
      <c r="P117" s="177"/>
      <c r="Q117" s="175"/>
    </row>
    <row r="118" spans="1:17" s="147" customFormat="1" ht="12" customHeight="1">
      <c r="A118" s="100"/>
      <c r="B118" s="255"/>
      <c r="C118" s="255"/>
      <c r="D118" s="255"/>
      <c r="E118" s="255"/>
      <c r="F118" s="255"/>
      <c r="G118" s="255"/>
      <c r="H118" s="255"/>
      <c r="I118" s="255"/>
      <c r="J118" s="255"/>
      <c r="K118" s="255"/>
      <c r="L118" s="255"/>
      <c r="M118" s="255"/>
      <c r="N118" s="255"/>
      <c r="O118" s="62"/>
      <c r="P118" s="177"/>
      <c r="Q118" s="175"/>
    </row>
    <row r="119" spans="1:17" s="147" customFormat="1" ht="12" customHeight="1">
      <c r="A119" s="100"/>
      <c r="B119" s="255"/>
      <c r="C119" s="255"/>
      <c r="D119" s="255"/>
      <c r="E119" s="255"/>
      <c r="F119" s="255"/>
      <c r="G119" s="255"/>
      <c r="H119" s="255"/>
      <c r="I119" s="255"/>
      <c r="J119" s="255"/>
      <c r="K119" s="255"/>
      <c r="L119" s="255"/>
      <c r="M119" s="255"/>
      <c r="N119" s="255"/>
      <c r="O119" s="62"/>
      <c r="P119" s="177"/>
      <c r="Q119" s="175"/>
    </row>
    <row r="120" spans="1:17" s="147" customFormat="1" ht="12" customHeight="1">
      <c r="A120" s="100"/>
      <c r="B120" s="255"/>
      <c r="C120" s="255"/>
      <c r="D120" s="255"/>
      <c r="E120" s="255"/>
      <c r="F120" s="255"/>
      <c r="G120" s="255"/>
      <c r="H120" s="255"/>
      <c r="I120" s="255"/>
      <c r="J120" s="255"/>
      <c r="K120" s="255"/>
      <c r="L120" s="255"/>
      <c r="M120" s="255"/>
      <c r="N120" s="255"/>
      <c r="O120" s="62"/>
      <c r="P120" s="177"/>
      <c r="Q120" s="175"/>
    </row>
    <row r="121" spans="1:17" s="147" customFormat="1" ht="12" customHeight="1">
      <c r="A121" s="100"/>
      <c r="B121" s="255"/>
      <c r="C121" s="255"/>
      <c r="D121" s="255"/>
      <c r="E121" s="255"/>
      <c r="F121" s="255"/>
      <c r="G121" s="255"/>
      <c r="H121" s="255"/>
      <c r="I121" s="255"/>
      <c r="J121" s="255"/>
      <c r="K121" s="255"/>
      <c r="L121" s="255"/>
      <c r="M121" s="255"/>
      <c r="N121" s="255"/>
      <c r="O121" s="62"/>
      <c r="P121" s="177"/>
      <c r="Q121" s="175"/>
    </row>
    <row r="122" spans="1:17" s="147" customFormat="1" ht="12" customHeight="1">
      <c r="A122" s="100"/>
      <c r="B122" s="255"/>
      <c r="C122" s="255"/>
      <c r="D122" s="255"/>
      <c r="E122" s="255"/>
      <c r="F122" s="255"/>
      <c r="G122" s="255"/>
      <c r="H122" s="255"/>
      <c r="I122" s="255"/>
      <c r="J122" s="255"/>
      <c r="K122" s="255"/>
      <c r="L122" s="255"/>
      <c r="M122" s="255"/>
      <c r="N122" s="255"/>
      <c r="O122" s="62"/>
      <c r="P122" s="177"/>
      <c r="Q122" s="175"/>
    </row>
    <row r="123" spans="1:17" s="147" customFormat="1" ht="12" customHeight="1">
      <c r="A123" s="100"/>
      <c r="B123" s="255"/>
      <c r="C123" s="255"/>
      <c r="D123" s="255"/>
      <c r="E123" s="255"/>
      <c r="F123" s="255"/>
      <c r="G123" s="255"/>
      <c r="H123" s="255"/>
      <c r="I123" s="255"/>
      <c r="J123" s="255"/>
      <c r="K123" s="255"/>
      <c r="L123" s="255"/>
      <c r="M123" s="255"/>
      <c r="N123" s="255"/>
      <c r="O123" s="62"/>
      <c r="P123" s="177"/>
      <c r="Q123" s="175"/>
    </row>
    <row r="124" spans="1:17" s="147" customFormat="1" ht="12" customHeight="1">
      <c r="A124" s="100"/>
      <c r="B124" s="255"/>
      <c r="C124" s="255"/>
      <c r="D124" s="255"/>
      <c r="E124" s="255"/>
      <c r="F124" s="255"/>
      <c r="G124" s="255"/>
      <c r="H124" s="255"/>
      <c r="I124" s="255"/>
      <c r="J124" s="255"/>
      <c r="K124" s="255"/>
      <c r="L124" s="255"/>
      <c r="M124" s="255"/>
      <c r="N124" s="255"/>
      <c r="O124" s="62"/>
      <c r="P124" s="177"/>
      <c r="Q124" s="175"/>
    </row>
    <row r="125" spans="1:17" s="147" customFormat="1" ht="12" customHeight="1">
      <c r="A125" s="100"/>
      <c r="B125" s="255"/>
      <c r="C125" s="255"/>
      <c r="D125" s="255"/>
      <c r="E125" s="255"/>
      <c r="F125" s="255"/>
      <c r="G125" s="255"/>
      <c r="H125" s="255"/>
      <c r="I125" s="255"/>
      <c r="J125" s="255"/>
      <c r="K125" s="255"/>
      <c r="L125" s="255"/>
      <c r="M125" s="255"/>
      <c r="N125" s="255"/>
      <c r="O125" s="62"/>
      <c r="P125" s="177"/>
      <c r="Q125" s="175"/>
    </row>
    <row r="126" spans="1:17" s="147" customFormat="1" ht="12" customHeight="1">
      <c r="A126" s="100"/>
      <c r="B126" s="255"/>
      <c r="C126" s="255"/>
      <c r="D126" s="255"/>
      <c r="E126" s="255"/>
      <c r="F126" s="255"/>
      <c r="G126" s="255"/>
      <c r="H126" s="255"/>
      <c r="I126" s="255"/>
      <c r="J126" s="255"/>
      <c r="K126" s="255"/>
      <c r="L126" s="255"/>
      <c r="M126" s="255"/>
      <c r="N126" s="255"/>
      <c r="O126" s="62"/>
      <c r="P126" s="177"/>
      <c r="Q126" s="175"/>
    </row>
    <row r="127" spans="1:17" s="147" customFormat="1" ht="12" customHeight="1">
      <c r="A127" s="100"/>
      <c r="B127" s="255"/>
      <c r="C127" s="255"/>
      <c r="D127" s="255"/>
      <c r="E127" s="255"/>
      <c r="F127" s="255"/>
      <c r="G127" s="255"/>
      <c r="H127" s="255"/>
      <c r="I127" s="255"/>
      <c r="J127" s="255"/>
      <c r="K127" s="255"/>
      <c r="L127" s="255"/>
      <c r="M127" s="255"/>
      <c r="N127" s="255"/>
      <c r="O127" s="62"/>
      <c r="P127" s="177"/>
      <c r="Q127" s="175"/>
    </row>
    <row r="128" spans="1:17" s="147" customFormat="1" ht="12" customHeight="1">
      <c r="A128" s="100"/>
      <c r="B128" s="255"/>
      <c r="C128" s="255"/>
      <c r="D128" s="255"/>
      <c r="E128" s="255"/>
      <c r="F128" s="255"/>
      <c r="G128" s="255"/>
      <c r="H128" s="255"/>
      <c r="I128" s="255"/>
      <c r="J128" s="255"/>
      <c r="K128" s="255"/>
      <c r="L128" s="255"/>
      <c r="M128" s="255"/>
      <c r="N128" s="255"/>
      <c r="O128" s="62"/>
      <c r="P128" s="177"/>
      <c r="Q128" s="175"/>
    </row>
    <row r="129" spans="1:17" s="147" customFormat="1" ht="12" customHeight="1">
      <c r="A129" s="100"/>
      <c r="B129" s="255"/>
      <c r="C129" s="255"/>
      <c r="D129" s="255"/>
      <c r="E129" s="255"/>
      <c r="F129" s="255"/>
      <c r="G129" s="255"/>
      <c r="H129" s="255"/>
      <c r="I129" s="255"/>
      <c r="J129" s="255"/>
      <c r="K129" s="255"/>
      <c r="L129" s="255"/>
      <c r="M129" s="255"/>
      <c r="N129" s="255"/>
      <c r="O129" s="62"/>
      <c r="P129" s="177"/>
      <c r="Q129" s="175"/>
    </row>
    <row r="130" spans="1:17" s="147" customFormat="1" ht="12" customHeight="1">
      <c r="A130" s="100"/>
      <c r="B130" s="255"/>
      <c r="C130" s="255"/>
      <c r="D130" s="255"/>
      <c r="E130" s="255"/>
      <c r="F130" s="255"/>
      <c r="G130" s="255"/>
      <c r="H130" s="255"/>
      <c r="I130" s="255"/>
      <c r="J130" s="255"/>
      <c r="K130" s="255"/>
      <c r="L130" s="255"/>
      <c r="M130" s="255"/>
      <c r="N130" s="255"/>
      <c r="O130" s="62"/>
      <c r="P130" s="177"/>
      <c r="Q130" s="175"/>
    </row>
    <row r="131" spans="1:17" s="147" customFormat="1" ht="12" customHeight="1">
      <c r="A131" s="100"/>
      <c r="B131" s="255"/>
      <c r="C131" s="255"/>
      <c r="D131" s="255"/>
      <c r="E131" s="255"/>
      <c r="F131" s="255"/>
      <c r="G131" s="255"/>
      <c r="H131" s="255"/>
      <c r="I131" s="255"/>
      <c r="J131" s="255"/>
      <c r="K131" s="255"/>
      <c r="L131" s="255"/>
      <c r="M131" s="255"/>
      <c r="N131" s="255"/>
      <c r="O131" s="62"/>
      <c r="P131" s="177"/>
      <c r="Q131" s="175"/>
    </row>
    <row r="132" spans="1:17" s="147" customFormat="1" ht="12" customHeight="1">
      <c r="A132" s="100"/>
      <c r="B132" s="255"/>
      <c r="C132" s="255"/>
      <c r="D132" s="255"/>
      <c r="E132" s="255"/>
      <c r="F132" s="255"/>
      <c r="G132" s="255"/>
      <c r="H132" s="255"/>
      <c r="I132" s="255"/>
      <c r="J132" s="255"/>
      <c r="K132" s="255"/>
      <c r="L132" s="255"/>
      <c r="M132" s="255"/>
      <c r="N132" s="255"/>
      <c r="O132" s="62"/>
      <c r="P132" s="177"/>
      <c r="Q132" s="175"/>
    </row>
    <row r="133" spans="1:17" s="147" customFormat="1" ht="12" customHeight="1">
      <c r="A133" s="100"/>
      <c r="B133" s="255"/>
      <c r="C133" s="255"/>
      <c r="D133" s="255"/>
      <c r="E133" s="255"/>
      <c r="F133" s="255"/>
      <c r="G133" s="255"/>
      <c r="H133" s="255"/>
      <c r="I133" s="255"/>
      <c r="J133" s="255"/>
      <c r="K133" s="255"/>
      <c r="L133" s="255"/>
      <c r="M133" s="255"/>
      <c r="N133" s="255"/>
      <c r="O133" s="62"/>
      <c r="P133" s="177"/>
      <c r="Q133" s="175"/>
    </row>
    <row r="134" spans="1:17" s="147" customFormat="1" ht="12" customHeight="1">
      <c r="A134" s="100"/>
      <c r="B134" s="255"/>
      <c r="C134" s="255"/>
      <c r="D134" s="255"/>
      <c r="E134" s="255"/>
      <c r="F134" s="255"/>
      <c r="G134" s="255"/>
      <c r="H134" s="255"/>
      <c r="I134" s="255"/>
      <c r="J134" s="255"/>
      <c r="K134" s="255"/>
      <c r="L134" s="255"/>
      <c r="M134" s="255"/>
      <c r="N134" s="255"/>
      <c r="O134" s="62"/>
      <c r="P134" s="177"/>
      <c r="Q134" s="175"/>
    </row>
    <row r="135" spans="1:17" s="147" customFormat="1" ht="12" customHeight="1">
      <c r="A135" s="100"/>
      <c r="B135" s="255"/>
      <c r="C135" s="255"/>
      <c r="D135" s="255"/>
      <c r="E135" s="255"/>
      <c r="F135" s="255"/>
      <c r="G135" s="255"/>
      <c r="H135" s="255"/>
      <c r="I135" s="255"/>
      <c r="J135" s="255"/>
      <c r="K135" s="255"/>
      <c r="L135" s="255"/>
      <c r="M135" s="255"/>
      <c r="N135" s="255"/>
      <c r="O135" s="62"/>
      <c r="P135" s="177"/>
      <c r="Q135" s="175"/>
    </row>
    <row r="136" spans="1:17" s="147" customFormat="1" ht="12.75" customHeight="1">
      <c r="A136" s="393" t="s">
        <v>236</v>
      </c>
      <c r="B136" s="393"/>
      <c r="C136" s="393"/>
      <c r="D136" s="393"/>
      <c r="E136" s="393"/>
      <c r="F136" s="393"/>
      <c r="G136" s="393"/>
      <c r="H136" s="393"/>
      <c r="I136" s="393"/>
      <c r="J136" s="393"/>
      <c r="K136" s="393"/>
      <c r="L136" s="393"/>
      <c r="M136" s="393"/>
      <c r="N136" s="393"/>
      <c r="O136" s="393"/>
      <c r="P136" s="393"/>
      <c r="Q136" s="393"/>
    </row>
    <row r="137" spans="1:17" ht="12.75" customHeight="1">
      <c r="A137" s="48"/>
      <c r="B137" s="48"/>
      <c r="C137" s="48"/>
      <c r="D137" s="48"/>
      <c r="E137" s="48"/>
      <c r="F137" s="48"/>
      <c r="G137" s="48"/>
      <c r="H137" s="48"/>
      <c r="I137" s="48"/>
      <c r="J137" s="48"/>
      <c r="K137" s="48"/>
      <c r="L137" s="48"/>
      <c r="M137" s="48"/>
      <c r="N137" s="48"/>
      <c r="O137" s="242"/>
      <c r="P137" s="49"/>
      <c r="Q137" s="48"/>
    </row>
    <row r="138" spans="1:17" s="147" customFormat="1" ht="12.75" customHeight="1">
      <c r="A138" s="393" t="s">
        <v>223</v>
      </c>
      <c r="B138" s="393"/>
      <c r="C138" s="393"/>
      <c r="D138" s="393"/>
      <c r="E138" s="393"/>
      <c r="F138" s="393"/>
      <c r="G138" s="393"/>
      <c r="H138" s="393"/>
      <c r="I138" s="393"/>
      <c r="J138" s="393"/>
      <c r="K138" s="393"/>
      <c r="L138" s="393"/>
      <c r="M138" s="393"/>
      <c r="N138" s="393"/>
      <c r="O138" s="393"/>
      <c r="P138" s="393"/>
      <c r="Q138" s="393"/>
    </row>
    <row r="139" spans="1:17" s="147" customFormat="1" ht="12" customHeight="1">
      <c r="A139" s="393" t="s">
        <v>233</v>
      </c>
      <c r="B139" s="393"/>
      <c r="C139" s="393"/>
      <c r="D139" s="393"/>
      <c r="E139" s="393"/>
      <c r="F139" s="393"/>
      <c r="G139" s="393"/>
      <c r="H139" s="393"/>
      <c r="I139" s="393"/>
      <c r="J139" s="393"/>
      <c r="K139" s="393"/>
      <c r="L139" s="393"/>
      <c r="M139" s="393"/>
      <c r="N139" s="393"/>
      <c r="O139" s="393"/>
      <c r="P139" s="393"/>
      <c r="Q139" s="393"/>
    </row>
    <row r="140" spans="1:17" s="147" customFormat="1" ht="12.75" customHeight="1">
      <c r="A140" s="393" t="s">
        <v>96</v>
      </c>
      <c r="B140" s="393"/>
      <c r="C140" s="393"/>
      <c r="D140" s="393"/>
      <c r="E140" s="393"/>
      <c r="F140" s="393"/>
      <c r="G140" s="393"/>
      <c r="H140" s="393"/>
      <c r="I140" s="393"/>
      <c r="J140" s="393"/>
      <c r="K140" s="393"/>
      <c r="L140" s="393"/>
      <c r="M140" s="393"/>
      <c r="N140" s="393"/>
      <c r="O140" s="393"/>
      <c r="P140" s="393"/>
      <c r="Q140" s="393"/>
    </row>
    <row r="141" spans="1:17" s="147" customFormat="1" ht="12" customHeight="1">
      <c r="A141" s="190"/>
      <c r="B141" s="51"/>
      <c r="C141" s="52"/>
      <c r="D141" s="52"/>
      <c r="E141" s="52"/>
      <c r="F141" s="52"/>
      <c r="G141" s="52"/>
      <c r="H141" s="52"/>
      <c r="I141" s="52"/>
      <c r="J141" s="52"/>
      <c r="K141" s="52"/>
      <c r="L141" s="52"/>
      <c r="M141" s="52"/>
      <c r="N141" s="52"/>
      <c r="O141" s="243"/>
      <c r="P141" s="53"/>
      <c r="Q141" s="173"/>
    </row>
    <row r="142" spans="1:17" s="147" customFormat="1" ht="12" customHeight="1">
      <c r="A142" s="190"/>
      <c r="B142" s="51"/>
      <c r="C142" s="52"/>
      <c r="D142" s="52"/>
      <c r="E142" s="52"/>
      <c r="F142" s="52"/>
      <c r="G142" s="52"/>
      <c r="H142" s="52"/>
      <c r="I142" s="52"/>
      <c r="J142" s="52"/>
      <c r="K142" s="52"/>
      <c r="L142" s="52"/>
      <c r="M142" s="52"/>
      <c r="N142" s="52"/>
      <c r="O142" s="243"/>
      <c r="P142" s="53"/>
      <c r="Q142" s="173"/>
    </row>
    <row r="143" spans="1:17" ht="12" customHeight="1">
      <c r="A143" s="149"/>
      <c r="B143" s="150"/>
      <c r="C143" s="151"/>
      <c r="D143" s="151"/>
      <c r="E143" s="151"/>
      <c r="F143" s="151"/>
      <c r="G143" s="151"/>
      <c r="H143" s="151"/>
      <c r="I143" s="151"/>
      <c r="J143" s="151"/>
      <c r="K143" s="151"/>
      <c r="L143" s="151"/>
      <c r="M143" s="151"/>
      <c r="N143" s="263"/>
      <c r="O143" s="349" t="s">
        <v>97</v>
      </c>
      <c r="P143" s="350"/>
      <c r="Q143" s="350"/>
    </row>
    <row r="144" spans="1:17" ht="12" customHeight="1">
      <c r="A144" s="153"/>
      <c r="B144" s="154"/>
      <c r="C144" s="155"/>
      <c r="D144" s="155"/>
      <c r="E144" s="155"/>
      <c r="F144" s="155"/>
      <c r="G144" s="155"/>
      <c r="H144" s="155"/>
      <c r="I144" s="155"/>
      <c r="J144" s="155"/>
      <c r="K144" s="155"/>
      <c r="L144" s="155"/>
      <c r="M144" s="155"/>
      <c r="N144" s="264"/>
      <c r="O144" s="55" t="s">
        <v>105</v>
      </c>
      <c r="P144" s="247"/>
      <c r="Q144" s="159" t="s">
        <v>239</v>
      </c>
    </row>
    <row r="145" spans="1:17" ht="12" customHeight="1">
      <c r="A145" s="157" t="s">
        <v>99</v>
      </c>
      <c r="B145" s="154" t="s">
        <v>100</v>
      </c>
      <c r="C145" s="155" t="s">
        <v>101</v>
      </c>
      <c r="D145" s="155" t="s">
        <v>102</v>
      </c>
      <c r="E145" s="155" t="s">
        <v>98</v>
      </c>
      <c r="F145" s="155" t="s">
        <v>103</v>
      </c>
      <c r="G145" s="155" t="s">
        <v>104</v>
      </c>
      <c r="H145" s="155" t="s">
        <v>105</v>
      </c>
      <c r="I145" s="155" t="s">
        <v>106</v>
      </c>
      <c r="J145" s="155" t="s">
        <v>107</v>
      </c>
      <c r="K145" s="155" t="s">
        <v>108</v>
      </c>
      <c r="L145" s="155" t="s">
        <v>109</v>
      </c>
      <c r="M145" s="155" t="s">
        <v>110</v>
      </c>
      <c r="N145" s="264" t="s">
        <v>111</v>
      </c>
      <c r="O145" s="351" t="s">
        <v>112</v>
      </c>
      <c r="P145" s="352"/>
      <c r="Q145" s="352"/>
    </row>
    <row r="146" spans="1:17" ht="12" customHeight="1">
      <c r="A146" s="153"/>
      <c r="B146" s="154"/>
      <c r="C146" s="155"/>
      <c r="D146" s="155"/>
      <c r="E146" s="155"/>
      <c r="F146" s="155"/>
      <c r="G146" s="155"/>
      <c r="H146" s="155"/>
      <c r="I146" s="155"/>
      <c r="J146" s="155"/>
      <c r="K146" s="155"/>
      <c r="L146" s="155"/>
      <c r="M146" s="155"/>
      <c r="N146" s="155"/>
      <c r="O146" s="158" t="s">
        <v>113</v>
      </c>
      <c r="P146" s="58" t="s">
        <v>114</v>
      </c>
      <c r="Q146" s="160" t="s">
        <v>114</v>
      </c>
    </row>
    <row r="147" spans="1:17" ht="12" customHeight="1">
      <c r="A147" s="161"/>
      <c r="B147" s="162"/>
      <c r="C147" s="163"/>
      <c r="D147" s="163"/>
      <c r="E147" s="163"/>
      <c r="F147" s="163"/>
      <c r="G147" s="163"/>
      <c r="H147" s="163"/>
      <c r="I147" s="163"/>
      <c r="J147" s="163"/>
      <c r="K147" s="163"/>
      <c r="L147" s="163"/>
      <c r="M147" s="163"/>
      <c r="N147" s="163"/>
      <c r="O147" s="165" t="s">
        <v>115</v>
      </c>
      <c r="P147" s="166" t="s">
        <v>116</v>
      </c>
      <c r="Q147" s="167" t="s">
        <v>117</v>
      </c>
    </row>
    <row r="148" spans="1:17" ht="10.5" customHeight="1">
      <c r="A148" s="257"/>
      <c r="B148" s="267"/>
      <c r="C148" s="267"/>
      <c r="D148" s="267"/>
      <c r="E148" s="267"/>
      <c r="F148" s="267"/>
      <c r="G148" s="267"/>
      <c r="H148" s="267"/>
      <c r="I148" s="267"/>
      <c r="J148" s="267"/>
      <c r="K148" s="267"/>
      <c r="L148" s="267"/>
      <c r="M148" s="267"/>
      <c r="N148" s="267"/>
      <c r="O148" s="268"/>
      <c r="P148" s="267"/>
      <c r="Q148" s="48"/>
    </row>
    <row r="149" spans="1:17" ht="10.5" customHeight="1">
      <c r="A149" s="257"/>
      <c r="B149" s="267"/>
      <c r="C149" s="267"/>
      <c r="D149" s="267"/>
      <c r="E149" s="267"/>
      <c r="F149" s="267"/>
      <c r="G149" s="267"/>
      <c r="H149" s="267"/>
      <c r="I149" s="267"/>
      <c r="J149" s="267"/>
      <c r="K149" s="267"/>
      <c r="L149" s="267"/>
      <c r="M149" s="267"/>
      <c r="N149" s="267"/>
      <c r="O149" s="268"/>
      <c r="P149" s="267"/>
      <c r="Q149" s="48"/>
    </row>
    <row r="150" spans="1:17" ht="10.5" customHeight="1">
      <c r="A150" s="392" t="s">
        <v>225</v>
      </c>
      <c r="B150" s="392"/>
      <c r="C150" s="392"/>
      <c r="D150" s="392"/>
      <c r="E150" s="392"/>
      <c r="F150" s="392"/>
      <c r="G150" s="392"/>
      <c r="H150" s="392"/>
      <c r="I150" s="392"/>
      <c r="J150" s="392"/>
      <c r="K150" s="392"/>
      <c r="L150" s="392"/>
      <c r="M150" s="392"/>
      <c r="N150" s="392"/>
      <c r="O150" s="392"/>
      <c r="P150" s="392"/>
      <c r="Q150" s="251"/>
    </row>
    <row r="151" spans="1:17" ht="1.5" customHeight="1">
      <c r="A151" s="257"/>
      <c r="B151" s="267"/>
      <c r="C151" s="267"/>
      <c r="D151" s="267"/>
      <c r="E151" s="267"/>
      <c r="F151" s="267"/>
      <c r="G151" s="267"/>
      <c r="H151" s="267"/>
      <c r="I151" s="267"/>
      <c r="J151" s="267"/>
      <c r="K151" s="267"/>
      <c r="L151" s="267"/>
      <c r="M151" s="267"/>
      <c r="N151" s="267"/>
      <c r="O151" s="268"/>
      <c r="P151" s="267"/>
      <c r="Q151" s="48"/>
    </row>
    <row r="152" spans="1:17" ht="10.5" customHeight="1">
      <c r="A152" s="257"/>
      <c r="B152" s="267"/>
      <c r="C152" s="267"/>
      <c r="D152" s="267"/>
      <c r="E152" s="267"/>
      <c r="F152" s="267"/>
      <c r="G152" s="267"/>
      <c r="H152" s="267"/>
      <c r="I152" s="267"/>
      <c r="J152" s="267"/>
      <c r="K152" s="267"/>
      <c r="L152" s="267"/>
      <c r="M152" s="267"/>
      <c r="N152" s="267"/>
      <c r="O152" s="268"/>
      <c r="P152" s="267"/>
      <c r="Q152" s="48"/>
    </row>
    <row r="153" spans="1:17" ht="10.5" customHeight="1">
      <c r="A153" s="257"/>
      <c r="B153" s="255"/>
      <c r="C153" s="255"/>
      <c r="D153" s="255"/>
      <c r="E153" s="255"/>
      <c r="F153" s="255"/>
      <c r="G153" s="255"/>
      <c r="H153" s="255"/>
      <c r="I153" s="255"/>
      <c r="J153" s="255"/>
      <c r="K153" s="255"/>
      <c r="L153" s="255"/>
      <c r="M153" s="255"/>
      <c r="N153" s="255"/>
      <c r="O153" s="268"/>
      <c r="P153" s="267"/>
      <c r="Q153" s="48"/>
    </row>
    <row r="154" spans="1:17" s="147" customFormat="1" ht="10.5" customHeight="1">
      <c r="A154" s="101">
        <v>1999</v>
      </c>
      <c r="B154" s="255">
        <v>47.97818143349356</v>
      </c>
      <c r="C154" s="255">
        <v>118.22317051771623</v>
      </c>
      <c r="D154" s="255">
        <v>128.51278839784163</v>
      </c>
      <c r="E154" s="255">
        <v>92.04237790687712</v>
      </c>
      <c r="F154" s="255">
        <v>103.87761969113467</v>
      </c>
      <c r="G154" s="255">
        <v>130.07919339992594</v>
      </c>
      <c r="H154" s="255">
        <v>126.80038031920964</v>
      </c>
      <c r="I154" s="255">
        <v>115.93438441029001</v>
      </c>
      <c r="J154" s="255">
        <v>114.87389404809427</v>
      </c>
      <c r="K154" s="255">
        <v>83.99235957552295</v>
      </c>
      <c r="L154" s="255">
        <v>79.58006450898304</v>
      </c>
      <c r="M154" s="255">
        <v>58.105585790911064</v>
      </c>
      <c r="N154" s="255"/>
      <c r="O154" s="62"/>
      <c r="P154" s="177"/>
      <c r="Q154" s="175"/>
    </row>
    <row r="155" spans="1:17" ht="10.5" customHeight="1">
      <c r="A155" s="101">
        <v>2001</v>
      </c>
      <c r="B155" s="255">
        <v>35.985286863674105</v>
      </c>
      <c r="C155" s="255">
        <v>48.6934537376753</v>
      </c>
      <c r="D155" s="255">
        <v>86.66437649361045</v>
      </c>
      <c r="E155" s="255">
        <v>97.70171731417597</v>
      </c>
      <c r="F155" s="255">
        <v>109.65152283261173</v>
      </c>
      <c r="G155" s="255">
        <v>117.89112902419576</v>
      </c>
      <c r="H155" s="255">
        <v>123.8936639017308</v>
      </c>
      <c r="I155" s="255">
        <v>115.1040427249856</v>
      </c>
      <c r="J155" s="255">
        <v>101.70644111419934</v>
      </c>
      <c r="K155" s="255">
        <v>84.51905531336371</v>
      </c>
      <c r="L155" s="255">
        <v>64.62620057893932</v>
      </c>
      <c r="M155" s="255">
        <v>51.55202463432597</v>
      </c>
      <c r="N155" s="62">
        <f>(B155+C155+D155+E155+F155+G155+H155+I155+J155+K155+L155+M155)/12</f>
        <v>86.499076211124</v>
      </c>
      <c r="O155" s="177">
        <f>100*(H155-G155)/G155</f>
        <v>5.0915916466480615</v>
      </c>
      <c r="P155" s="177">
        <f>100*(H155-H154)/H154</f>
        <v>-2.2923562296590996</v>
      </c>
      <c r="Q155" s="175">
        <f>(((B155+C155+D155+E155+F155+G155+H155)/7)-((B154+C154+D154+E154+F154+G154+H154)/7))/((B154+C154+D154+E154+F154+G154+H154)/7)*100</f>
        <v>-16.9940108811343</v>
      </c>
    </row>
    <row r="156" spans="1:17" ht="10.5" customHeight="1">
      <c r="A156" s="101">
        <v>2002</v>
      </c>
      <c r="B156" s="255">
        <v>34.05482597623364</v>
      </c>
      <c r="C156" s="255">
        <v>56.76531403410041</v>
      </c>
      <c r="D156" s="255">
        <v>81.70461450592354</v>
      </c>
      <c r="E156" s="255">
        <v>90.4899822995478</v>
      </c>
      <c r="F156" s="255">
        <v>108.07459839115371</v>
      </c>
      <c r="G156" s="255">
        <v>103.25508898535216</v>
      </c>
      <c r="H156" s="255">
        <v>105.94592390148986</v>
      </c>
      <c r="I156" s="255">
        <v>100.48592836605495</v>
      </c>
      <c r="J156" s="255">
        <v>94.57878229739303</v>
      </c>
      <c r="K156" s="255">
        <v>72.75763798299549</v>
      </c>
      <c r="L156" s="255">
        <v>90.82212293952796</v>
      </c>
      <c r="M156" s="255">
        <v>55.739148176251284</v>
      </c>
      <c r="N156" s="62">
        <f>(B156+C156+D156+E156+F156+G156+H156+I156+J156+K156+L156+M156)/12</f>
        <v>82.88949732133533</v>
      </c>
      <c r="O156" s="177">
        <f>100*(H156-G156)/G156</f>
        <v>2.606007067137802</v>
      </c>
      <c r="P156" s="177">
        <f>100*(H156-H155)/H155</f>
        <v>-14.4864066773234</v>
      </c>
      <c r="Q156" s="175">
        <f>(((B156+C156+D156+E156+F156+G156+H156)/7)-((B155+C155+D155+E155+F155+G155+H155)/7))/((B155+C155+D155+E155+F155+G155+H155)/7)*100</f>
        <v>-6.477360684206454</v>
      </c>
    </row>
    <row r="157" spans="1:17" ht="10.5" customHeight="1">
      <c r="A157" s="101">
        <v>2003</v>
      </c>
      <c r="B157" s="255">
        <v>39.888603664720854</v>
      </c>
      <c r="C157" s="255">
        <v>47.4733070469634</v>
      </c>
      <c r="D157" s="255">
        <v>77.37290440328259</v>
      </c>
      <c r="E157" s="255">
        <v>73.39316557686533</v>
      </c>
      <c r="F157" s="255">
        <v>96.3</v>
      </c>
      <c r="G157" s="255">
        <v>102.5</v>
      </c>
      <c r="H157" s="255">
        <v>85.6</v>
      </c>
      <c r="I157" s="255">
        <v>82.0486513652616</v>
      </c>
      <c r="J157" s="255">
        <v>89.5</v>
      </c>
      <c r="K157" s="255">
        <v>72.5</v>
      </c>
      <c r="L157" s="255">
        <v>63.6</v>
      </c>
      <c r="M157" s="255">
        <v>67.9</v>
      </c>
      <c r="N157" s="62">
        <f>(B157+C157+D157+E157+F157+G157+H157+I157+J157+K157+L157+M157)/12</f>
        <v>74.83971933809114</v>
      </c>
      <c r="O157" s="177">
        <f>100*(H157-G157)/G157</f>
        <v>-16.487804878048784</v>
      </c>
      <c r="P157" s="177">
        <f>100*(H157-H156)/H156</f>
        <v>-19.20406482122693</v>
      </c>
      <c r="Q157" s="175">
        <f>(((B157+C157+D157+E157+F157+G157+H157)/7)-((B156+C156+D156+E156+F156+G156+H156)/7))/((B156+C156+D156+E156+F156+G156+H156)/7)*100</f>
        <v>-9.954045865438358</v>
      </c>
    </row>
    <row r="158" spans="1:17" ht="10.5" customHeight="1">
      <c r="A158" s="101">
        <v>2004</v>
      </c>
      <c r="B158" s="255">
        <v>29.211520937402003</v>
      </c>
      <c r="C158" s="255">
        <v>39.9</v>
      </c>
      <c r="D158" s="255">
        <v>116.64184204601011</v>
      </c>
      <c r="E158" s="255">
        <v>84.8</v>
      </c>
      <c r="F158" s="255">
        <v>86.6</v>
      </c>
      <c r="G158" s="255">
        <v>118</v>
      </c>
      <c r="H158" s="255">
        <v>85.93519252110507</v>
      </c>
      <c r="I158" s="255"/>
      <c r="J158" s="255"/>
      <c r="K158" s="255"/>
      <c r="L158" s="255"/>
      <c r="M158" s="255"/>
      <c r="N158" s="62">
        <f>(B158+C158+D158+E158+F158+G158+H158)/7</f>
        <v>80.15550792921672</v>
      </c>
      <c r="O158" s="177">
        <f>100*(H158-G158)/G158</f>
        <v>-27.173565660080456</v>
      </c>
      <c r="P158" s="177">
        <f>100*(H158-H157)/H157</f>
        <v>0.39158004801994306</v>
      </c>
      <c r="Q158" s="175">
        <f>(((B158+C158+D158+E158+F158+G158+H158)/7)-((B157+C157+D157+E157+F157+G157+H157)/7))/((B157+C157+D157+E157+F157+G157+H157)/7)*100</f>
        <v>7.379619128076207</v>
      </c>
    </row>
    <row r="159" spans="1:17" ht="10.5" customHeight="1">
      <c r="A159" s="100"/>
      <c r="B159" s="267"/>
      <c r="C159" s="267"/>
      <c r="D159" s="267"/>
      <c r="E159" s="267"/>
      <c r="F159" s="267"/>
      <c r="G159" s="267"/>
      <c r="H159" s="267"/>
      <c r="I159" s="267"/>
      <c r="J159" s="267"/>
      <c r="K159" s="267"/>
      <c r="L159" s="267"/>
      <c r="M159" s="267"/>
      <c r="N159" s="267"/>
      <c r="O159" s="62"/>
      <c r="P159" s="175"/>
      <c r="Q159" s="175"/>
    </row>
    <row r="160" spans="1:17" ht="12" customHeight="1">
      <c r="A160" s="257"/>
      <c r="B160" s="267"/>
      <c r="C160" s="267"/>
      <c r="D160" s="267"/>
      <c r="E160" s="267"/>
      <c r="F160" s="267"/>
      <c r="G160" s="267"/>
      <c r="H160" s="267"/>
      <c r="I160" s="267"/>
      <c r="J160" s="267"/>
      <c r="K160" s="267"/>
      <c r="L160" s="267"/>
      <c r="M160" s="267"/>
      <c r="N160" s="267"/>
      <c r="O160" s="268"/>
      <c r="P160" s="267"/>
      <c r="Q160" s="48"/>
    </row>
    <row r="161" spans="1:17" ht="10.5" customHeight="1">
      <c r="A161" s="257"/>
      <c r="B161" s="267"/>
      <c r="C161" s="267"/>
      <c r="D161" s="267"/>
      <c r="E161" s="267"/>
      <c r="F161" s="267"/>
      <c r="G161" s="267"/>
      <c r="H161" s="267"/>
      <c r="I161" s="267"/>
      <c r="J161" s="267"/>
      <c r="K161" s="267"/>
      <c r="L161" s="267"/>
      <c r="M161" s="267"/>
      <c r="N161" s="267"/>
      <c r="O161" s="268"/>
      <c r="P161" s="267"/>
      <c r="Q161" s="48"/>
    </row>
    <row r="162" spans="1:17" ht="10.5" customHeight="1">
      <c r="A162" s="392" t="s">
        <v>226</v>
      </c>
      <c r="B162" s="392"/>
      <c r="C162" s="392"/>
      <c r="D162" s="392"/>
      <c r="E162" s="392"/>
      <c r="F162" s="392"/>
      <c r="G162" s="392"/>
      <c r="H162" s="392"/>
      <c r="I162" s="392"/>
      <c r="J162" s="392"/>
      <c r="K162" s="392"/>
      <c r="L162" s="392"/>
      <c r="M162" s="392"/>
      <c r="N162" s="392"/>
      <c r="O162" s="392"/>
      <c r="P162" s="392"/>
      <c r="Q162" s="251"/>
    </row>
    <row r="163" spans="1:17" ht="1.5" customHeight="1">
      <c r="A163" s="257"/>
      <c r="B163" s="267"/>
      <c r="C163" s="267"/>
      <c r="D163" s="267"/>
      <c r="E163" s="267"/>
      <c r="F163" s="267"/>
      <c r="G163" s="267"/>
      <c r="H163" s="267"/>
      <c r="I163" s="267"/>
      <c r="J163" s="267"/>
      <c r="K163" s="267"/>
      <c r="L163" s="267"/>
      <c r="M163" s="267"/>
      <c r="N163" s="267"/>
      <c r="O163" s="268"/>
      <c r="P163" s="267"/>
      <c r="Q163" s="48"/>
    </row>
    <row r="164" spans="1:17" ht="10.5" customHeight="1">
      <c r="A164" s="257"/>
      <c r="B164" s="255"/>
      <c r="C164" s="255"/>
      <c r="D164" s="255"/>
      <c r="E164" s="255"/>
      <c r="F164" s="255"/>
      <c r="G164" s="255"/>
      <c r="H164" s="255"/>
      <c r="I164" s="255"/>
      <c r="J164" s="255"/>
      <c r="K164" s="255"/>
      <c r="L164" s="255"/>
      <c r="M164" s="255"/>
      <c r="N164" s="255"/>
      <c r="O164" s="268"/>
      <c r="P164" s="267"/>
      <c r="Q164" s="48"/>
    </row>
    <row r="165" spans="1:17" s="147" customFormat="1" ht="10.5" customHeight="1">
      <c r="A165" s="101">
        <v>1999</v>
      </c>
      <c r="B165" s="255">
        <v>37.25912757529748</v>
      </c>
      <c r="C165" s="255">
        <v>50.14975452504565</v>
      </c>
      <c r="D165" s="255">
        <v>99.92339081994423</v>
      </c>
      <c r="E165" s="255">
        <v>90.0673688489637</v>
      </c>
      <c r="F165" s="255">
        <v>103.89228854831288</v>
      </c>
      <c r="G165" s="255">
        <v>142.65141635049014</v>
      </c>
      <c r="H165" s="255">
        <v>173.32082423792284</v>
      </c>
      <c r="I165" s="255">
        <v>149.6172836941185</v>
      </c>
      <c r="J165" s="255">
        <v>148.78077226815844</v>
      </c>
      <c r="K165" s="255">
        <v>91.82463724093313</v>
      </c>
      <c r="L165" s="255">
        <v>70.89240125942354</v>
      </c>
      <c r="M165" s="255">
        <v>41.620710155904625</v>
      </c>
      <c r="N165" s="255"/>
      <c r="O165" s="62"/>
      <c r="P165" s="177"/>
      <c r="Q165" s="175"/>
    </row>
    <row r="166" spans="1:17" ht="10.5" customHeight="1">
      <c r="A166" s="101">
        <v>2001</v>
      </c>
      <c r="B166" s="255">
        <v>25.689475401622104</v>
      </c>
      <c r="C166" s="255">
        <v>40.420115576947424</v>
      </c>
      <c r="D166" s="255">
        <v>62.39646070884888</v>
      </c>
      <c r="E166" s="255">
        <v>112.09485570234814</v>
      </c>
      <c r="F166" s="255">
        <v>160.06008188379428</v>
      </c>
      <c r="G166" s="255">
        <v>153.22960180169832</v>
      </c>
      <c r="H166" s="255">
        <v>164.53748369095902</v>
      </c>
      <c r="I166" s="255">
        <v>157.25567350293315</v>
      </c>
      <c r="J166" s="255">
        <v>117.75331347911175</v>
      </c>
      <c r="K166" s="255">
        <v>112.4469332038119</v>
      </c>
      <c r="L166" s="255">
        <v>50.676325932374866</v>
      </c>
      <c r="M166" s="255">
        <v>35.84940513985027</v>
      </c>
      <c r="N166" s="62">
        <f>(B166+C166+D166+E166+F166+G166+H166+I166+J166+K166+L166+M166)/12</f>
        <v>99.36747716869166</v>
      </c>
      <c r="O166" s="177">
        <f>100*(H166-G166)/G166</f>
        <v>7.37969801937798</v>
      </c>
      <c r="P166" s="177">
        <f>100*(H166-H165)/H165</f>
        <v>-5.067677577454081</v>
      </c>
      <c r="Q166" s="175">
        <f>(((B166+C166+D166+E166+F166+G166+H166)/7)-((B165+C165+D165+E165+F165+G165+H165)/7))/((B165+C165+D165+E165+F165+G165+H165)/7)*100</f>
        <v>3.035277695789571</v>
      </c>
    </row>
    <row r="167" spans="1:17" ht="10.5" customHeight="1">
      <c r="A167" s="101">
        <v>2002</v>
      </c>
      <c r="B167" s="255">
        <v>30.758596931054665</v>
      </c>
      <c r="C167" s="255">
        <v>57.58593149724862</v>
      </c>
      <c r="D167" s="255">
        <v>82.34758778490048</v>
      </c>
      <c r="E167" s="255">
        <v>85.24601101049016</v>
      </c>
      <c r="F167" s="255">
        <v>149.8793776603147</v>
      </c>
      <c r="G167" s="255">
        <v>126.22412455319247</v>
      </c>
      <c r="H167" s="255">
        <v>124.07016942514007</v>
      </c>
      <c r="I167" s="255">
        <v>139.27144291082152</v>
      </c>
      <c r="J167" s="255">
        <v>88.30333256519846</v>
      </c>
      <c r="K167" s="255">
        <v>55.90572879490171</v>
      </c>
      <c r="L167" s="255">
        <v>132.51237879997942</v>
      </c>
      <c r="M167" s="255">
        <v>42.45233692952508</v>
      </c>
      <c r="N167" s="62">
        <f>(B167+C167+D167+E167+F167+G167+H167+I167+J167+K167+L167+M167)/12</f>
        <v>92.87975157189727</v>
      </c>
      <c r="O167" s="177">
        <f>100*(H167-G167)/G167</f>
        <v>-1.7064528161133714</v>
      </c>
      <c r="P167" s="177">
        <f>100*(H167-H166)/H166</f>
        <v>-24.594586812708467</v>
      </c>
      <c r="Q167" s="175">
        <f>(((B167+C167+D167+E167+F167+G167+H167)/7)-((B166+C166+D166+E166+F166+G166+H166)/7))/((B166+C166+D166+E166+F166+G166+H166)/7)*100</f>
        <v>-8.673975599318705</v>
      </c>
    </row>
    <row r="168" spans="1:17" ht="10.5" customHeight="1">
      <c r="A168" s="101">
        <v>2003</v>
      </c>
      <c r="B168" s="255">
        <v>27.512951430724303</v>
      </c>
      <c r="C168" s="255">
        <v>48.516949152542374</v>
      </c>
      <c r="D168" s="255">
        <v>90.24540960451978</v>
      </c>
      <c r="E168" s="255">
        <v>80.12888418079096</v>
      </c>
      <c r="F168" s="255">
        <v>112.2</v>
      </c>
      <c r="G168" s="255">
        <v>109.5</v>
      </c>
      <c r="H168" s="255">
        <v>79.9</v>
      </c>
      <c r="I168" s="255">
        <v>91.36946798493409</v>
      </c>
      <c r="J168" s="255">
        <v>76.8</v>
      </c>
      <c r="K168" s="255">
        <v>59.6</v>
      </c>
      <c r="L168" s="255">
        <v>47.8</v>
      </c>
      <c r="M168" s="255">
        <v>58</v>
      </c>
      <c r="N168" s="62">
        <f>(B168+C168+D168+E168+F168+G168+H168+I168+J168+K168+L168+M168)/12</f>
        <v>73.46447186279262</v>
      </c>
      <c r="O168" s="177">
        <f>100*(H168-G168)/G168</f>
        <v>-27.03196347031963</v>
      </c>
      <c r="P168" s="177">
        <f>100*(H168-H167)/H167</f>
        <v>-35.60095841715676</v>
      </c>
      <c r="Q168" s="175">
        <f>(((B168+C168+D168+E168+F168+G168+H168)/7)-((B167+C167+D167+E167+F167+G167+H167)/7))/((B167+C167+D167+E167+F167+G167+H167)/7)*100</f>
        <v>-16.477009662258173</v>
      </c>
    </row>
    <row r="169" spans="1:17" ht="10.5" customHeight="1">
      <c r="A169" s="101">
        <v>2004</v>
      </c>
      <c r="B169" s="255">
        <v>21.077565913371</v>
      </c>
      <c r="C169" s="255">
        <v>47.4</v>
      </c>
      <c r="D169" s="255">
        <v>232.75364877589456</v>
      </c>
      <c r="E169" s="255">
        <v>69.1</v>
      </c>
      <c r="F169" s="255">
        <v>94.4</v>
      </c>
      <c r="G169" s="255">
        <v>187.7</v>
      </c>
      <c r="H169" s="255">
        <v>108.61287664783428</v>
      </c>
      <c r="I169" s="255"/>
      <c r="J169" s="255"/>
      <c r="K169" s="255"/>
      <c r="L169" s="255"/>
      <c r="M169" s="255"/>
      <c r="N169" s="62">
        <f>(B169+C169+D169+E169+F169+G169+H169)/7</f>
        <v>108.72058447672853</v>
      </c>
      <c r="O169" s="177">
        <f>100*(H169-G169)/G169</f>
        <v>-42.13485527552782</v>
      </c>
      <c r="P169" s="177">
        <f>100*(H169-H168)/H168</f>
        <v>35.93601582957982</v>
      </c>
      <c r="Q169" s="175">
        <f>(((B169+C169+D169+E169+F169+G169+H169)/7)-((B168+C168+D168+E168+F168+G168+H168)/7))/((B168+C168+D168+E168+F168+G168+H168)/7)*100</f>
        <v>38.87559605524401</v>
      </c>
    </row>
    <row r="170" spans="1:17" ht="10.5" customHeight="1">
      <c r="A170" s="100"/>
      <c r="B170" s="267"/>
      <c r="C170" s="267"/>
      <c r="D170" s="267"/>
      <c r="E170" s="267"/>
      <c r="F170" s="267"/>
      <c r="G170" s="267"/>
      <c r="H170" s="267"/>
      <c r="I170" s="267"/>
      <c r="J170" s="267"/>
      <c r="K170" s="267"/>
      <c r="L170" s="267"/>
      <c r="M170" s="267"/>
      <c r="N170" s="267"/>
      <c r="O170" s="268"/>
      <c r="P170" s="267"/>
      <c r="Q170" s="48"/>
    </row>
    <row r="171" spans="1:17" ht="10.5" customHeight="1">
      <c r="A171" s="257"/>
      <c r="B171" s="267"/>
      <c r="C171" s="267"/>
      <c r="D171" s="267"/>
      <c r="E171" s="267"/>
      <c r="F171" s="267"/>
      <c r="G171" s="267"/>
      <c r="H171" s="267"/>
      <c r="I171" s="267"/>
      <c r="J171" s="267"/>
      <c r="K171" s="267"/>
      <c r="L171" s="267"/>
      <c r="M171" s="267"/>
      <c r="N171" s="267"/>
      <c r="O171" s="268"/>
      <c r="P171" s="267"/>
      <c r="Q171" s="48"/>
    </row>
    <row r="172" spans="1:17" ht="10.5" customHeight="1">
      <c r="A172" s="257"/>
      <c r="B172" s="267"/>
      <c r="C172" s="267"/>
      <c r="D172" s="267"/>
      <c r="E172" s="267"/>
      <c r="F172" s="267"/>
      <c r="G172" s="267"/>
      <c r="H172" s="267"/>
      <c r="I172" s="267"/>
      <c r="J172" s="267"/>
      <c r="K172" s="267"/>
      <c r="L172" s="267"/>
      <c r="M172" s="267"/>
      <c r="N172" s="267"/>
      <c r="O172" s="268"/>
      <c r="P172" s="267"/>
      <c r="Q172" s="48"/>
    </row>
    <row r="173" spans="1:17" ht="10.5" customHeight="1">
      <c r="A173" s="392" t="s">
        <v>227</v>
      </c>
      <c r="B173" s="392"/>
      <c r="C173" s="392"/>
      <c r="D173" s="392"/>
      <c r="E173" s="392"/>
      <c r="F173" s="392"/>
      <c r="G173" s="392"/>
      <c r="H173" s="392"/>
      <c r="I173" s="392"/>
      <c r="J173" s="392"/>
      <c r="K173" s="392"/>
      <c r="L173" s="392"/>
      <c r="M173" s="392"/>
      <c r="N173" s="392"/>
      <c r="O173" s="392"/>
      <c r="P173" s="392"/>
      <c r="Q173" s="251"/>
    </row>
    <row r="174" spans="1:17" ht="1.5" customHeight="1">
      <c r="A174" s="257"/>
      <c r="B174" s="267"/>
      <c r="C174" s="267"/>
      <c r="D174" s="267"/>
      <c r="E174" s="267"/>
      <c r="F174" s="267"/>
      <c r="G174" s="267"/>
      <c r="H174" s="267"/>
      <c r="I174" s="267"/>
      <c r="J174" s="267"/>
      <c r="K174" s="267"/>
      <c r="L174" s="267"/>
      <c r="M174" s="267"/>
      <c r="N174" s="267"/>
      <c r="O174" s="268"/>
      <c r="P174" s="267"/>
      <c r="Q174" s="48"/>
    </row>
    <row r="175" spans="1:17" ht="10.5" customHeight="1">
      <c r="A175" s="257"/>
      <c r="B175" s="255"/>
      <c r="C175" s="255"/>
      <c r="D175" s="255"/>
      <c r="E175" s="255"/>
      <c r="F175" s="255"/>
      <c r="G175" s="255"/>
      <c r="H175" s="255"/>
      <c r="I175" s="255"/>
      <c r="J175" s="255"/>
      <c r="K175" s="255"/>
      <c r="L175" s="255"/>
      <c r="M175" s="255"/>
      <c r="N175" s="255"/>
      <c r="O175" s="268"/>
      <c r="P175" s="267"/>
      <c r="Q175" s="48"/>
    </row>
    <row r="176" spans="1:17" s="147" customFormat="1" ht="10.5" customHeight="1">
      <c r="A176" s="101">
        <v>1999</v>
      </c>
      <c r="B176" s="255">
        <v>53.42514913471857</v>
      </c>
      <c r="C176" s="255">
        <v>152.81517263461396</v>
      </c>
      <c r="D176" s="255">
        <v>143.04070543946716</v>
      </c>
      <c r="E176" s="255">
        <v>93.04599376326689</v>
      </c>
      <c r="F176" s="255">
        <v>103.87016581910602</v>
      </c>
      <c r="G176" s="255">
        <v>123.69052430067026</v>
      </c>
      <c r="H176" s="255">
        <v>103.16068310190644</v>
      </c>
      <c r="I176" s="255">
        <v>98.81816679283547</v>
      </c>
      <c r="J176" s="255">
        <v>97.64385985234162</v>
      </c>
      <c r="K176" s="255">
        <v>80.01232912134874</v>
      </c>
      <c r="L176" s="255">
        <v>83.99475095234686</v>
      </c>
      <c r="M176" s="255">
        <v>66.48249908737786</v>
      </c>
      <c r="N176" s="255"/>
      <c r="O176" s="62"/>
      <c r="P176" s="177"/>
      <c r="Q176" s="175"/>
    </row>
    <row r="177" spans="1:17" ht="10.5" customHeight="1">
      <c r="A177" s="101">
        <v>2001</v>
      </c>
      <c r="B177" s="255">
        <v>41.21718074224739</v>
      </c>
      <c r="C177" s="255">
        <v>52.89762762105975</v>
      </c>
      <c r="D177" s="255">
        <v>98.99630006736754</v>
      </c>
      <c r="E177" s="255">
        <v>90.38773631231275</v>
      </c>
      <c r="F177" s="255">
        <v>84.03603576481922</v>
      </c>
      <c r="G177" s="255">
        <v>99.9336193248211</v>
      </c>
      <c r="H177" s="255">
        <v>103.24018739307468</v>
      </c>
      <c r="I177" s="255">
        <v>93.68437568970009</v>
      </c>
      <c r="J177" s="255">
        <v>93.5521027990335</v>
      </c>
      <c r="K177" s="255">
        <v>70.32730986108405</v>
      </c>
      <c r="L177" s="255">
        <v>71.71491917387709</v>
      </c>
      <c r="M177" s="255">
        <v>59.5314136402269</v>
      </c>
      <c r="N177" s="62">
        <f>(B177+C177+D177+E177+F177+G177+H177+I177+J177+K177+L177+M177)/12</f>
        <v>79.95990069913533</v>
      </c>
      <c r="O177" s="177">
        <f>100*(H177-G177)/G177</f>
        <v>3.308764448434533</v>
      </c>
      <c r="P177" s="177">
        <f>100*(H177-H176)/H176</f>
        <v>0.07706840317225969</v>
      </c>
      <c r="Q177" s="175">
        <f>(((B177+C177+D177+E177+F177+G177+H177)/7)-((B176+C176+D176+E176+F176+G176+H176)/7))/((B176+C176+D176+E176+F176+G176+H176)/7)*100</f>
        <v>-26.174261338331494</v>
      </c>
    </row>
    <row r="178" spans="1:17" ht="10.5" customHeight="1">
      <c r="A178" s="101">
        <v>2002</v>
      </c>
      <c r="B178" s="255">
        <v>35.729829555479746</v>
      </c>
      <c r="C178" s="255">
        <v>56.34831123535044</v>
      </c>
      <c r="D178" s="255">
        <v>81.37788298379888</v>
      </c>
      <c r="E178" s="255">
        <v>93.15474582451697</v>
      </c>
      <c r="F178" s="255">
        <v>86.83118653637618</v>
      </c>
      <c r="G178" s="255">
        <v>91.58320153228807</v>
      </c>
      <c r="H178" s="255">
        <v>96.73595284629448</v>
      </c>
      <c r="I178" s="255">
        <v>80.7767785066571</v>
      </c>
      <c r="J178" s="255">
        <v>97.76769933691098</v>
      </c>
      <c r="K178" s="255">
        <v>81.32106216257652</v>
      </c>
      <c r="L178" s="255">
        <v>69.63690697753702</v>
      </c>
      <c r="M178" s="255">
        <v>62.490941066441074</v>
      </c>
      <c r="N178" s="62">
        <f>(B178+C178+D178+E178+F178+G178+H178+I178+J178+K178+L178+M178)/12</f>
        <v>77.81287488035228</v>
      </c>
      <c r="O178" s="177">
        <f>100*(H178-G178)/G178</f>
        <v>5.626306165099266</v>
      </c>
      <c r="P178" s="177">
        <f>100*(H178-H177)/H177</f>
        <v>-6.300099516495549</v>
      </c>
      <c r="Q178" s="175">
        <f>(((B178+C178+D178+E178+F178+G178+H178)/7)-((B177+C177+D177+E177+F177+G177+H177)/7))/((B177+C177+D177+E177+F177+G177+H177)/7)*100</f>
        <v>-5.072215888690257</v>
      </c>
    </row>
    <row r="179" spans="1:17" ht="10.5" customHeight="1">
      <c r="A179" s="101">
        <v>2003</v>
      </c>
      <c r="B179" s="255">
        <v>46.17738423654846</v>
      </c>
      <c r="C179" s="255">
        <v>46.94297237805167</v>
      </c>
      <c r="D179" s="255">
        <v>70.83164303842479</v>
      </c>
      <c r="E179" s="255">
        <v>69.97035896854653</v>
      </c>
      <c r="F179" s="255">
        <v>88.2</v>
      </c>
      <c r="G179" s="255">
        <v>98.9</v>
      </c>
      <c r="H179" s="255">
        <v>88.5</v>
      </c>
      <c r="I179" s="255">
        <v>77.3122075503212</v>
      </c>
      <c r="J179" s="255">
        <v>95.9</v>
      </c>
      <c r="K179" s="255">
        <v>79</v>
      </c>
      <c r="L179" s="255">
        <v>71.6</v>
      </c>
      <c r="M179" s="255">
        <v>73</v>
      </c>
      <c r="N179" s="62">
        <f>(B179+C179+D179+E179+F179+G179+H179+I179+J179+K179+L179+M179)/12</f>
        <v>75.5278805143244</v>
      </c>
      <c r="O179" s="177">
        <f>100*(H179-G179)/G179</f>
        <v>-10.515672396359964</v>
      </c>
      <c r="P179" s="177">
        <f>100*(H179-H178)/H178</f>
        <v>-8.513848888614078</v>
      </c>
      <c r="Q179" s="175">
        <f>(((B179+C179+D179+E179+F179+G179+H179)/7)-((B178+C178+D178+E178+F178+G178+H178)/7))/((B178+C178+D178+E178+F178+G178+H178)/7)*100</f>
        <v>-5.950732023186423</v>
      </c>
    </row>
    <row r="180" spans="1:17" ht="10.5" customHeight="1">
      <c r="A180" s="101">
        <v>2004</v>
      </c>
      <c r="B180" s="255">
        <v>33.34485201091139</v>
      </c>
      <c r="C180" s="255">
        <v>36.1</v>
      </c>
      <c r="D180" s="255">
        <v>57.638744863883474</v>
      </c>
      <c r="E180" s="255">
        <v>92.8</v>
      </c>
      <c r="F180" s="255">
        <v>82.7</v>
      </c>
      <c r="G180" s="255">
        <v>82.6</v>
      </c>
      <c r="H180" s="255">
        <v>74.41135495385626</v>
      </c>
      <c r="I180" s="255"/>
      <c r="J180" s="255"/>
      <c r="K180" s="255"/>
      <c r="L180" s="255"/>
      <c r="M180" s="255"/>
      <c r="N180" s="62">
        <f>(B180+C180+D180+E180+F180+G180+H180)/7</f>
        <v>65.6564216898073</v>
      </c>
      <c r="O180" s="177">
        <f>100*(H180-G180)/G180</f>
        <v>-9.91361385731687</v>
      </c>
      <c r="P180" s="177">
        <f>100*(H180-H179)/H179</f>
        <v>-15.91937293349575</v>
      </c>
      <c r="Q180" s="175">
        <f>(((B180+C180+D180+E180+F180+G180+H180)/7)-((B179+C179+D179+E179+F179+G179+H179)/7))/((B179+C179+D179+E179+F179+G179+H179)/7)*100</f>
        <v>-9.798864750114348</v>
      </c>
    </row>
    <row r="181" spans="1:17" ht="10.5" customHeight="1">
      <c r="A181" s="100"/>
      <c r="B181" s="267"/>
      <c r="C181" s="267"/>
      <c r="D181" s="267"/>
      <c r="E181" s="267"/>
      <c r="F181" s="267"/>
      <c r="G181" s="267"/>
      <c r="H181" s="267"/>
      <c r="I181" s="267"/>
      <c r="J181" s="267"/>
      <c r="K181" s="267"/>
      <c r="L181" s="267"/>
      <c r="M181" s="267"/>
      <c r="N181" s="267"/>
      <c r="O181" s="266"/>
      <c r="P181" s="175"/>
      <c r="Q181" s="175"/>
    </row>
    <row r="182" spans="1:17" ht="12" customHeight="1">
      <c r="A182" s="257"/>
      <c r="B182" s="267"/>
      <c r="C182" s="267"/>
      <c r="D182" s="267"/>
      <c r="E182" s="267"/>
      <c r="F182" s="267"/>
      <c r="G182" s="267"/>
      <c r="H182" s="267"/>
      <c r="I182" s="267"/>
      <c r="J182" s="267"/>
      <c r="K182" s="267"/>
      <c r="L182" s="267"/>
      <c r="M182" s="267"/>
      <c r="N182" s="267"/>
      <c r="O182" s="268"/>
      <c r="P182" s="267"/>
      <c r="Q182" s="48"/>
    </row>
    <row r="183" spans="1:17" ht="10.5" customHeight="1">
      <c r="A183" s="257"/>
      <c r="B183" s="267"/>
      <c r="C183" s="267"/>
      <c r="D183" s="267"/>
      <c r="E183" s="267"/>
      <c r="F183" s="267"/>
      <c r="G183" s="267"/>
      <c r="H183" s="267"/>
      <c r="I183" s="267"/>
      <c r="J183" s="267"/>
      <c r="K183" s="267"/>
      <c r="L183" s="267"/>
      <c r="M183" s="267"/>
      <c r="N183" s="267"/>
      <c r="O183" s="268"/>
      <c r="P183" s="267"/>
      <c r="Q183" s="48"/>
    </row>
    <row r="184" spans="1:17" ht="10.5" customHeight="1">
      <c r="A184" s="392" t="s">
        <v>237</v>
      </c>
      <c r="B184" s="392"/>
      <c r="C184" s="392"/>
      <c r="D184" s="392"/>
      <c r="E184" s="392"/>
      <c r="F184" s="392"/>
      <c r="G184" s="392"/>
      <c r="H184" s="392"/>
      <c r="I184" s="392"/>
      <c r="J184" s="392"/>
      <c r="K184" s="392"/>
      <c r="L184" s="392"/>
      <c r="M184" s="392"/>
      <c r="N184" s="392"/>
      <c r="O184" s="392"/>
      <c r="P184" s="392"/>
      <c r="Q184" s="251"/>
    </row>
    <row r="185" spans="1:17" ht="1.5" customHeight="1">
      <c r="A185" s="257"/>
      <c r="B185" s="267"/>
      <c r="C185" s="267"/>
      <c r="D185" s="267"/>
      <c r="E185" s="267"/>
      <c r="F185" s="267"/>
      <c r="G185" s="267"/>
      <c r="H185" s="267"/>
      <c r="I185" s="267"/>
      <c r="J185" s="267"/>
      <c r="K185" s="267"/>
      <c r="L185" s="267"/>
      <c r="M185" s="267"/>
      <c r="N185" s="267"/>
      <c r="O185" s="268"/>
      <c r="P185" s="267"/>
      <c r="Q185" s="48"/>
    </row>
    <row r="186" spans="1:17" ht="10.5" customHeight="1">
      <c r="A186" s="257"/>
      <c r="B186" s="255"/>
      <c r="C186" s="255"/>
      <c r="D186" s="255"/>
      <c r="E186" s="255"/>
      <c r="F186" s="255"/>
      <c r="G186" s="255"/>
      <c r="H186" s="255"/>
      <c r="I186" s="255"/>
      <c r="J186" s="255"/>
      <c r="K186" s="255"/>
      <c r="L186" s="255"/>
      <c r="M186" s="255"/>
      <c r="N186" s="255"/>
      <c r="O186" s="268"/>
      <c r="P186" s="267"/>
      <c r="Q186" s="48"/>
    </row>
    <row r="187" spans="1:17" s="147" customFormat="1" ht="10.5" customHeight="1">
      <c r="A187" s="101">
        <v>1999</v>
      </c>
      <c r="B187" s="261">
        <v>67.26561146760686</v>
      </c>
      <c r="C187" s="261">
        <v>243.1644477366754</v>
      </c>
      <c r="D187" s="261">
        <v>194.72485614005956</v>
      </c>
      <c r="E187" s="261">
        <v>75.78563212564686</v>
      </c>
      <c r="F187" s="261">
        <v>74.41597533806785</v>
      </c>
      <c r="G187" s="261">
        <v>101.05676890055004</v>
      </c>
      <c r="H187" s="261">
        <v>84.9439766407696</v>
      </c>
      <c r="I187" s="261">
        <v>82.36462717745559</v>
      </c>
      <c r="J187" s="261">
        <v>89.49864341812335</v>
      </c>
      <c r="K187" s="261">
        <v>76.90716893056326</v>
      </c>
      <c r="L187" s="261">
        <v>58.88435408902273</v>
      </c>
      <c r="M187" s="261">
        <v>50.987938035458704</v>
      </c>
      <c r="N187" s="261"/>
      <c r="O187" s="62"/>
      <c r="P187" s="177"/>
      <c r="Q187" s="175"/>
    </row>
    <row r="188" spans="1:17" ht="10.5" customHeight="1">
      <c r="A188" s="101">
        <v>2001</v>
      </c>
      <c r="B188" s="261">
        <v>46.79892175887086</v>
      </c>
      <c r="C188" s="261">
        <v>55.049589672895735</v>
      </c>
      <c r="D188" s="261">
        <v>93.84436705218229</v>
      </c>
      <c r="E188" s="261">
        <v>81.40797154490687</v>
      </c>
      <c r="F188" s="261">
        <v>62.542774834548084</v>
      </c>
      <c r="G188" s="261">
        <v>77.4409892870342</v>
      </c>
      <c r="H188" s="261">
        <v>84.61421429603418</v>
      </c>
      <c r="I188" s="261">
        <v>73.64869039361227</v>
      </c>
      <c r="J188" s="261">
        <v>74.29678451381366</v>
      </c>
      <c r="K188" s="261">
        <v>56.102574991159656</v>
      </c>
      <c r="L188" s="261">
        <v>54.169691270860575</v>
      </c>
      <c r="M188" s="261">
        <v>32.72514509718778</v>
      </c>
      <c r="N188" s="62">
        <f>(B188+C188+D188+E188+F188+G188+H188+I188+J188+K188+L188+M188)/12</f>
        <v>66.05347622609219</v>
      </c>
      <c r="O188" s="177">
        <f>100*(H188-G188)/G188</f>
        <v>9.26282718627534</v>
      </c>
      <c r="P188" s="177">
        <f>100*(H188-H187)/H187</f>
        <v>-0.38821156929113676</v>
      </c>
      <c r="Q188" s="175">
        <f>(((B188+C188+D188+E188+F188+G188+H188)/7)-((B187+C187+D187+E187+F187+G187+H187)/7))/((B187+C187+D187+E187+F187+G187+H187)/7)*100</f>
        <v>-40.370298407151786</v>
      </c>
    </row>
    <row r="189" spans="1:17" ht="10.5" customHeight="1">
      <c r="A189" s="101">
        <v>2002</v>
      </c>
      <c r="B189" s="261">
        <v>28.26990511509992</v>
      </c>
      <c r="C189" s="261">
        <v>59.15159952138481</v>
      </c>
      <c r="D189" s="261">
        <v>51.708957910440844</v>
      </c>
      <c r="E189" s="261">
        <v>107.55271671585056</v>
      </c>
      <c r="F189" s="261">
        <v>63.41411627411334</v>
      </c>
      <c r="G189" s="261">
        <v>58.53537050769447</v>
      </c>
      <c r="H189" s="261">
        <v>86.38381329218753</v>
      </c>
      <c r="I189" s="261">
        <v>79.50631435183003</v>
      </c>
      <c r="J189" s="261">
        <v>82.68324631360149</v>
      </c>
      <c r="K189" s="261">
        <v>49.01415331171209</v>
      </c>
      <c r="L189" s="261">
        <v>61.102459248663564</v>
      </c>
      <c r="M189" s="261">
        <v>35.58802376472823</v>
      </c>
      <c r="N189" s="62">
        <f>(B189+C189+D189+E189+F189+G189+H189+I189+J189+K189+L189+M189)/12</f>
        <v>63.57588969394223</v>
      </c>
      <c r="O189" s="177">
        <f>100*(H189-G189)/G189</f>
        <v>47.5754104620084</v>
      </c>
      <c r="P189" s="177">
        <f>100*(H189-H188)/H188</f>
        <v>2.091373194061897</v>
      </c>
      <c r="Q189" s="175">
        <f>(((B189+C189+D189+E189+F189+G189+H189)/7)-((B188+C188+D188+E188+F188+G188+H188)/7))/((B188+C188+D188+E188+F188+G188+H188)/7)*100</f>
        <v>-9.304855116814656</v>
      </c>
    </row>
    <row r="190" spans="1:17" ht="10.5" customHeight="1">
      <c r="A190" s="101">
        <v>2003</v>
      </c>
      <c r="B190" s="261">
        <v>29.74821616866794</v>
      </c>
      <c r="C190" s="261">
        <v>36.482028944878806</v>
      </c>
      <c r="D190" s="261">
        <v>72.17541259399486</v>
      </c>
      <c r="E190" s="261">
        <v>59.32081356265564</v>
      </c>
      <c r="F190" s="261">
        <v>91.2</v>
      </c>
      <c r="G190" s="261">
        <v>102</v>
      </c>
      <c r="H190" s="261">
        <v>72.7</v>
      </c>
      <c r="I190" s="261">
        <v>75.53114622090435</v>
      </c>
      <c r="J190" s="261">
        <v>96.9</v>
      </c>
      <c r="K190" s="261">
        <v>65.8</v>
      </c>
      <c r="L190" s="261">
        <v>70.5</v>
      </c>
      <c r="M190" s="261">
        <v>44.7</v>
      </c>
      <c r="N190" s="62">
        <f>(B190+C190+D190+E190+F190+G190+H190+I190+J190+K190+L190+M190)/12</f>
        <v>68.08813479092512</v>
      </c>
      <c r="O190" s="177">
        <f>100*(H190-G190)/G190</f>
        <v>-28.725490196078425</v>
      </c>
      <c r="P190" s="177">
        <f>100*(H190-H189)/H189</f>
        <v>-15.840714562927353</v>
      </c>
      <c r="Q190" s="175">
        <f>(((B190+C190+D190+E190+F190+G190+H190)/7)-((B189+C189+D189+E189+F189+G189+H189)/7))/((B189+C189+D189+E189+F189+G189+H189)/7)*100</f>
        <v>1.8922373857701982</v>
      </c>
    </row>
    <row r="191" spans="1:17" ht="10.5" customHeight="1">
      <c r="A191" s="101">
        <v>2004</v>
      </c>
      <c r="B191" s="261">
        <v>27.644092998841295</v>
      </c>
      <c r="C191" s="261">
        <v>29</v>
      </c>
      <c r="D191" s="261">
        <v>38.44246704851574</v>
      </c>
      <c r="E191" s="261">
        <v>46.1</v>
      </c>
      <c r="F191" s="261">
        <v>93.6</v>
      </c>
      <c r="G191" s="261">
        <v>58.3</v>
      </c>
      <c r="H191" s="261">
        <v>64.41667547373795</v>
      </c>
      <c r="I191" s="261"/>
      <c r="J191" s="261"/>
      <c r="K191" s="261"/>
      <c r="L191" s="261"/>
      <c r="M191" s="261"/>
      <c r="N191" s="62">
        <f>(B191+C191+D191+E191+F191+G191+H191)/7</f>
        <v>51.07189078872785</v>
      </c>
      <c r="O191" s="177">
        <f>100*(H191-G191)/G191</f>
        <v>10.491724654782086</v>
      </c>
      <c r="P191" s="177">
        <f>100*(H191-H190)/H190</f>
        <v>-11.393843915078472</v>
      </c>
      <c r="Q191" s="175">
        <f>(((B191+C191+D191+E191+F191+G191+H191)/7)-((B190+C190+D190+E190+F190+G190+H190)/7))/((B190+C190+D190+E190+F190+G190+H190)/7)*100</f>
        <v>-22.889813745612166</v>
      </c>
    </row>
    <row r="192" spans="1:17" ht="10.5" customHeight="1">
      <c r="A192" s="100"/>
      <c r="B192" s="255"/>
      <c r="C192" s="255"/>
      <c r="D192" s="255"/>
      <c r="E192" s="255"/>
      <c r="F192" s="255"/>
      <c r="G192" s="255"/>
      <c r="H192" s="255"/>
      <c r="I192" s="255"/>
      <c r="J192" s="255"/>
      <c r="K192" s="255"/>
      <c r="L192" s="255"/>
      <c r="M192" s="255"/>
      <c r="N192" s="255"/>
      <c r="O192" s="266"/>
      <c r="P192" s="175"/>
      <c r="Q192" s="175"/>
    </row>
    <row r="193" spans="1:17" ht="10.5" customHeight="1">
      <c r="A193" s="257"/>
      <c r="B193" s="267"/>
      <c r="C193" s="267"/>
      <c r="D193" s="267"/>
      <c r="E193" s="267"/>
      <c r="F193" s="267"/>
      <c r="G193" s="267"/>
      <c r="H193" s="267"/>
      <c r="I193" s="267"/>
      <c r="J193" s="267"/>
      <c r="K193" s="267"/>
      <c r="L193" s="267"/>
      <c r="M193" s="267"/>
      <c r="N193" s="267"/>
      <c r="O193" s="268"/>
      <c r="P193" s="267"/>
      <c r="Q193" s="48"/>
    </row>
    <row r="194" spans="1:17" ht="10.5" customHeight="1">
      <c r="A194" s="257"/>
      <c r="B194" s="267"/>
      <c r="C194" s="267"/>
      <c r="D194" s="267"/>
      <c r="E194" s="267"/>
      <c r="F194" s="267"/>
      <c r="G194" s="267"/>
      <c r="H194" s="267"/>
      <c r="I194" s="267"/>
      <c r="J194" s="267"/>
      <c r="K194" s="267"/>
      <c r="L194" s="267"/>
      <c r="M194" s="267"/>
      <c r="N194" s="267"/>
      <c r="O194" s="268"/>
      <c r="P194" s="267"/>
      <c r="Q194" s="48"/>
    </row>
    <row r="195" spans="1:17" ht="10.5" customHeight="1">
      <c r="A195" s="392" t="s">
        <v>238</v>
      </c>
      <c r="B195" s="392"/>
      <c r="C195" s="392"/>
      <c r="D195" s="392"/>
      <c r="E195" s="392"/>
      <c r="F195" s="392"/>
      <c r="G195" s="392"/>
      <c r="H195" s="392"/>
      <c r="I195" s="392"/>
      <c r="J195" s="392"/>
      <c r="K195" s="392"/>
      <c r="L195" s="392"/>
      <c r="M195" s="392"/>
      <c r="N195" s="392"/>
      <c r="O195" s="392"/>
      <c r="P195" s="392"/>
      <c r="Q195" s="251"/>
    </row>
    <row r="196" spans="1:17" ht="1.5" customHeight="1">
      <c r="A196" s="257"/>
      <c r="B196" s="267"/>
      <c r="C196" s="267"/>
      <c r="D196" s="267"/>
      <c r="E196" s="267"/>
      <c r="F196" s="267"/>
      <c r="G196" s="267"/>
      <c r="H196" s="267"/>
      <c r="I196" s="267"/>
      <c r="J196" s="267"/>
      <c r="K196" s="267"/>
      <c r="L196" s="267"/>
      <c r="M196" s="267"/>
      <c r="N196" s="267"/>
      <c r="O196" s="268"/>
      <c r="P196" s="267"/>
      <c r="Q196" s="48"/>
    </row>
    <row r="197" spans="1:17" ht="10.5" customHeight="1">
      <c r="A197" s="257"/>
      <c r="B197" s="255"/>
      <c r="C197" s="255"/>
      <c r="D197" s="255"/>
      <c r="E197" s="255"/>
      <c r="F197" s="255"/>
      <c r="G197" s="255"/>
      <c r="H197" s="255"/>
      <c r="I197" s="255"/>
      <c r="J197" s="255"/>
      <c r="K197" s="255"/>
      <c r="L197" s="255"/>
      <c r="M197" s="255"/>
      <c r="N197" s="255"/>
      <c r="O197" s="268"/>
      <c r="P197" s="267"/>
      <c r="Q197" s="48"/>
    </row>
    <row r="198" spans="1:17" s="147" customFormat="1" ht="10.5" customHeight="1">
      <c r="A198" s="101">
        <v>1999</v>
      </c>
      <c r="B198" s="255">
        <v>41.234238940193876</v>
      </c>
      <c r="C198" s="255">
        <v>73.23404855379673</v>
      </c>
      <c r="D198" s="255">
        <v>97.51644214453641</v>
      </c>
      <c r="E198" s="255">
        <v>108.24918260309393</v>
      </c>
      <c r="F198" s="255">
        <v>129.81391158659363</v>
      </c>
      <c r="G198" s="255">
        <v>143.62671693106296</v>
      </c>
      <c r="H198" s="255">
        <v>119.20626475208798</v>
      </c>
      <c r="I198" s="255">
        <v>113.31072149444594</v>
      </c>
      <c r="J198" s="255">
        <v>104.81827622436579</v>
      </c>
      <c r="K198" s="255">
        <v>82.74740741351417</v>
      </c>
      <c r="L198" s="255">
        <v>106.11241026311814</v>
      </c>
      <c r="M198" s="255">
        <v>80.13036892742022</v>
      </c>
      <c r="N198" s="255"/>
      <c r="O198" s="177"/>
      <c r="P198" s="177"/>
      <c r="Q198" s="175"/>
    </row>
    <row r="199" spans="1:17" ht="10.5" customHeight="1">
      <c r="A199" s="101">
        <v>2001</v>
      </c>
      <c r="B199" s="255">
        <v>36.30066227668268</v>
      </c>
      <c r="C199" s="255">
        <v>51.002116077265036</v>
      </c>
      <c r="D199" s="255">
        <v>103.53421042244135</v>
      </c>
      <c r="E199" s="255">
        <v>98.2972367228979</v>
      </c>
      <c r="F199" s="255">
        <v>102.96766117412193</v>
      </c>
      <c r="G199" s="255">
        <v>119.74547789371259</v>
      </c>
      <c r="H199" s="255">
        <v>119.6462579508945</v>
      </c>
      <c r="I199" s="255">
        <v>111.33211609279472</v>
      </c>
      <c r="J199" s="255">
        <v>110.51251099258262</v>
      </c>
      <c r="K199" s="255">
        <v>82.8566955931602</v>
      </c>
      <c r="L199" s="255">
        <v>87.16907891852898</v>
      </c>
      <c r="M199" s="255">
        <v>83.14285288289214</v>
      </c>
      <c r="N199" s="62">
        <f>(B199+C199+D199+E199+F199+G199+H199+I199+J199+K199+L199+M199)/12</f>
        <v>92.20890641649788</v>
      </c>
      <c r="O199" s="177">
        <f>100*(H199-G199)/G199</f>
        <v>-0.08285903114117098</v>
      </c>
      <c r="P199" s="177">
        <f>100*(H199-H198)/H198</f>
        <v>0.3691024122948306</v>
      </c>
      <c r="Q199" s="175">
        <f>(((B199+C199+D199+E199+F199+G199+H199)/7)-((B198+C198+D198+E198+F198+G198+H198)/7))/((B198+C198+D198+E198+F198+G198+H198)/7)*100</f>
        <v>-11.416660732640802</v>
      </c>
    </row>
    <row r="200" spans="1:17" ht="10.5" customHeight="1">
      <c r="A200" s="101">
        <v>2002</v>
      </c>
      <c r="B200" s="255">
        <v>42.30065646052268</v>
      </c>
      <c r="C200" s="255">
        <v>53.87912881262507</v>
      </c>
      <c r="D200" s="255">
        <v>107.51077023953601</v>
      </c>
      <c r="E200" s="255">
        <v>80.472773350269</v>
      </c>
      <c r="F200" s="255">
        <v>107.45733546307501</v>
      </c>
      <c r="G200" s="255">
        <v>120.69228588546845</v>
      </c>
      <c r="H200" s="255">
        <v>105.85429216924493</v>
      </c>
      <c r="I200" s="255">
        <v>81.89582581812516</v>
      </c>
      <c r="J200" s="255">
        <v>111.05433962589719</v>
      </c>
      <c r="K200" s="255">
        <v>109.77752970414483</v>
      </c>
      <c r="L200" s="255">
        <v>77.1541924963752</v>
      </c>
      <c r="M200" s="255">
        <v>86.18748207494036</v>
      </c>
      <c r="N200" s="62">
        <f>(B200+C200+D200+E200+F200+G200+H200+I200+J200+K200+L200+M200)/12</f>
        <v>90.35305100835201</v>
      </c>
      <c r="O200" s="177">
        <f>100*(H200-G200)/G200</f>
        <v>-12.294069672608662</v>
      </c>
      <c r="P200" s="177">
        <f>100*(H200-H199)/H199</f>
        <v>-11.527285531412188</v>
      </c>
      <c r="Q200" s="175">
        <f>(((B200+C200+D200+E200+F200+G200+H200)/7)-((B199+C199+D199+E199+F199+G199+H199)/7))/((B199+C199+D199+E199+F199+G199+H199)/7)*100</f>
        <v>-2.110295284398471</v>
      </c>
    </row>
    <row r="201" spans="1:17" ht="10.5" customHeight="1">
      <c r="A201" s="101">
        <v>2003</v>
      </c>
      <c r="B201" s="255">
        <v>60.64847128323726</v>
      </c>
      <c r="C201" s="255">
        <v>56.1570868511196</v>
      </c>
      <c r="D201" s="255">
        <v>69.64794951261904</v>
      </c>
      <c r="E201" s="255">
        <v>79.35057118911956</v>
      </c>
      <c r="F201" s="255">
        <v>85.5</v>
      </c>
      <c r="G201" s="255">
        <v>96.2</v>
      </c>
      <c r="H201" s="255">
        <v>102.4</v>
      </c>
      <c r="I201" s="255">
        <v>78.88090805289475</v>
      </c>
      <c r="J201" s="255">
        <v>95.1</v>
      </c>
      <c r="K201" s="255">
        <v>90.6</v>
      </c>
      <c r="L201" s="255">
        <v>72.7</v>
      </c>
      <c r="M201" s="255">
        <v>97.9</v>
      </c>
      <c r="N201" s="62">
        <f>(B201+C201+D201+E201+F201+G201+H201+I201+J201+K201+L201+M201)/12</f>
        <v>82.09041557408251</v>
      </c>
      <c r="O201" s="177">
        <f>100*(H201-G201)/G201</f>
        <v>6.444906444906447</v>
      </c>
      <c r="P201" s="177">
        <f>100*(H201-H200)/H200</f>
        <v>-3.2632518705259814</v>
      </c>
      <c r="Q201" s="175">
        <f>(((B201+C201+D201+E201+F201+G201+H201)/7)-((B200+C200+D200+E200+F200+G200+H200)/7))/((B200+C200+D200+E200+F200+G200+H200)/7)*100</f>
        <v>-11.042830946807289</v>
      </c>
    </row>
    <row r="202" spans="1:17" ht="10.5" customHeight="1">
      <c r="A202" s="101">
        <v>2004</v>
      </c>
      <c r="B202" s="255">
        <v>38.36613475675949</v>
      </c>
      <c r="C202" s="255">
        <v>42.3</v>
      </c>
      <c r="D202" s="255">
        <v>74.54707037072451</v>
      </c>
      <c r="E202" s="255">
        <v>133.9</v>
      </c>
      <c r="F202" s="255">
        <v>73</v>
      </c>
      <c r="G202" s="255">
        <v>104</v>
      </c>
      <c r="H202" s="255">
        <v>83.214745735065</v>
      </c>
      <c r="I202" s="255"/>
      <c r="J202" s="255"/>
      <c r="K202" s="255"/>
      <c r="L202" s="255"/>
      <c r="M202" s="255"/>
      <c r="N202" s="62">
        <f>(B202+C202+D202+E202+F202+G202+H202)/7</f>
        <v>78.4754215517927</v>
      </c>
      <c r="O202" s="177">
        <f>100*(H202-G202)/G202</f>
        <v>-19.985821408591352</v>
      </c>
      <c r="P202" s="177">
        <f>100*(H202-H201)/H201</f>
        <v>-18.735599868100596</v>
      </c>
      <c r="Q202" s="175">
        <f>(((B202+C202+D202+E202+F202+G202+H202)/7)-((B201+C201+D201+E201+F201+G201+H201)/7))/((B201+C201+D201+E201+F201+G201+H201)/7)*100</f>
        <v>-0.10476881254743813</v>
      </c>
    </row>
    <row r="203" spans="1:17" ht="12.75">
      <c r="A203"/>
      <c r="B203"/>
      <c r="C203"/>
      <c r="D203"/>
      <c r="E203"/>
      <c r="F203" s="255"/>
      <c r="G203"/>
      <c r="H203"/>
      <c r="I203"/>
      <c r="J203"/>
      <c r="K203"/>
      <c r="L203"/>
      <c r="M203"/>
      <c r="N203"/>
      <c r="O203" s="262"/>
      <c r="P203"/>
      <c r="Q203"/>
    </row>
    <row r="204" spans="1:17" ht="12.75">
      <c r="A204"/>
      <c r="B204"/>
      <c r="C204"/>
      <c r="D204"/>
      <c r="E204"/>
      <c r="F204"/>
      <c r="G204"/>
      <c r="H204"/>
      <c r="I204"/>
      <c r="J204"/>
      <c r="K204"/>
      <c r="L204"/>
      <c r="M204"/>
      <c r="N204"/>
      <c r="O204" s="262"/>
      <c r="P204"/>
      <c r="Q204"/>
    </row>
  </sheetData>
  <mergeCells count="29">
    <mergeCell ref="A138:Q138"/>
    <mergeCell ref="A139:Q139"/>
    <mergeCell ref="A140:Q140"/>
    <mergeCell ref="A3:Q3"/>
    <mergeCell ref="A4:Q4"/>
    <mergeCell ref="A5:Q5"/>
    <mergeCell ref="A70:Q70"/>
    <mergeCell ref="A71:Q71"/>
    <mergeCell ref="O75:Q75"/>
    <mergeCell ref="O77:Q77"/>
    <mergeCell ref="A1:Q1"/>
    <mergeCell ref="A68:Q68"/>
    <mergeCell ref="O8:Q8"/>
    <mergeCell ref="O10:Q10"/>
    <mergeCell ref="A72:Q72"/>
    <mergeCell ref="A17:Q17"/>
    <mergeCell ref="A28:Q28"/>
    <mergeCell ref="A39:Q39"/>
    <mergeCell ref="A50:Q50"/>
    <mergeCell ref="A84:Q84"/>
    <mergeCell ref="A95:Q95"/>
    <mergeCell ref="A195:P195"/>
    <mergeCell ref="A150:P150"/>
    <mergeCell ref="A162:P162"/>
    <mergeCell ref="A173:P173"/>
    <mergeCell ref="A184:P184"/>
    <mergeCell ref="O143:Q143"/>
    <mergeCell ref="O145:Q145"/>
    <mergeCell ref="A136:Q136"/>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5"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A21" sqref="A2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34">
      <selection activeCell="G100" sqref="G100"/>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78</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79</v>
      </c>
    </row>
    <row r="31" ht="12.75" customHeight="1">
      <c r="A31" s="7" t="s">
        <v>80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5" t="s">
        <v>64</v>
      </c>
    </row>
    <row r="45" ht="7.5" customHeight="1">
      <c r="A45" s="5"/>
    </row>
    <row r="46" ht="12.75">
      <c r="A46" s="5" t="s">
        <v>65</v>
      </c>
    </row>
    <row r="47" ht="12.75">
      <c r="A47" s="5"/>
    </row>
    <row r="48" ht="12.75">
      <c r="A48" s="5"/>
    </row>
    <row r="49" ht="12.75">
      <c r="A49" s="5"/>
    </row>
    <row r="50" ht="12.75">
      <c r="A50" s="5"/>
    </row>
    <row r="51" ht="12.75">
      <c r="A51" s="6"/>
    </row>
    <row r="52" ht="12.75">
      <c r="A52" s="6" t="s">
        <v>47</v>
      </c>
    </row>
    <row r="53" ht="12.75" customHeight="1">
      <c r="A53" s="5"/>
    </row>
    <row r="54" ht="12.75">
      <c r="A54" s="5" t="s">
        <v>61</v>
      </c>
    </row>
    <row r="55" ht="7.5" customHeight="1">
      <c r="A55" s="5"/>
    </row>
    <row r="56" ht="12.75">
      <c r="A56" s="5" t="s">
        <v>62</v>
      </c>
    </row>
    <row r="57" ht="7.5" customHeight="1">
      <c r="A57" s="5"/>
    </row>
    <row r="58" ht="12.75">
      <c r="A58" s="5" t="s">
        <v>63</v>
      </c>
    </row>
    <row r="59" ht="12.75">
      <c r="A59" s="5"/>
    </row>
    <row r="60" ht="12.75">
      <c r="A60" s="5"/>
    </row>
    <row r="61" ht="12.75">
      <c r="A61" s="5"/>
    </row>
    <row r="62" ht="12.75">
      <c r="A62" s="6" t="s">
        <v>48</v>
      </c>
    </row>
    <row r="63" ht="12.75">
      <c r="A63" s="8"/>
    </row>
    <row r="64" ht="12.75">
      <c r="A64" s="13" t="s">
        <v>73</v>
      </c>
    </row>
    <row r="65" ht="7.5" customHeight="1">
      <c r="A65" s="13"/>
    </row>
    <row r="66" ht="12.75">
      <c r="A66" s="9" t="s">
        <v>74</v>
      </c>
    </row>
    <row r="67" ht="7.5" customHeight="1">
      <c r="A67" s="9"/>
    </row>
    <row r="68" ht="12.75" customHeight="1">
      <c r="A68" s="10" t="s">
        <v>66</v>
      </c>
    </row>
    <row r="69" ht="12.75">
      <c r="A69" s="10" t="s">
        <v>67</v>
      </c>
    </row>
    <row r="70" ht="12.75">
      <c r="A70" s="10" t="s">
        <v>68</v>
      </c>
    </row>
    <row r="71" ht="12.75" customHeight="1">
      <c r="A71" s="14" t="s">
        <v>69</v>
      </c>
    </row>
    <row r="72" ht="12.75">
      <c r="A72" s="9" t="s">
        <v>70</v>
      </c>
    </row>
    <row r="73" ht="12.75">
      <c r="A73" s="10" t="s">
        <v>71</v>
      </c>
    </row>
    <row r="74" ht="12.75">
      <c r="A74" s="10" t="s">
        <v>83</v>
      </c>
    </row>
    <row r="75" ht="12.75">
      <c r="A75" s="10" t="s">
        <v>75</v>
      </c>
    </row>
    <row r="76" ht="7.5" customHeight="1">
      <c r="A76" s="10"/>
    </row>
    <row r="77" ht="12.75">
      <c r="A77" s="10" t="s">
        <v>82</v>
      </c>
    </row>
    <row r="78" spans="1:2" ht="12.75">
      <c r="A78" s="10" t="s">
        <v>76</v>
      </c>
      <c r="B78" s="9"/>
    </row>
    <row r="79" ht="12.75">
      <c r="A79" s="10" t="s">
        <v>72</v>
      </c>
    </row>
    <row r="80" ht="7.5" customHeight="1">
      <c r="A80" s="10"/>
    </row>
    <row r="81" ht="12.75" customHeight="1">
      <c r="A81" s="10" t="s">
        <v>77</v>
      </c>
    </row>
    <row r="82" ht="12.75" customHeight="1">
      <c r="A82" s="10" t="s">
        <v>84</v>
      </c>
    </row>
    <row r="83" ht="12.75">
      <c r="A83" s="10" t="s">
        <v>81</v>
      </c>
    </row>
    <row r="84" ht="12.75">
      <c r="A84" s="10"/>
    </row>
    <row r="85" ht="12.75">
      <c r="A85" s="10"/>
    </row>
    <row r="86" ht="12.75">
      <c r="A86" s="10"/>
    </row>
    <row r="87" ht="12.75">
      <c r="A87" s="8"/>
    </row>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22" sqref="A22"/>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249</v>
      </c>
    </row>
    <row r="7" ht="12.75">
      <c r="A7" s="5"/>
    </row>
    <row r="8" ht="12.75">
      <c r="A8" s="5"/>
    </row>
    <row r="9" ht="48">
      <c r="A9" s="5" t="s">
        <v>250</v>
      </c>
    </row>
    <row r="10" ht="12.75">
      <c r="A10" s="5"/>
    </row>
    <row r="11" ht="2.25" customHeight="1">
      <c r="A11" s="5"/>
    </row>
    <row r="12" ht="70.5" customHeight="1">
      <c r="A12" s="5" t="s">
        <v>251</v>
      </c>
    </row>
    <row r="13" ht="12.75">
      <c r="A13" s="5"/>
    </row>
    <row r="14" ht="24">
      <c r="A14" s="5" t="s">
        <v>252</v>
      </c>
    </row>
    <row r="15" ht="12.75">
      <c r="A15" s="5"/>
    </row>
    <row r="16" ht="12.75">
      <c r="A16" s="5"/>
    </row>
    <row r="17" ht="48">
      <c r="A17" s="5" t="s">
        <v>253</v>
      </c>
    </row>
    <row r="18" ht="12.75">
      <c r="A18" s="2"/>
    </row>
    <row r="19" ht="12.75">
      <c r="A19" s="2"/>
    </row>
    <row r="20" ht="24">
      <c r="A20" s="5" t="s">
        <v>254</v>
      </c>
    </row>
    <row r="21" ht="34.5" customHeight="1">
      <c r="A21" s="5" t="s">
        <v>255</v>
      </c>
    </row>
    <row r="22" ht="12.75">
      <c r="A22"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F64" sqref="F64"/>
    </sheetView>
  </sheetViews>
  <sheetFormatPr defaultColWidth="11.421875" defaultRowHeight="12.75"/>
  <sheetData>
    <row r="1" spans="1:8" ht="12.75">
      <c r="A1" s="16" t="s">
        <v>87</v>
      </c>
      <c r="B1" s="17"/>
      <c r="C1" s="17"/>
      <c r="D1" s="17"/>
      <c r="E1" s="17"/>
      <c r="F1" s="17"/>
      <c r="G1" s="17"/>
      <c r="H1" s="18"/>
    </row>
    <row r="2" spans="1:8" ht="12.75">
      <c r="A2" s="19" t="s">
        <v>91</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85</v>
      </c>
      <c r="E58" s="23"/>
      <c r="F58" s="25" t="s">
        <v>86</v>
      </c>
      <c r="G58" s="23"/>
      <c r="H58" s="24"/>
    </row>
    <row r="59" spans="1:8" ht="12.75">
      <c r="A59" s="26" t="s">
        <v>88</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37">
      <selection activeCell="G54" sqref="G54"/>
    </sheetView>
  </sheetViews>
  <sheetFormatPr defaultColWidth="11.421875" defaultRowHeight="12.75"/>
  <sheetData>
    <row r="1" spans="1:8" ht="12.75">
      <c r="A1" s="16" t="s">
        <v>89</v>
      </c>
      <c r="B1" s="16"/>
      <c r="C1" s="16"/>
      <c r="D1" s="16"/>
      <c r="E1" s="16"/>
      <c r="F1" s="16"/>
      <c r="G1" s="16"/>
      <c r="H1" s="30"/>
    </row>
    <row r="2" spans="1:8" ht="12.75">
      <c r="A2" s="19" t="s">
        <v>92</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85</v>
      </c>
      <c r="E55" s="23"/>
      <c r="F55" s="25" t="s">
        <v>86</v>
      </c>
      <c r="G55" s="23"/>
      <c r="H55" s="24"/>
    </row>
    <row r="56" spans="1:8" ht="12.75">
      <c r="A56" s="22"/>
      <c r="B56" s="23"/>
      <c r="C56" s="23"/>
      <c r="D56" s="23"/>
      <c r="E56" s="23"/>
      <c r="F56" s="23"/>
      <c r="G56" s="23"/>
      <c r="H56" s="24"/>
    </row>
    <row r="57" spans="1:8" ht="12.75">
      <c r="A57" s="26" t="s">
        <v>88</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41">
      <selection activeCell="H28" sqref="H28"/>
    </sheetView>
  </sheetViews>
  <sheetFormatPr defaultColWidth="11.421875" defaultRowHeight="12.75"/>
  <sheetData>
    <row r="1" spans="1:8" ht="12.75">
      <c r="A1" s="31" t="s">
        <v>90</v>
      </c>
      <c r="B1" s="32"/>
      <c r="C1" s="32"/>
      <c r="D1" s="32"/>
      <c r="E1" s="32"/>
      <c r="F1" s="32"/>
      <c r="G1" s="32"/>
      <c r="H1" s="33"/>
    </row>
    <row r="2" spans="1:8" ht="12.75">
      <c r="A2" s="34" t="s">
        <v>91</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85</v>
      </c>
      <c r="E55" s="38"/>
      <c r="F55" s="25" t="s">
        <v>86</v>
      </c>
      <c r="G55" s="38"/>
      <c r="H55" s="39"/>
    </row>
    <row r="56" spans="1:8" ht="12.75">
      <c r="A56" s="37"/>
      <c r="B56" s="38"/>
      <c r="C56" s="38"/>
      <c r="D56" s="38"/>
      <c r="E56" s="38"/>
      <c r="F56" s="38"/>
      <c r="G56" s="38"/>
      <c r="H56" s="39"/>
    </row>
    <row r="57" spans="1:8" ht="12.75">
      <c r="A57" s="26" t="s">
        <v>88</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3">
      <selection activeCell="G26" sqref="G26"/>
    </sheetView>
  </sheetViews>
  <sheetFormatPr defaultColWidth="11.421875" defaultRowHeight="12.75"/>
  <sheetData>
    <row r="1" spans="1:8" ht="12.75">
      <c r="A1" s="343" t="s">
        <v>93</v>
      </c>
      <c r="B1" s="344"/>
      <c r="C1" s="344"/>
      <c r="D1" s="344"/>
      <c r="E1" s="344"/>
      <c r="F1" s="344"/>
      <c r="G1" s="344"/>
      <c r="H1" s="345"/>
    </row>
    <row r="2" spans="1:8" ht="12.75">
      <c r="A2" s="346" t="s">
        <v>91</v>
      </c>
      <c r="B2" s="347"/>
      <c r="C2" s="347"/>
      <c r="D2" s="347"/>
      <c r="E2" s="347"/>
      <c r="F2" s="347"/>
      <c r="G2" s="347"/>
      <c r="H2" s="348"/>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88</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4"/>
  <sheetViews>
    <sheetView workbookViewId="0" topLeftCell="A1">
      <selection activeCell="A262" sqref="A262:IV262"/>
    </sheetView>
  </sheetViews>
  <sheetFormatPr defaultColWidth="11.421875" defaultRowHeight="12.75"/>
  <cols>
    <col min="1" max="1" width="8.28125" style="65" customWidth="1"/>
    <col min="2" max="2" width="6.00390625" style="65" customWidth="1"/>
    <col min="3" max="13" width="5.140625" style="65" customWidth="1"/>
    <col min="14" max="14" width="5.28125" style="65" customWidth="1"/>
    <col min="15" max="16" width="6.140625" style="65" customWidth="1"/>
    <col min="17" max="17" width="6.7109375" style="65" customWidth="1"/>
    <col min="18" max="16384" width="11.421875" style="65" customWidth="1"/>
  </cols>
  <sheetData>
    <row r="1" spans="1:17" ht="12.75">
      <c r="A1" s="355" t="s">
        <v>94</v>
      </c>
      <c r="B1" s="355"/>
      <c r="C1" s="355"/>
      <c r="D1" s="355"/>
      <c r="E1" s="355"/>
      <c r="F1" s="355"/>
      <c r="G1" s="355"/>
      <c r="H1" s="355"/>
      <c r="I1" s="355"/>
      <c r="J1" s="355"/>
      <c r="K1" s="355"/>
      <c r="L1" s="355"/>
      <c r="M1" s="355"/>
      <c r="N1" s="355"/>
      <c r="O1" s="355"/>
      <c r="P1" s="355"/>
      <c r="Q1" s="355"/>
    </row>
    <row r="2" spans="1:17" ht="12.75">
      <c r="A2" s="47"/>
      <c r="B2" s="48"/>
      <c r="C2" s="48"/>
      <c r="D2" s="48"/>
      <c r="E2" s="48"/>
      <c r="F2" s="48"/>
      <c r="G2" s="48"/>
      <c r="H2" s="48"/>
      <c r="I2" s="48"/>
      <c r="J2" s="48"/>
      <c r="K2" s="48"/>
      <c r="L2" s="48"/>
      <c r="M2" s="48"/>
      <c r="N2" s="49"/>
      <c r="O2" s="49"/>
      <c r="P2" s="49"/>
      <c r="Q2"/>
    </row>
    <row r="3" spans="1:17" ht="12.75">
      <c r="A3" s="357" t="s">
        <v>95</v>
      </c>
      <c r="B3" s="357"/>
      <c r="C3" s="357"/>
      <c r="D3" s="357"/>
      <c r="E3" s="357"/>
      <c r="F3" s="357"/>
      <c r="G3" s="357"/>
      <c r="H3" s="357"/>
      <c r="I3" s="357"/>
      <c r="J3" s="357"/>
      <c r="K3" s="357"/>
      <c r="L3" s="357"/>
      <c r="M3" s="357"/>
      <c r="N3" s="357"/>
      <c r="O3" s="357"/>
      <c r="P3" s="357"/>
      <c r="Q3" s="357"/>
    </row>
    <row r="4" spans="1:17" ht="12.75" customHeight="1">
      <c r="A4" s="355" t="s">
        <v>96</v>
      </c>
      <c r="B4" s="355"/>
      <c r="C4" s="355"/>
      <c r="D4" s="355"/>
      <c r="E4" s="355"/>
      <c r="F4" s="355"/>
      <c r="G4" s="355"/>
      <c r="H4" s="355"/>
      <c r="I4" s="355"/>
      <c r="J4" s="355"/>
      <c r="K4" s="355"/>
      <c r="L4" s="355"/>
      <c r="M4" s="355"/>
      <c r="N4" s="355"/>
      <c r="O4" s="355"/>
      <c r="P4" s="355"/>
      <c r="Q4" s="355"/>
    </row>
    <row r="5" spans="1:17" ht="12.75" customHeight="1">
      <c r="A5" s="50"/>
      <c r="B5" s="51"/>
      <c r="C5" s="52"/>
      <c r="D5" s="52"/>
      <c r="E5" s="52"/>
      <c r="F5" s="52"/>
      <c r="G5" s="52"/>
      <c r="H5" s="52"/>
      <c r="I5" s="52"/>
      <c r="J5" s="52"/>
      <c r="K5" s="52"/>
      <c r="L5" s="52"/>
      <c r="M5" s="52"/>
      <c r="N5" s="53"/>
      <c r="O5" s="53"/>
      <c r="P5" s="53"/>
      <c r="Q5"/>
    </row>
    <row r="6" spans="1:17" ht="12.75" customHeight="1">
      <c r="A6" s="51"/>
      <c r="B6" s="51"/>
      <c r="C6" s="52"/>
      <c r="D6" s="52"/>
      <c r="E6" s="52"/>
      <c r="F6" s="52"/>
      <c r="G6" s="52"/>
      <c r="H6" s="52"/>
      <c r="I6" s="52"/>
      <c r="J6" s="52"/>
      <c r="K6" s="52"/>
      <c r="L6" s="52"/>
      <c r="M6" s="52"/>
      <c r="N6" s="53"/>
      <c r="O6" s="53"/>
      <c r="P6" s="53"/>
      <c r="Q6"/>
    </row>
    <row r="7" spans="1:17" ht="12.75" customHeight="1">
      <c r="A7" s="51"/>
      <c r="B7" s="51"/>
      <c r="C7" s="52"/>
      <c r="D7" s="52"/>
      <c r="E7" s="52"/>
      <c r="F7" s="52"/>
      <c r="G7" s="52"/>
      <c r="H7" s="52"/>
      <c r="I7" s="52"/>
      <c r="J7" s="52"/>
      <c r="K7" s="52"/>
      <c r="L7" s="52"/>
      <c r="M7" s="52"/>
      <c r="N7" s="54"/>
      <c r="O7" s="53"/>
      <c r="P7" s="53"/>
      <c r="Q7"/>
    </row>
    <row r="8" spans="1:17" ht="12.75">
      <c r="A8" s="149"/>
      <c r="B8" s="150"/>
      <c r="C8" s="151"/>
      <c r="D8" s="151"/>
      <c r="E8" s="151"/>
      <c r="F8" s="151"/>
      <c r="G8" s="151"/>
      <c r="H8" s="151"/>
      <c r="I8" s="151"/>
      <c r="J8" s="151"/>
      <c r="K8" s="151"/>
      <c r="L8" s="151"/>
      <c r="M8" s="151"/>
      <c r="N8" s="152"/>
      <c r="O8" s="349" t="s">
        <v>97</v>
      </c>
      <c r="P8" s="350"/>
      <c r="Q8" s="350"/>
    </row>
    <row r="9" spans="1:17" ht="12.75">
      <c r="A9" s="153"/>
      <c r="B9" s="154"/>
      <c r="C9" s="155"/>
      <c r="D9" s="155"/>
      <c r="E9" s="155"/>
      <c r="F9" s="155"/>
      <c r="G9" s="155"/>
      <c r="H9" s="155"/>
      <c r="I9" s="155"/>
      <c r="J9" s="155"/>
      <c r="K9" s="155"/>
      <c r="L9" s="155"/>
      <c r="M9" s="155"/>
      <c r="N9" s="156"/>
      <c r="O9" s="55" t="s">
        <v>105</v>
      </c>
      <c r="P9" s="56"/>
      <c r="Q9" s="57" t="s">
        <v>239</v>
      </c>
    </row>
    <row r="10" spans="1:17" ht="12.75">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158" t="s">
        <v>111</v>
      </c>
      <c r="O10" s="351" t="s">
        <v>112</v>
      </c>
      <c r="P10" s="352"/>
      <c r="Q10" s="352"/>
    </row>
    <row r="11" spans="1:17" ht="12.75">
      <c r="A11" s="153"/>
      <c r="B11" s="154"/>
      <c r="C11" s="155"/>
      <c r="D11" s="155"/>
      <c r="E11" s="155"/>
      <c r="F11" s="155"/>
      <c r="G11" s="155"/>
      <c r="H11" s="155"/>
      <c r="I11" s="155"/>
      <c r="J11" s="155"/>
      <c r="K11" s="155"/>
      <c r="L11" s="155"/>
      <c r="M11" s="155"/>
      <c r="N11" s="156"/>
      <c r="O11" s="158" t="s">
        <v>113</v>
      </c>
      <c r="P11" s="58" t="s">
        <v>114</v>
      </c>
      <c r="Q11" s="160" t="s">
        <v>114</v>
      </c>
    </row>
    <row r="12" spans="1:17" ht="12.75">
      <c r="A12" s="161"/>
      <c r="B12" s="162"/>
      <c r="C12" s="163"/>
      <c r="D12" s="163"/>
      <c r="E12" s="163"/>
      <c r="F12" s="163"/>
      <c r="G12" s="163"/>
      <c r="H12" s="163"/>
      <c r="I12" s="163"/>
      <c r="J12" s="163"/>
      <c r="K12" s="163"/>
      <c r="L12" s="163"/>
      <c r="M12" s="163"/>
      <c r="N12" s="164"/>
      <c r="O12" s="165" t="s">
        <v>115</v>
      </c>
      <c r="P12" s="166" t="s">
        <v>116</v>
      </c>
      <c r="Q12" s="167" t="s">
        <v>117</v>
      </c>
    </row>
    <row r="13" spans="1:17" ht="12.75">
      <c r="A13" s="59"/>
      <c r="B13" s="60"/>
      <c r="C13" s="60"/>
      <c r="D13" s="60"/>
      <c r="E13" s="60"/>
      <c r="F13" s="60"/>
      <c r="G13" s="60"/>
      <c r="H13" s="60"/>
      <c r="I13" s="60"/>
      <c r="J13" s="60"/>
      <c r="K13" s="60"/>
      <c r="L13" s="60"/>
      <c r="M13" s="60"/>
      <c r="N13" s="168"/>
      <c r="O13"/>
      <c r="P13"/>
      <c r="Q13"/>
    </row>
    <row r="14" spans="1:17" ht="12.75">
      <c r="A14" s="59"/>
      <c r="B14" s="60"/>
      <c r="C14" s="60"/>
      <c r="D14" s="60"/>
      <c r="E14" s="60"/>
      <c r="F14" s="60"/>
      <c r="G14" s="60"/>
      <c r="H14" s="60"/>
      <c r="I14" s="60"/>
      <c r="J14" s="60"/>
      <c r="K14" s="60"/>
      <c r="L14" s="60"/>
      <c r="M14" s="60"/>
      <c r="N14" s="168"/>
      <c r="O14" s="61"/>
      <c r="P14" s="58"/>
      <c r="Q14"/>
    </row>
    <row r="15" spans="1:17" ht="12.75">
      <c r="A15" s="169"/>
      <c r="B15"/>
      <c r="C15"/>
      <c r="D15"/>
      <c r="E15"/>
      <c r="F15"/>
      <c r="G15"/>
      <c r="H15"/>
      <c r="I15"/>
      <c r="J15"/>
      <c r="K15"/>
      <c r="L15"/>
      <c r="M15" s="62"/>
      <c r="N15" s="63"/>
      <c r="O15" s="64"/>
      <c r="P15" s="170"/>
      <c r="Q15"/>
    </row>
    <row r="16" spans="1:17" ht="12.75">
      <c r="A16" s="353" t="s">
        <v>14</v>
      </c>
      <c r="B16" s="353"/>
      <c r="C16" s="353"/>
      <c r="D16" s="353"/>
      <c r="E16" s="353"/>
      <c r="F16" s="353"/>
      <c r="G16" s="353"/>
      <c r="H16" s="353"/>
      <c r="I16" s="353"/>
      <c r="J16" s="353"/>
      <c r="K16" s="353"/>
      <c r="L16" s="353"/>
      <c r="M16" s="353"/>
      <c r="N16" s="353"/>
      <c r="O16" s="353"/>
      <c r="P16" s="353"/>
      <c r="Q16" s="353"/>
    </row>
    <row r="17" spans="1:17" ht="12" customHeight="1">
      <c r="A17" s="172"/>
      <c r="B17" s="173"/>
      <c r="C17" s="173"/>
      <c r="D17" s="173"/>
      <c r="E17" s="173"/>
      <c r="F17" s="173"/>
      <c r="G17" s="173"/>
      <c r="H17" s="173"/>
      <c r="I17" s="173"/>
      <c r="J17" s="173"/>
      <c r="K17" s="173"/>
      <c r="L17" s="173"/>
      <c r="M17" s="173"/>
      <c r="N17" s="173"/>
      <c r="O17" s="173"/>
      <c r="P17" s="173"/>
      <c r="Q17"/>
    </row>
    <row r="18" spans="1:17" s="66" customFormat="1" ht="11.25" customHeight="1">
      <c r="A18" s="174"/>
      <c r="B18" s="62"/>
      <c r="C18" s="62"/>
      <c r="D18" s="62"/>
      <c r="E18" s="62"/>
      <c r="F18" s="62"/>
      <c r="G18" s="62"/>
      <c r="H18" s="62"/>
      <c r="I18" s="62"/>
      <c r="J18" s="62"/>
      <c r="K18" s="62"/>
      <c r="L18" s="62"/>
      <c r="M18" s="62"/>
      <c r="N18" s="62"/>
      <c r="O18" s="175"/>
      <c r="P18" s="175"/>
      <c r="Q18" s="176"/>
    </row>
    <row r="19" spans="1:17" s="66" customFormat="1" ht="12" customHeight="1">
      <c r="A19" s="42" t="s">
        <v>118</v>
      </c>
      <c r="B19" s="62">
        <v>86.58170174656328</v>
      </c>
      <c r="C19" s="62">
        <v>97.02850109429944</v>
      </c>
      <c r="D19" s="62">
        <v>107.81152390295642</v>
      </c>
      <c r="E19" s="62">
        <v>94.35403418606606</v>
      </c>
      <c r="F19" s="62">
        <v>106.41292587980114</v>
      </c>
      <c r="G19" s="62">
        <v>93.73562267216786</v>
      </c>
      <c r="H19" s="62">
        <v>93.5037375210036</v>
      </c>
      <c r="I19" s="62">
        <v>94.6721621319961</v>
      </c>
      <c r="J19" s="62">
        <v>105.01610866563225</v>
      </c>
      <c r="K19" s="62">
        <v>109.94468117869458</v>
      </c>
      <c r="L19" s="62">
        <v>116.89370701889996</v>
      </c>
      <c r="M19" s="62">
        <v>94.04529392814986</v>
      </c>
      <c r="N19" s="62">
        <v>99.99999999385255</v>
      </c>
      <c r="O19" s="177"/>
      <c r="P19" s="175"/>
      <c r="Q19" s="176"/>
    </row>
    <row r="20" spans="1:17" s="66" customFormat="1" ht="11.25" customHeight="1">
      <c r="A20" s="43">
        <v>2001</v>
      </c>
      <c r="B20" s="178">
        <v>104.1179773510133</v>
      </c>
      <c r="C20" s="178">
        <v>103.25792122547254</v>
      </c>
      <c r="D20" s="178">
        <v>109.5068000098053</v>
      </c>
      <c r="E20" s="178">
        <v>94.12215138891845</v>
      </c>
      <c r="F20" s="178">
        <v>105.37026693937754</v>
      </c>
      <c r="G20" s="178">
        <v>94.23192883977732</v>
      </c>
      <c r="H20" s="178">
        <v>98.0933430265579</v>
      </c>
      <c r="I20" s="178">
        <v>96.7076031596901</v>
      </c>
      <c r="J20" s="178">
        <v>99.7699687101702</v>
      </c>
      <c r="K20" s="178">
        <v>104.1375458794494</v>
      </c>
      <c r="L20" s="178">
        <v>108.97676126825357</v>
      </c>
      <c r="M20" s="178">
        <v>90.54129495103523</v>
      </c>
      <c r="N20" s="62">
        <f>(B20+C20+D20+E20+F20+G20+H20+I20+J20+K20+L20+M20)/12</f>
        <v>100.73613022912674</v>
      </c>
      <c r="O20" s="177">
        <f>100*(H20-G20)/G20</f>
        <v>4.097776872790268</v>
      </c>
      <c r="P20" s="177">
        <f>100*(H20-H19)/H19</f>
        <v>4.908472781126366</v>
      </c>
      <c r="Q20" s="175">
        <f>(((B20+C20+D20+E20+F20+G20+H20)/7)-((B19+C19+D19+E19+F19+G19+H19)/7))/((B19+C19+D19+E19+F19+G19+H19)/7)*100</f>
        <v>4.308379953873383</v>
      </c>
    </row>
    <row r="21" spans="1:17" s="67" customFormat="1" ht="11.25" customHeight="1">
      <c r="A21" s="44">
        <v>2002</v>
      </c>
      <c r="B21" s="62">
        <v>98.60363736770597</v>
      </c>
      <c r="C21" s="62">
        <v>101.96996521698189</v>
      </c>
      <c r="D21" s="62">
        <v>112.45145336874234</v>
      </c>
      <c r="E21" s="62">
        <v>108.74879168760678</v>
      </c>
      <c r="F21" s="62">
        <v>102.63138634373212</v>
      </c>
      <c r="G21" s="62">
        <v>103.81718573160299</v>
      </c>
      <c r="H21" s="62">
        <v>100.11415637588324</v>
      </c>
      <c r="I21" s="62">
        <v>101.9199211234411</v>
      </c>
      <c r="J21" s="62">
        <v>114.19656228206298</v>
      </c>
      <c r="K21" s="62">
        <v>120.85742825853552</v>
      </c>
      <c r="L21" s="62">
        <v>120.05015098417266</v>
      </c>
      <c r="M21" s="62">
        <v>101.07940872423642</v>
      </c>
      <c r="N21" s="62">
        <f>(B21+C21+D21+E21+F21+G21+H21+I21+J21+K21+L21+M21)/12</f>
        <v>107.20333728872532</v>
      </c>
      <c r="O21" s="177">
        <f>100*(H21-G21)/G21</f>
        <v>-3.5668751080318586</v>
      </c>
      <c r="P21" s="177">
        <f>100*(H21-H20)/H20</f>
        <v>2.0600922417112644</v>
      </c>
      <c r="Q21" s="175">
        <f>(((B21+C21+D21+E21+F21+G21+H21)/7)-((B20+C20+D20+E20+F20+G20+H20)/7))/((B20+C20+D20+E20+F20+G20+H20)/7)*100</f>
        <v>2.7707318384727135</v>
      </c>
    </row>
    <row r="22" spans="1:17" s="66" customFormat="1" ht="11.25" customHeight="1">
      <c r="A22" s="44">
        <v>2003</v>
      </c>
      <c r="B22" s="62">
        <v>116.63811766644785</v>
      </c>
      <c r="C22" s="62">
        <v>115.1</v>
      </c>
      <c r="D22" s="62">
        <v>126.9</v>
      </c>
      <c r="E22" s="62">
        <v>116.9</v>
      </c>
      <c r="F22" s="62">
        <v>110.9</v>
      </c>
      <c r="G22" s="62">
        <v>115.2</v>
      </c>
      <c r="H22" s="62">
        <v>119.1</v>
      </c>
      <c r="I22" s="62">
        <v>108.7</v>
      </c>
      <c r="J22" s="62">
        <v>132.7</v>
      </c>
      <c r="K22" s="62">
        <v>136.8</v>
      </c>
      <c r="L22" s="62">
        <v>135.2</v>
      </c>
      <c r="M22" s="62">
        <v>108</v>
      </c>
      <c r="N22" s="62">
        <f>(B22+C22+D22+E22+F22+G22+H22+I22+J22+K22+L22+M22)/12</f>
        <v>120.17817647220399</v>
      </c>
      <c r="O22" s="177">
        <f>100*(H22-G22)/G22</f>
        <v>3.385416666666659</v>
      </c>
      <c r="P22" s="177">
        <f>100*(H22-H21)/H21</f>
        <v>18.964194786632895</v>
      </c>
      <c r="Q22" s="175">
        <f>(((B22+C22+D22+E22+F22+G22+H22)/7)-((B21+C21+D21+E21+F21+G21+H21)/7))/((B21+C21+D21+E21+F21+G21+H21)/7)*100</f>
        <v>12.686654028822042</v>
      </c>
    </row>
    <row r="23" spans="1:17" s="66" customFormat="1" ht="11.25" customHeight="1">
      <c r="A23" s="44">
        <v>2004</v>
      </c>
      <c r="B23" s="62">
        <v>118.16353302309928</v>
      </c>
      <c r="C23" s="62">
        <v>118.589366444233</v>
      </c>
      <c r="D23" s="62">
        <v>147.00620859569108</v>
      </c>
      <c r="E23" s="62">
        <v>128.3946108923451</v>
      </c>
      <c r="F23" s="62">
        <v>129.61277459136028</v>
      </c>
      <c r="G23" s="62">
        <v>141.9</v>
      </c>
      <c r="H23" s="62">
        <v>133.3699592704021</v>
      </c>
      <c r="I23" s="62" t="s">
        <v>50</v>
      </c>
      <c r="J23" s="62" t="s">
        <v>50</v>
      </c>
      <c r="K23" s="62" t="s">
        <v>50</v>
      </c>
      <c r="L23" s="62" t="s">
        <v>50</v>
      </c>
      <c r="M23" s="62" t="s">
        <v>50</v>
      </c>
      <c r="N23" s="62">
        <f>(B23+C23+D23+E23+F23+G23+H23)/7</f>
        <v>131.0052075453044</v>
      </c>
      <c r="O23" s="177">
        <f>100*(H23-G23)/G23</f>
        <v>-6.0113042491881</v>
      </c>
      <c r="P23" s="177">
        <f>100*(H23-H22)/H22</f>
        <v>11.981493929808645</v>
      </c>
      <c r="Q23" s="175">
        <f>(((B23+C23+D23+E23+F23+G23+H23)/7)-((B22+C22+D22+E22+F22+G22+H22)/7))/((B22+C22+D22+E22+F22+G22+H22)/7)*100</f>
        <v>11.733137900854617</v>
      </c>
    </row>
    <row r="24" spans="1:17" s="66" customFormat="1" ht="11.25" customHeight="1">
      <c r="A24" s="45"/>
      <c r="B24" s="62"/>
      <c r="C24" s="62"/>
      <c r="D24" s="62"/>
      <c r="E24" s="62"/>
      <c r="F24" s="62"/>
      <c r="G24" s="62"/>
      <c r="H24" s="62"/>
      <c r="I24" s="62"/>
      <c r="J24" s="62"/>
      <c r="K24" s="62"/>
      <c r="L24" s="62"/>
      <c r="M24" s="62"/>
      <c r="N24" s="62"/>
      <c r="O24" s="179"/>
      <c r="P24" s="179"/>
      <c r="Q24" s="176"/>
    </row>
    <row r="25" spans="1:17" s="66" customFormat="1" ht="11.25" customHeight="1">
      <c r="A25" s="46" t="s">
        <v>119</v>
      </c>
      <c r="B25" s="62">
        <v>85.14354757668279</v>
      </c>
      <c r="C25" s="62">
        <v>97.69973901791793</v>
      </c>
      <c r="D25" s="62">
        <v>109.25360919848153</v>
      </c>
      <c r="E25" s="62">
        <v>96.04618882805315</v>
      </c>
      <c r="F25" s="62">
        <v>104.50675721760594</v>
      </c>
      <c r="G25" s="62">
        <v>92.2486488747349</v>
      </c>
      <c r="H25" s="62">
        <v>93.41849495106331</v>
      </c>
      <c r="I25" s="62">
        <v>98.46339241437411</v>
      </c>
      <c r="J25" s="62">
        <v>106.62445518636633</v>
      </c>
      <c r="K25" s="62">
        <v>111.15651615056119</v>
      </c>
      <c r="L25" s="62">
        <v>113.64095420627484</v>
      </c>
      <c r="M25" s="62">
        <v>91.7976963405407</v>
      </c>
      <c r="N25" s="62">
        <v>99.99999999688804</v>
      </c>
      <c r="O25" s="175"/>
      <c r="P25" s="175"/>
      <c r="Q25" s="176"/>
    </row>
    <row r="26" spans="1:17" s="66" customFormat="1" ht="11.25" customHeight="1">
      <c r="A26" s="43">
        <v>2001</v>
      </c>
      <c r="B26" s="62">
        <v>102.3914251110364</v>
      </c>
      <c r="C26" s="62">
        <v>101.19309202821964</v>
      </c>
      <c r="D26" s="62">
        <v>108.22769006505699</v>
      </c>
      <c r="E26" s="62">
        <v>92.44903567823904</v>
      </c>
      <c r="F26" s="62">
        <v>104.4217319758987</v>
      </c>
      <c r="G26" s="62">
        <v>92.85250349259843</v>
      </c>
      <c r="H26" s="62">
        <v>97.95500994978444</v>
      </c>
      <c r="I26" s="62">
        <v>100.40490228642673</v>
      </c>
      <c r="J26" s="62">
        <v>101.26603830799641</v>
      </c>
      <c r="K26" s="62">
        <v>106.39637742280725</v>
      </c>
      <c r="L26" s="62">
        <v>106.55506362407503</v>
      </c>
      <c r="M26" s="62">
        <v>88.07237493663318</v>
      </c>
      <c r="N26" s="62">
        <f>(B26+C26+D26+E26+F26+G26+H26+I26+J26+K26+L26+M26)/12</f>
        <v>100.18210373989768</v>
      </c>
      <c r="O26" s="177">
        <f>100*(H26-G26)/G26</f>
        <v>5.495281511276373</v>
      </c>
      <c r="P26" s="177">
        <f>100*(H26-H25)/H25</f>
        <v>4.856120836776011</v>
      </c>
      <c r="Q26" s="175">
        <f>(((B26+C26+D26+E26+F26+G26+H26)/7)-((B25+C25+D25+E25+F25+G25+H25)/7))/((B25+C25+D25+E25+F25+G25+H25)/7)*100</f>
        <v>3.121476106860401</v>
      </c>
    </row>
    <row r="27" spans="1:17" s="67" customFormat="1" ht="11.25" customHeight="1">
      <c r="A27" s="44">
        <v>2002</v>
      </c>
      <c r="B27" s="178">
        <v>96.95691837707628</v>
      </c>
      <c r="C27" s="178">
        <v>96.96496364654003</v>
      </c>
      <c r="D27" s="178">
        <v>108.37634176200153</v>
      </c>
      <c r="E27" s="178">
        <v>103.2331044331248</v>
      </c>
      <c r="F27" s="178">
        <v>96.59465541458233</v>
      </c>
      <c r="G27" s="178">
        <v>99.43355115390379</v>
      </c>
      <c r="H27" s="178">
        <v>98.18338803320445</v>
      </c>
      <c r="I27" s="178">
        <v>102.18576793346723</v>
      </c>
      <c r="J27" s="178">
        <v>108.16045008182739</v>
      </c>
      <c r="K27" s="178">
        <v>115.42256905632384</v>
      </c>
      <c r="L27" s="178">
        <v>112.13467114969022</v>
      </c>
      <c r="M27" s="178">
        <v>94.17893043905671</v>
      </c>
      <c r="N27" s="62">
        <f>(B27+C27+D27+E27+F27+G27+H27+I27+J27+K27+L27+M27)/12</f>
        <v>102.65210929006655</v>
      </c>
      <c r="O27" s="177">
        <f>100*(H27-G27)/G27</f>
        <v>-1.2572849970573128</v>
      </c>
      <c r="P27" s="177">
        <f>100*(H27-H26)/H26</f>
        <v>0.2331458937496786</v>
      </c>
      <c r="Q27" s="175">
        <f>(((B27+C27+D27+E27+F27+G27+H27)/7)-((B26+C26+D26+E26+F26+G26+H26)/7))/((B26+C26+D26+E26+F26+G26+H26)/7)*100</f>
        <v>0.03608834198913504</v>
      </c>
    </row>
    <row r="28" spans="1:17" s="66" customFormat="1" ht="11.25" customHeight="1">
      <c r="A28" s="44">
        <v>2003</v>
      </c>
      <c r="B28" s="62">
        <v>110.420095500168</v>
      </c>
      <c r="C28" s="62">
        <v>108.5</v>
      </c>
      <c r="D28" s="62">
        <v>122.5</v>
      </c>
      <c r="E28" s="62">
        <v>112.9</v>
      </c>
      <c r="F28" s="62">
        <v>109.7</v>
      </c>
      <c r="G28" s="62">
        <v>111.8</v>
      </c>
      <c r="H28" s="62">
        <v>112.7</v>
      </c>
      <c r="I28" s="62">
        <v>105.9</v>
      </c>
      <c r="J28" s="62">
        <v>125.7</v>
      </c>
      <c r="K28" s="62">
        <v>125.5</v>
      </c>
      <c r="L28" s="62">
        <v>122.3</v>
      </c>
      <c r="M28" s="62">
        <v>101.5</v>
      </c>
      <c r="N28" s="62">
        <f>(B28+C28+D28+E28+F28+G28+H28+I28+J28+K28+L28+M28)/12</f>
        <v>114.11834129168068</v>
      </c>
      <c r="O28" s="177">
        <f>100*(H28-G28)/G28</f>
        <v>0.8050089445438333</v>
      </c>
      <c r="P28" s="177">
        <f>100*(H28-H27)/H27</f>
        <v>14.785201710381196</v>
      </c>
      <c r="Q28" s="175">
        <f>(((B28+C28+D28+E28+F28+G28+H28)/7)-((B27+C27+D27+E27+F27+G27+H27)/7))/((B27+C27+D27+E27+F27+G27+H27)/7)*100</f>
        <v>12.687112621575846</v>
      </c>
    </row>
    <row r="29" spans="1:17" s="66" customFormat="1" ht="11.25" customHeight="1">
      <c r="A29" s="44">
        <v>2004</v>
      </c>
      <c r="B29" s="62">
        <v>111.33708562401883</v>
      </c>
      <c r="C29" s="62">
        <v>108.83349876450727</v>
      </c>
      <c r="D29" s="62">
        <v>137.01646409387448</v>
      </c>
      <c r="E29" s="62">
        <v>119.60798327123001</v>
      </c>
      <c r="F29" s="62">
        <v>114.0149570949454</v>
      </c>
      <c r="G29" s="62">
        <v>124.6</v>
      </c>
      <c r="H29" s="62">
        <v>122.41452392522108</v>
      </c>
      <c r="I29" s="62" t="s">
        <v>50</v>
      </c>
      <c r="J29" s="62" t="s">
        <v>50</v>
      </c>
      <c r="K29" s="62" t="s">
        <v>50</v>
      </c>
      <c r="L29" s="62" t="s">
        <v>50</v>
      </c>
      <c r="M29" s="62" t="s">
        <v>50</v>
      </c>
      <c r="N29" s="62">
        <f>(B29+C29+D29+E29+F29+G29+H29)/7</f>
        <v>119.68921611054243</v>
      </c>
      <c r="O29" s="177">
        <f>100*(H29-G29)/G29</f>
        <v>-1.753993639469437</v>
      </c>
      <c r="P29" s="177">
        <f>100*(H29-H28)/H28</f>
        <v>8.619808274375398</v>
      </c>
      <c r="Q29" s="175">
        <f>(((B29+C29+D29+E29+F29+G29+H29)/7)-((B28+C28+D28+E28+F28+G28+H28)/7))/((B28+C28+D28+E28+F28+G28+H28)/7)*100</f>
        <v>6.252778788390242</v>
      </c>
    </row>
    <row r="30" spans="1:17" s="66" customFormat="1" ht="11.25" customHeight="1">
      <c r="A30" s="45"/>
      <c r="B30" s="62"/>
      <c r="C30" s="62"/>
      <c r="D30" s="62"/>
      <c r="E30" s="62"/>
      <c r="F30" s="62"/>
      <c r="G30" s="62"/>
      <c r="H30" s="62"/>
      <c r="I30" s="62"/>
      <c r="J30" s="62"/>
      <c r="K30" s="62"/>
      <c r="L30" s="62"/>
      <c r="M30" s="62"/>
      <c r="N30" s="62"/>
      <c r="O30" s="177"/>
      <c r="P30" s="177"/>
      <c r="Q30" s="176"/>
    </row>
    <row r="31" spans="1:17" s="66" customFormat="1" ht="11.25" customHeight="1">
      <c r="A31" s="46" t="s">
        <v>120</v>
      </c>
      <c r="B31" s="62">
        <v>90.44327248372204</v>
      </c>
      <c r="C31" s="62">
        <v>95.22616811235306</v>
      </c>
      <c r="D31" s="62">
        <v>103.93939777642156</v>
      </c>
      <c r="E31" s="62">
        <v>89.81044981782587</v>
      </c>
      <c r="F31" s="62">
        <v>111.5311567888078</v>
      </c>
      <c r="G31" s="62">
        <v>97.72827841399719</v>
      </c>
      <c r="H31" s="62">
        <v>93.73262134989774</v>
      </c>
      <c r="I31" s="62">
        <v>84.4923746291355</v>
      </c>
      <c r="J31" s="62">
        <v>100.69755649252868</v>
      </c>
      <c r="K31" s="62">
        <v>106.6907974688075</v>
      </c>
      <c r="L31" s="62">
        <v>125.62763507909413</v>
      </c>
      <c r="M31" s="62">
        <v>100.08029159806442</v>
      </c>
      <c r="N31" s="62">
        <v>100.00000000088795</v>
      </c>
      <c r="O31" s="177"/>
      <c r="P31" s="177"/>
      <c r="Q31" s="176"/>
    </row>
    <row r="32" spans="1:17" s="66" customFormat="1" ht="11.25" customHeight="1">
      <c r="A32" s="43">
        <v>2001</v>
      </c>
      <c r="B32" s="62">
        <v>108.75392233225438</v>
      </c>
      <c r="C32" s="62">
        <v>108.80216965706305</v>
      </c>
      <c r="D32" s="62">
        <v>112.94132298570918</v>
      </c>
      <c r="E32" s="62">
        <v>98.61461457687719</v>
      </c>
      <c r="F32" s="62">
        <v>107.91716694870499</v>
      </c>
      <c r="G32" s="62">
        <v>97.9358075120108</v>
      </c>
      <c r="H32" s="62">
        <v>98.4647795470935</v>
      </c>
      <c r="I32" s="62">
        <v>86.78002909036726</v>
      </c>
      <c r="J32" s="62">
        <v>95.75288997184698</v>
      </c>
      <c r="K32" s="62">
        <v>98.07238407813654</v>
      </c>
      <c r="L32" s="62">
        <v>115.4792329398004</v>
      </c>
      <c r="M32" s="62">
        <v>97.17056284663535</v>
      </c>
      <c r="N32" s="62">
        <f>(B32+C32+D32+E32+F32+G32+H32+I32+J32+K32+L32+M32)/12</f>
        <v>102.22374020720832</v>
      </c>
      <c r="O32" s="177">
        <f>100*(H32-G32)/G32</f>
        <v>0.5401211758200183</v>
      </c>
      <c r="P32" s="177">
        <f>100*(H32-H31)/H31</f>
        <v>5.048571275448407</v>
      </c>
      <c r="Q32" s="175">
        <f>(((B32+C32+D32+E32+F32+G32+H32)/7)-((B31+C31+D31+E31+F31+G31+H31)/7))/((B31+C31+D31+E31+F31+G31+H31)/7)*100</f>
        <v>7.476200272710863</v>
      </c>
    </row>
    <row r="33" spans="1:17" s="67" customFormat="1" ht="11.25" customHeight="1">
      <c r="A33" s="44">
        <v>2002</v>
      </c>
      <c r="B33" s="178">
        <v>103.02522303605647</v>
      </c>
      <c r="C33" s="178">
        <v>115.40883565596968</v>
      </c>
      <c r="D33" s="178">
        <v>123.39348728401554</v>
      </c>
      <c r="E33" s="178">
        <v>123.558898207845</v>
      </c>
      <c r="F33" s="178">
        <v>118.84054106118766</v>
      </c>
      <c r="G33" s="178">
        <v>115.58763101987321</v>
      </c>
      <c r="H33" s="178">
        <v>105.29843959457234</v>
      </c>
      <c r="I33" s="178">
        <v>101.20609901875352</v>
      </c>
      <c r="J33" s="178">
        <v>130.40405565959725</v>
      </c>
      <c r="K33" s="178">
        <v>135.450504335016</v>
      </c>
      <c r="L33" s="178">
        <v>141.3039121328052</v>
      </c>
      <c r="M33" s="178">
        <v>119.60780123448353</v>
      </c>
      <c r="N33" s="62">
        <f>(B33+C33+D33+E33+F33+G33+H33+I33+J33+K33+L33+M33)/12</f>
        <v>119.42378568668128</v>
      </c>
      <c r="O33" s="177">
        <f>100*(H33-G33)/G33</f>
        <v>-8.901637082199418</v>
      </c>
      <c r="P33" s="177">
        <f>100*(H33-H32)/H32</f>
        <v>6.940207532999612</v>
      </c>
      <c r="Q33" s="175">
        <f>(((B33+C33+D33+E33+F33+G33+H33)/7)-((B32+C32+D32+E32+F32+G32+H32)/7))/((B32+C32+D32+E32+F32+G32+H32)/7)*100</f>
        <v>9.77370620973298</v>
      </c>
    </row>
    <row r="34" spans="1:17" s="66" customFormat="1" ht="11.25" customHeight="1">
      <c r="A34" s="44">
        <v>2003</v>
      </c>
      <c r="B34" s="62">
        <v>133.3340553391261</v>
      </c>
      <c r="C34" s="62">
        <v>132.9</v>
      </c>
      <c r="D34" s="62">
        <v>138.6</v>
      </c>
      <c r="E34" s="62">
        <v>127.6</v>
      </c>
      <c r="F34" s="62">
        <v>114.1</v>
      </c>
      <c r="G34" s="62">
        <v>124.2</v>
      </c>
      <c r="H34" s="62">
        <v>136.2</v>
      </c>
      <c r="I34" s="62">
        <v>116.5</v>
      </c>
      <c r="J34" s="62">
        <v>151.5</v>
      </c>
      <c r="K34" s="62">
        <v>167</v>
      </c>
      <c r="L34" s="62">
        <v>169.6</v>
      </c>
      <c r="M34" s="62">
        <v>125.6</v>
      </c>
      <c r="N34" s="62">
        <f>(B34+C34+D34+E34+F34+G34+H34+I34+J34+K34+L34+M34)/12</f>
        <v>136.42783794492718</v>
      </c>
      <c r="O34" s="177">
        <f>100*(H34-G34)/G34</f>
        <v>9.66183574879226</v>
      </c>
      <c r="P34" s="177">
        <f>100*(H34-H33)/H33</f>
        <v>29.346646089350482</v>
      </c>
      <c r="Q34" s="175">
        <f>(((B34+C34+D34+E34+F34+G34+H34)/7)-((B33+C33+D33+E33+F33+G33+H33)/7))/((B33+C33+D33+E33+F33+G33+H33)/7)*100</f>
        <v>12.64679522193372</v>
      </c>
    </row>
    <row r="35" spans="1:17" s="66" customFormat="1" ht="11.25" customHeight="1">
      <c r="A35" s="44">
        <v>2004</v>
      </c>
      <c r="B35" s="62">
        <v>136.4931460807052</v>
      </c>
      <c r="C35" s="62">
        <v>144.7847311931856</v>
      </c>
      <c r="D35" s="62">
        <v>173.8295532332617</v>
      </c>
      <c r="E35" s="62">
        <v>151.9874806438119</v>
      </c>
      <c r="F35" s="62">
        <v>171.49428958632322</v>
      </c>
      <c r="G35" s="62">
        <v>188.4</v>
      </c>
      <c r="H35" s="62">
        <v>162.78626894906571</v>
      </c>
      <c r="I35" s="62" t="s">
        <v>50</v>
      </c>
      <c r="J35" s="62" t="s">
        <v>50</v>
      </c>
      <c r="K35" s="62" t="s">
        <v>50</v>
      </c>
      <c r="L35" s="62" t="s">
        <v>50</v>
      </c>
      <c r="M35" s="62" t="s">
        <v>50</v>
      </c>
      <c r="N35" s="62">
        <f>(B35+C35+D35+E35+F35+G35+H35)/7</f>
        <v>161.39649566947904</v>
      </c>
      <c r="O35" s="177">
        <f>100*(H35-G35)/G35</f>
        <v>-13.595398646992724</v>
      </c>
      <c r="P35" s="177">
        <f>100*(H35-H34)/H34</f>
        <v>19.52002125482065</v>
      </c>
      <c r="Q35" s="175">
        <f>(((B35+C35+D35+E35+F35+G35+H35)/7)-((B34+C34+D34+E34+F34+G34+H34)/7))/((B34+C34+D34+E34+F34+G34+H34)/7)*100</f>
        <v>24.57085088329832</v>
      </c>
    </row>
    <row r="36" spans="1:17" s="66" customFormat="1" ht="11.25" customHeight="1">
      <c r="A36" s="180"/>
      <c r="B36"/>
      <c r="C36"/>
      <c r="D36"/>
      <c r="E36"/>
      <c r="F36"/>
      <c r="G36"/>
      <c r="H36"/>
      <c r="I36"/>
      <c r="J36"/>
      <c r="K36"/>
      <c r="L36"/>
      <c r="M36"/>
      <c r="N36"/>
      <c r="O36"/>
      <c r="P36"/>
      <c r="Q36" s="176"/>
    </row>
    <row r="37" spans="1:17" s="66" customFormat="1" ht="11.25" customHeight="1">
      <c r="A37" s="180"/>
      <c r="B37" s="62"/>
      <c r="C37" s="62"/>
      <c r="D37" s="62"/>
      <c r="E37" s="62"/>
      <c r="F37" s="62"/>
      <c r="G37" s="62"/>
      <c r="H37" s="62"/>
      <c r="I37" s="62"/>
      <c r="J37" s="62"/>
      <c r="K37" s="62"/>
      <c r="L37" s="62"/>
      <c r="M37" s="62"/>
      <c r="N37"/>
      <c r="O37"/>
      <c r="P37"/>
      <c r="Q37" s="176"/>
    </row>
    <row r="38" spans="1:17" s="66" customFormat="1" ht="11.25" customHeight="1">
      <c r="A38" s="180"/>
      <c r="B38"/>
      <c r="C38"/>
      <c r="D38"/>
      <c r="E38"/>
      <c r="F38"/>
      <c r="G38"/>
      <c r="H38"/>
      <c r="I38"/>
      <c r="J38"/>
      <c r="K38"/>
      <c r="L38"/>
      <c r="M38"/>
      <c r="N38"/>
      <c r="O38"/>
      <c r="P38"/>
      <c r="Q38" s="176"/>
    </row>
    <row r="39" spans="1:17" s="66" customFormat="1" ht="12.75" customHeight="1">
      <c r="A39" s="353" t="s">
        <v>15</v>
      </c>
      <c r="B39" s="353"/>
      <c r="C39" s="353"/>
      <c r="D39" s="353"/>
      <c r="E39" s="353"/>
      <c r="F39" s="353"/>
      <c r="G39" s="353"/>
      <c r="H39" s="353"/>
      <c r="I39" s="353"/>
      <c r="J39" s="353"/>
      <c r="K39" s="353"/>
      <c r="L39" s="353"/>
      <c r="M39" s="353"/>
      <c r="N39" s="353"/>
      <c r="O39" s="353"/>
      <c r="P39" s="353"/>
      <c r="Q39" s="353"/>
    </row>
    <row r="40" spans="1:17" s="66" customFormat="1" ht="12.75" customHeight="1">
      <c r="A40" s="171"/>
      <c r="B40" s="171"/>
      <c r="C40" s="171"/>
      <c r="D40" s="171"/>
      <c r="E40" s="171"/>
      <c r="F40" s="171"/>
      <c r="G40" s="171"/>
      <c r="H40" s="171"/>
      <c r="I40" s="171"/>
      <c r="J40" s="171"/>
      <c r="K40" s="171"/>
      <c r="L40" s="171"/>
      <c r="M40" s="171"/>
      <c r="N40" s="171"/>
      <c r="O40" s="171"/>
      <c r="P40" s="171"/>
      <c r="Q40" s="176"/>
    </row>
    <row r="41" spans="1:17" s="66" customFormat="1" ht="12" customHeight="1">
      <c r="A41" s="172"/>
      <c r="B41" s="173"/>
      <c r="C41" s="173"/>
      <c r="D41" s="173"/>
      <c r="E41" s="173"/>
      <c r="F41" s="173"/>
      <c r="G41" s="173"/>
      <c r="H41" s="173"/>
      <c r="I41" s="173"/>
      <c r="J41" s="173"/>
      <c r="K41" s="173"/>
      <c r="L41" s="173"/>
      <c r="M41" s="173"/>
      <c r="N41" s="173"/>
      <c r="O41" s="173"/>
      <c r="P41" s="173"/>
      <c r="Q41" s="176"/>
    </row>
    <row r="42" spans="1:17" ht="11.25" customHeight="1">
      <c r="A42" s="174"/>
      <c r="B42" s="62"/>
      <c r="C42" s="62"/>
      <c r="D42" s="62"/>
      <c r="E42" s="62"/>
      <c r="F42" s="62"/>
      <c r="G42" s="62"/>
      <c r="H42" s="62"/>
      <c r="I42" s="62"/>
      <c r="J42" s="62"/>
      <c r="K42" s="62"/>
      <c r="L42" s="62"/>
      <c r="M42" s="62"/>
      <c r="N42" s="62"/>
      <c r="O42" s="181"/>
      <c r="P42" s="181"/>
      <c r="Q42"/>
    </row>
    <row r="43" spans="1:17" ht="11.25" customHeight="1">
      <c r="A43" s="42" t="s">
        <v>118</v>
      </c>
      <c r="B43" s="62">
        <v>85.92184738142107</v>
      </c>
      <c r="C43" s="62">
        <v>96.5465776527613</v>
      </c>
      <c r="D43" s="62">
        <v>107.26229129773073</v>
      </c>
      <c r="E43" s="62">
        <v>94.12889960303326</v>
      </c>
      <c r="F43" s="62">
        <v>106.33476393438453</v>
      </c>
      <c r="G43" s="62">
        <v>93.74008252605265</v>
      </c>
      <c r="H43" s="62">
        <v>93.7008465513077</v>
      </c>
      <c r="I43" s="62">
        <v>94.72049950572122</v>
      </c>
      <c r="J43" s="62">
        <v>105.3356168694658</v>
      </c>
      <c r="K43" s="62">
        <v>110.42074473204502</v>
      </c>
      <c r="L43" s="62">
        <v>117.4508326287221</v>
      </c>
      <c r="M43" s="62">
        <v>94.4369973245917</v>
      </c>
      <c r="N43" s="62">
        <v>100.00000000060307</v>
      </c>
      <c r="O43" s="175"/>
      <c r="P43" s="175"/>
      <c r="Q43"/>
    </row>
    <row r="44" spans="1:17" s="66" customFormat="1" ht="11.25" customHeight="1">
      <c r="A44" s="43">
        <v>2001</v>
      </c>
      <c r="B44" s="62">
        <v>104.72472805708372</v>
      </c>
      <c r="C44" s="62">
        <v>103.80463413316612</v>
      </c>
      <c r="D44" s="62">
        <v>110.14014384132761</v>
      </c>
      <c r="E44" s="62">
        <v>94.69190096472914</v>
      </c>
      <c r="F44" s="62">
        <v>105.92719299613739</v>
      </c>
      <c r="G44" s="62">
        <v>94.93811077239266</v>
      </c>
      <c r="H44" s="62">
        <v>98.79131419895563</v>
      </c>
      <c r="I44" s="62">
        <v>97.39841133816005</v>
      </c>
      <c r="J44" s="62">
        <v>100.23937917891219</v>
      </c>
      <c r="K44" s="62">
        <v>104.51821010726418</v>
      </c>
      <c r="L44" s="62">
        <v>109.12810995538898</v>
      </c>
      <c r="M44" s="62">
        <v>90.45539090521618</v>
      </c>
      <c r="N44" s="62">
        <f>(B44+C44+D44+E44+F44+G44+H44+I44+J44+K44+L44+M44)/12</f>
        <v>101.2297938707278</v>
      </c>
      <c r="O44" s="177">
        <f>100*(H44-G44)/G44</f>
        <v>4.0586476760642</v>
      </c>
      <c r="P44" s="177">
        <f>100*(H44-H43)/H43</f>
        <v>5.432680530650855</v>
      </c>
      <c r="Q44" s="175">
        <f>(((B44+C44+D44+E44+F44+G44+H44)/7)-((B43+C43+D43+E43+F43+G43+H43)/7))/((B43+C43+D43+E43+F43+G43+H43)/7)*100</f>
        <v>5.221498282328249</v>
      </c>
    </row>
    <row r="45" spans="1:17" s="66" customFormat="1" ht="11.25" customHeight="1">
      <c r="A45" s="44">
        <v>2002</v>
      </c>
      <c r="B45" s="62">
        <v>98.9363024693525</v>
      </c>
      <c r="C45" s="62">
        <v>102.16844540281436</v>
      </c>
      <c r="D45" s="62">
        <v>112.87585551073663</v>
      </c>
      <c r="E45" s="62">
        <v>109.08212381866953</v>
      </c>
      <c r="F45" s="62">
        <v>103.11376283131463</v>
      </c>
      <c r="G45" s="62">
        <v>104.613960954892</v>
      </c>
      <c r="H45" s="62">
        <v>100.61431934666571</v>
      </c>
      <c r="I45" s="62">
        <v>102.29449589027182</v>
      </c>
      <c r="J45" s="62">
        <v>114.39687018571787</v>
      </c>
      <c r="K45" s="62">
        <v>120.66675517116141</v>
      </c>
      <c r="L45" s="62">
        <v>119.58243838558622</v>
      </c>
      <c r="M45" s="62">
        <v>100.76098797765034</v>
      </c>
      <c r="N45" s="62">
        <f>(B45+C45+D45+E45+F45+G45+H45+I45+J45+K45+L45+M45)/12</f>
        <v>107.42552649540276</v>
      </c>
      <c r="O45" s="177">
        <f>100*(H45-G45)/G45</f>
        <v>-3.823238860013025</v>
      </c>
      <c r="P45" s="177">
        <f>100*(H45-H44)/H44</f>
        <v>1.845309137237238</v>
      </c>
      <c r="Q45" s="175">
        <f>(((B45+C45+D45+E45+F45+G45+H45)/7)-((B44+C44+D44+E44+F44+G44+H44)/7))/((B44+C44+D44+E44+F44+G44+H44)/7)*100</f>
        <v>2.578720975754679</v>
      </c>
    </row>
    <row r="46" spans="1:17" s="66" customFormat="1" ht="11.25" customHeight="1">
      <c r="A46" s="44">
        <v>2003</v>
      </c>
      <c r="B46" s="62">
        <v>116.7</v>
      </c>
      <c r="C46" s="62">
        <v>114.9</v>
      </c>
      <c r="D46" s="62">
        <v>126.8</v>
      </c>
      <c r="E46" s="62">
        <v>117.45102437536208</v>
      </c>
      <c r="F46" s="62">
        <v>111.4</v>
      </c>
      <c r="G46" s="62">
        <v>115.7</v>
      </c>
      <c r="H46" s="62">
        <v>119.1</v>
      </c>
      <c r="I46" s="62">
        <v>108.3</v>
      </c>
      <c r="J46" s="62">
        <v>131.9</v>
      </c>
      <c r="K46" s="62">
        <v>134.4</v>
      </c>
      <c r="L46" s="62">
        <v>132.2</v>
      </c>
      <c r="M46" s="62">
        <v>106.4</v>
      </c>
      <c r="N46" s="62">
        <f>(B46+C46+D46+E46+F46+G46+H46+I46+J46+K46+L46+M46)/12</f>
        <v>119.60425203128021</v>
      </c>
      <c r="O46" s="177">
        <f>100*(H46-G46)/G46</f>
        <v>2.9386343993085493</v>
      </c>
      <c r="P46" s="177">
        <f>100*(H46-H45)/H45</f>
        <v>18.372812909106944</v>
      </c>
      <c r="Q46" s="175">
        <f>(((B46+C46+D46+E46+F46+G46+H46)/7)-((B45+C45+D45+E45+F45+G45+H45)/7))/((B45+C45+D45+E45+F45+G45+H45)/7)*100</f>
        <v>12.393445834304247</v>
      </c>
    </row>
    <row r="47" spans="1:17" s="66" customFormat="1" ht="11.25" customHeight="1">
      <c r="A47" s="44">
        <v>2004</v>
      </c>
      <c r="B47" s="62">
        <v>116.99538215054463</v>
      </c>
      <c r="C47" s="62">
        <v>117.11096240289598</v>
      </c>
      <c r="D47" s="62">
        <v>144.82973683726647</v>
      </c>
      <c r="E47" s="62">
        <v>127.58908732223107</v>
      </c>
      <c r="F47" s="62">
        <v>129.13475383142998</v>
      </c>
      <c r="G47" s="62">
        <v>141</v>
      </c>
      <c r="H47" s="62">
        <v>133.29259428949442</v>
      </c>
      <c r="I47" s="62" t="s">
        <v>50</v>
      </c>
      <c r="J47" s="62" t="s">
        <v>50</v>
      </c>
      <c r="K47" s="62" t="s">
        <v>50</v>
      </c>
      <c r="L47" s="62" t="s">
        <v>50</v>
      </c>
      <c r="M47" s="62" t="s">
        <v>50</v>
      </c>
      <c r="N47" s="62">
        <f>(B47+C47+D47+E47+F47+G47+H47)/7</f>
        <v>129.9932166905518</v>
      </c>
      <c r="O47" s="177">
        <f>100*(H47-G47)/G47</f>
        <v>-5.466245184755732</v>
      </c>
      <c r="P47" s="177">
        <f>100*(H47-H46)/H46</f>
        <v>11.916535927367274</v>
      </c>
      <c r="Q47" s="175">
        <f>(((B47+C47+D47+E47+F47+G47+H47)/7)-((B46+C46+D46+E46+F46+G46+H46)/7))/((B46+C46+D46+E46+F46+G46+H46)/7)*100</f>
        <v>10.692948473033363</v>
      </c>
    </row>
    <row r="48" spans="1:17" s="66" customFormat="1" ht="11.25" customHeight="1">
      <c r="A48" s="45"/>
      <c r="B48" s="62"/>
      <c r="C48" s="62"/>
      <c r="D48" s="62"/>
      <c r="E48" s="62"/>
      <c r="F48" s="62"/>
      <c r="G48" s="62"/>
      <c r="H48" s="62"/>
      <c r="I48" s="62"/>
      <c r="J48" s="62"/>
      <c r="K48" s="62"/>
      <c r="L48" s="62"/>
      <c r="M48" s="62"/>
      <c r="N48" s="62"/>
      <c r="O48" s="179"/>
      <c r="P48" s="179"/>
      <c r="Q48" s="176"/>
    </row>
    <row r="49" spans="1:17" s="66" customFormat="1" ht="11.25" customHeight="1">
      <c r="A49" s="46" t="s">
        <v>119</v>
      </c>
      <c r="B49" s="62">
        <v>84.65931391537737</v>
      </c>
      <c r="C49" s="62">
        <v>97.42942198875316</v>
      </c>
      <c r="D49" s="62">
        <v>108.84925687152436</v>
      </c>
      <c r="E49" s="62">
        <v>95.85772353488295</v>
      </c>
      <c r="F49" s="62">
        <v>104.43576540053594</v>
      </c>
      <c r="G49" s="62">
        <v>92.30121413626047</v>
      </c>
      <c r="H49" s="62">
        <v>93.59784878180018</v>
      </c>
      <c r="I49" s="62">
        <v>98.46108572990431</v>
      </c>
      <c r="J49" s="62">
        <v>106.82898094126409</v>
      </c>
      <c r="K49" s="62">
        <v>111.42241389103049</v>
      </c>
      <c r="L49" s="62">
        <v>114.0225304579622</v>
      </c>
      <c r="M49" s="62">
        <v>92.1344443581638</v>
      </c>
      <c r="N49" s="62">
        <v>100.00000000062163</v>
      </c>
      <c r="O49" s="175"/>
      <c r="P49" s="175"/>
      <c r="Q49" s="176"/>
    </row>
    <row r="50" spans="1:17" s="66" customFormat="1" ht="11.25" customHeight="1">
      <c r="A50" s="43">
        <v>2001</v>
      </c>
      <c r="B50" s="62">
        <v>103.04563420027671</v>
      </c>
      <c r="C50" s="62">
        <v>101.67804777056699</v>
      </c>
      <c r="D50" s="62">
        <v>108.84401011316925</v>
      </c>
      <c r="E50" s="62">
        <v>93.09781733862947</v>
      </c>
      <c r="F50" s="62">
        <v>105.07942407416235</v>
      </c>
      <c r="G50" s="62">
        <v>93.58543594925723</v>
      </c>
      <c r="H50" s="62">
        <v>98.65265917866057</v>
      </c>
      <c r="I50" s="62">
        <v>101.16856017418618</v>
      </c>
      <c r="J50" s="62">
        <v>101.87135757053123</v>
      </c>
      <c r="K50" s="62">
        <v>106.88346572793064</v>
      </c>
      <c r="L50" s="62">
        <v>106.97533360745322</v>
      </c>
      <c r="M50" s="62">
        <v>88.23235073575172</v>
      </c>
      <c r="N50" s="62">
        <f>(B50+C50+D50+E50+F50+G50+H50+I50+J50+K50+L50+M50)/12</f>
        <v>100.75950803671462</v>
      </c>
      <c r="O50" s="177">
        <f>100*(H50-G50)/G50</f>
        <v>5.41454252791089</v>
      </c>
      <c r="P50" s="177">
        <f>100*(H50-H49)/H49</f>
        <v>5.400562579856303</v>
      </c>
      <c r="Q50" s="175">
        <f>(((B50+C50+D50+E50+F50+G50+H50)/7)-((B49+C49+D49+E49+F49+G49+H49)/7))/((B49+C49+D49+E49+F49+G49+H49)/7)*100</f>
        <v>3.9656288153852493</v>
      </c>
    </row>
    <row r="51" spans="1:17" s="66" customFormat="1" ht="11.25" customHeight="1">
      <c r="A51" s="44">
        <v>2002</v>
      </c>
      <c r="B51" s="62">
        <v>97.57825270898253</v>
      </c>
      <c r="C51" s="62">
        <v>97.50521998745462</v>
      </c>
      <c r="D51" s="62">
        <v>109.17162919194399</v>
      </c>
      <c r="E51" s="62">
        <v>103.79543829537292</v>
      </c>
      <c r="F51" s="62">
        <v>97.3775051116504</v>
      </c>
      <c r="G51" s="62">
        <v>100.27613141563077</v>
      </c>
      <c r="H51" s="62">
        <v>98.9738709196354</v>
      </c>
      <c r="I51" s="62">
        <v>102.842158252862</v>
      </c>
      <c r="J51" s="62">
        <v>108.81443218649929</v>
      </c>
      <c r="K51" s="62">
        <v>115.98212851381436</v>
      </c>
      <c r="L51" s="62">
        <v>112.43812104280188</v>
      </c>
      <c r="M51" s="62">
        <v>94.49558195188092</v>
      </c>
      <c r="N51" s="62">
        <f>(B51+C51+D51+E51+F51+G51+H51+I51+J51+K51+L51+M51)/12</f>
        <v>103.27087246487741</v>
      </c>
      <c r="O51" s="177">
        <f>100*(H51-G51)/G51</f>
        <v>-1.298674447858064</v>
      </c>
      <c r="P51" s="177">
        <f>100*(H51-H50)/H50</f>
        <v>0.3255986646980445</v>
      </c>
      <c r="Q51" s="175">
        <f>(((B51+C51+D51+E51+F51+G51+H51)/7)-((B50+C50+D50+E50+F50+G50+H50)/7))/((B50+C50+D50+E50+F50+G50+H50)/7)*100</f>
        <v>0.09872667062811444</v>
      </c>
    </row>
    <row r="52" spans="1:17" s="66" customFormat="1" ht="11.25" customHeight="1">
      <c r="A52" s="44">
        <v>2003</v>
      </c>
      <c r="B52" s="62">
        <v>110.9</v>
      </c>
      <c r="C52" s="62">
        <v>108.8</v>
      </c>
      <c r="D52" s="62">
        <v>122.8</v>
      </c>
      <c r="E52" s="62">
        <v>113.61084161607641</v>
      </c>
      <c r="F52" s="62">
        <v>110.5</v>
      </c>
      <c r="G52" s="62">
        <v>112.4</v>
      </c>
      <c r="H52" s="62">
        <v>113.1</v>
      </c>
      <c r="I52" s="62">
        <v>106</v>
      </c>
      <c r="J52" s="62">
        <v>125.5</v>
      </c>
      <c r="K52" s="62">
        <v>124.2</v>
      </c>
      <c r="L52" s="62">
        <v>120.8</v>
      </c>
      <c r="M52" s="62">
        <v>100.4</v>
      </c>
      <c r="N52" s="62">
        <f>(B52+C52+D52+E52+F52+G52+H52+I52+J52+K52+L52+M52)/12</f>
        <v>114.08423680133971</v>
      </c>
      <c r="O52" s="177">
        <f>100*(H52-G52)/G52</f>
        <v>0.6227758007117337</v>
      </c>
      <c r="P52" s="177">
        <f>100*(H52-H51)/H51</f>
        <v>14.2725842175403</v>
      </c>
      <c r="Q52" s="175">
        <f>(((B52+C52+D52+E52+F52+G52+H52)/7)-((B51+C51+D51+E51+F51+G51+H51)/7))/((B51+C51+D51+E51+F51+G51+H51)/7)*100</f>
        <v>12.407480874334013</v>
      </c>
    </row>
    <row r="53" spans="1:17" s="66" customFormat="1" ht="11.25" customHeight="1">
      <c r="A53" s="44">
        <v>2004</v>
      </c>
      <c r="B53" s="62">
        <v>110.55818563043671</v>
      </c>
      <c r="C53" s="62">
        <v>107.96752816423354</v>
      </c>
      <c r="D53" s="62">
        <v>135.26991225144306</v>
      </c>
      <c r="E53" s="62">
        <v>119.07604724672241</v>
      </c>
      <c r="F53" s="62">
        <v>113.74332881879805</v>
      </c>
      <c r="G53" s="62">
        <v>124.5</v>
      </c>
      <c r="H53" s="62">
        <v>122.61355106029055</v>
      </c>
      <c r="I53" s="62" t="s">
        <v>50</v>
      </c>
      <c r="J53" s="62" t="s">
        <v>50</v>
      </c>
      <c r="K53" s="62" t="s">
        <v>50</v>
      </c>
      <c r="L53" s="62" t="s">
        <v>50</v>
      </c>
      <c r="M53" s="62" t="s">
        <v>50</v>
      </c>
      <c r="N53" s="62">
        <f>(B53+C53+D53+E53+F53+G53+H53)/7</f>
        <v>119.10407902456062</v>
      </c>
      <c r="O53" s="177">
        <f>100*(H53-G53)/G53</f>
        <v>-1.515220031895143</v>
      </c>
      <c r="P53" s="177">
        <f>100*(H53-H52)/H52</f>
        <v>8.411627816348853</v>
      </c>
      <c r="Q53" s="175">
        <f>(((B53+C53+D53+E53+F53+G53+H53)/7)-((B52+C52+D52+E52+F52+G52+H52)/7))/((B52+C52+D52+E52+F52+G52+H52)/7)*100</f>
        <v>5.254026251040684</v>
      </c>
    </row>
    <row r="54" spans="1:17" s="66" customFormat="1" ht="11.25" customHeight="1">
      <c r="A54" s="45"/>
      <c r="B54" s="62"/>
      <c r="C54" s="62"/>
      <c r="D54" s="62"/>
      <c r="E54" s="62"/>
      <c r="F54" s="62"/>
      <c r="G54" s="62"/>
      <c r="H54" s="62"/>
      <c r="I54" s="62"/>
      <c r="J54" s="62"/>
      <c r="K54" s="62"/>
      <c r="L54" s="62"/>
      <c r="M54" s="62"/>
      <c r="N54" s="62"/>
      <c r="O54" s="177"/>
      <c r="P54" s="177"/>
      <c r="Q54" s="176"/>
    </row>
    <row r="55" spans="1:17" s="66" customFormat="1" ht="11.25" customHeight="1">
      <c r="A55" s="46" t="s">
        <v>120</v>
      </c>
      <c r="B55" s="62">
        <v>89.3125344097075</v>
      </c>
      <c r="C55" s="62">
        <v>94.17559191241452</v>
      </c>
      <c r="D55" s="62">
        <v>103.00030241643027</v>
      </c>
      <c r="E55" s="62">
        <v>89.4859328646675</v>
      </c>
      <c r="F55" s="62">
        <v>111.4347552372728</v>
      </c>
      <c r="G55" s="62">
        <v>97.60433841793427</v>
      </c>
      <c r="H55" s="62">
        <v>93.97745957323531</v>
      </c>
      <c r="I55" s="62">
        <v>84.67470068573984</v>
      </c>
      <c r="J55" s="62">
        <v>101.32500619518514</v>
      </c>
      <c r="K55" s="62">
        <v>107.73064049089606</v>
      </c>
      <c r="L55" s="62">
        <v>126.65795467103254</v>
      </c>
      <c r="M55" s="62">
        <v>100.62078309172875</v>
      </c>
      <c r="N55" s="62">
        <v>99.99999999718703</v>
      </c>
      <c r="O55" s="177"/>
      <c r="P55" s="177"/>
      <c r="Q55" s="176"/>
    </row>
    <row r="56" spans="1:17" s="66" customFormat="1" ht="11.25" customHeight="1">
      <c r="A56" s="43">
        <v>2001</v>
      </c>
      <c r="B56" s="62">
        <v>109.23413862961864</v>
      </c>
      <c r="C56" s="62">
        <v>109.51584020402746</v>
      </c>
      <c r="D56" s="62">
        <v>113.62106845541354</v>
      </c>
      <c r="E56" s="62">
        <v>98.97300623360051</v>
      </c>
      <c r="F56" s="62">
        <v>108.20397944337728</v>
      </c>
      <c r="G56" s="62">
        <v>98.5708833677556</v>
      </c>
      <c r="H56" s="62">
        <v>99.16368910034892</v>
      </c>
      <c r="I56" s="62">
        <v>87.27321853188545</v>
      </c>
      <c r="J56" s="62">
        <v>95.85650290615358</v>
      </c>
      <c r="K56" s="62">
        <v>98.16602873658796</v>
      </c>
      <c r="L56" s="62">
        <v>114.90965241398969</v>
      </c>
      <c r="M56" s="62">
        <v>96.4256353947884</v>
      </c>
      <c r="N56" s="62">
        <f>(B56+C56+D56+E56+F56+G56+H56+I56+J56+K56+L56+M56)/12</f>
        <v>102.49280361812892</v>
      </c>
      <c r="O56" s="177">
        <f>100*(H56-G56)/G56</f>
        <v>0.6014004463992026</v>
      </c>
      <c r="P56" s="177">
        <f>100*(H56-H55)/H55</f>
        <v>5.518588766567003</v>
      </c>
      <c r="Q56" s="175">
        <f>(((B56+C56+D56+E56+F56+G56+H56)/7)-((B55+C55+D55+E55+F55+G55+H55)/7))/((B55+C55+D55+E55+F55+G55+H55)/7)*100</f>
        <v>8.585047211851395</v>
      </c>
    </row>
    <row r="57" spans="1:17" s="66" customFormat="1" ht="11.25" customHeight="1">
      <c r="A57" s="44">
        <v>2002</v>
      </c>
      <c r="B57" s="62">
        <v>102.58351011162318</v>
      </c>
      <c r="C57" s="62">
        <v>114.6921038722632</v>
      </c>
      <c r="D57" s="62">
        <v>122.82400537977847</v>
      </c>
      <c r="E57" s="62">
        <v>123.28016016324084</v>
      </c>
      <c r="F57" s="62">
        <v>118.51917993612221</v>
      </c>
      <c r="G57" s="62">
        <v>116.26372926074202</v>
      </c>
      <c r="H57" s="62">
        <v>105.01994292193844</v>
      </c>
      <c r="I57" s="62">
        <v>100.82368206664643</v>
      </c>
      <c r="J57" s="62">
        <v>129.38918574053758</v>
      </c>
      <c r="K57" s="62">
        <v>133.24788927576995</v>
      </c>
      <c r="L57" s="62">
        <v>138.76937069846232</v>
      </c>
      <c r="M57" s="62">
        <v>117.58749715441957</v>
      </c>
      <c r="N57" s="62">
        <f>(B57+C57+D57+E57+F57+G57+H57+I57+J57+K57+L57+M57)/12</f>
        <v>118.58335471512869</v>
      </c>
      <c r="O57" s="177">
        <f>100*(H57-G57)/G57</f>
        <v>-9.670932121562524</v>
      </c>
      <c r="P57" s="177">
        <f>100*(H57-H56)/H56</f>
        <v>5.905643360709654</v>
      </c>
      <c r="Q57" s="175">
        <f>(((B57+C57+D57+E57+F57+G57+H57)/7)-((B56+C56+D56+E56+F56+G56+H56)/7))/((B56+C56+D56+E56+F56+G56+H56)/7)*100</f>
        <v>8.938231517446658</v>
      </c>
    </row>
    <row r="58" spans="1:17" ht="11.25" customHeight="1">
      <c r="A58" s="44">
        <v>2003</v>
      </c>
      <c r="B58" s="62">
        <v>132.1</v>
      </c>
      <c r="C58" s="62">
        <v>131.4</v>
      </c>
      <c r="D58" s="62">
        <v>137.7</v>
      </c>
      <c r="E58" s="62">
        <v>127.76430178501082</v>
      </c>
      <c r="F58" s="62">
        <v>113.9</v>
      </c>
      <c r="G58" s="62">
        <v>124.6</v>
      </c>
      <c r="H58" s="62">
        <v>135.2</v>
      </c>
      <c r="I58" s="62">
        <v>114.3</v>
      </c>
      <c r="J58" s="62">
        <v>149.2</v>
      </c>
      <c r="K58" s="62">
        <v>161.6</v>
      </c>
      <c r="L58" s="62">
        <v>162.9</v>
      </c>
      <c r="M58" s="62">
        <v>122.7</v>
      </c>
      <c r="N58" s="62">
        <f>(B58+C58+D58+E58+F58+G58+H58+I58+J58+K58+L58+M58)/12</f>
        <v>134.4470251487509</v>
      </c>
      <c r="O58" s="177">
        <f>100*(H58-G58)/G58</f>
        <v>8.507223113964685</v>
      </c>
      <c r="P58" s="177">
        <f>100*(H58-H57)/H57</f>
        <v>28.7374533239791</v>
      </c>
      <c r="Q58" s="175">
        <f>(((B58+C58+D58+E58+F58+G58+H58)/7)-((B57+C57+D57+E57+F57+G57+H57)/7))/((B57+C57+D57+E57+F57+G57+H57)/7)*100</f>
        <v>12.385933935780708</v>
      </c>
    </row>
    <row r="59" spans="1:17" ht="11.25" customHeight="1">
      <c r="A59" s="44">
        <v>2004</v>
      </c>
      <c r="B59" s="62">
        <v>134.28325557326028</v>
      </c>
      <c r="C59" s="62">
        <v>141.66676604875136</v>
      </c>
      <c r="D59" s="62">
        <v>170.5038073543144</v>
      </c>
      <c r="E59" s="62">
        <v>150.45189084454947</v>
      </c>
      <c r="F59" s="62">
        <v>170.4702958822379</v>
      </c>
      <c r="G59" s="62">
        <v>185.3</v>
      </c>
      <c r="H59" s="62">
        <v>161.97246246792693</v>
      </c>
      <c r="I59" s="62" t="s">
        <v>50</v>
      </c>
      <c r="J59" s="62" t="s">
        <v>50</v>
      </c>
      <c r="K59" s="62" t="s">
        <v>50</v>
      </c>
      <c r="L59" s="62" t="s">
        <v>50</v>
      </c>
      <c r="M59" s="62" t="s">
        <v>50</v>
      </c>
      <c r="N59" s="62">
        <f>(B59+C59+D59+E59+F59+G59+H59)/7</f>
        <v>159.23549688157718</v>
      </c>
      <c r="O59" s="177">
        <f>100*(H59-G59)/G59</f>
        <v>-12.589065046990328</v>
      </c>
      <c r="P59" s="177">
        <f>100*(H59-H58)/H58</f>
        <v>19.802117210005136</v>
      </c>
      <c r="Q59" s="175">
        <f>(((B59+C59+D59+E59+F59+G59+H59)/7)-((B58+C58+D58+E58+F58+G58+H58)/7))/((B58+C58+D58+E58+F58+G58+H58)/7)*100</f>
        <v>23.48427604446444</v>
      </c>
    </row>
    <row r="60" spans="1:17" ht="11.25" customHeight="1">
      <c r="A60" s="180"/>
      <c r="B60"/>
      <c r="C60"/>
      <c r="D60"/>
      <c r="E60"/>
      <c r="F60"/>
      <c r="G60"/>
      <c r="H60"/>
      <c r="I60"/>
      <c r="J60"/>
      <c r="K60"/>
      <c r="L60"/>
      <c r="M60"/>
      <c r="N60"/>
      <c r="O60"/>
      <c r="P60"/>
      <c r="Q60"/>
    </row>
    <row r="61" spans="1:17" ht="11.25" customHeight="1">
      <c r="A61" s="180"/>
      <c r="B61"/>
      <c r="C61"/>
      <c r="D61"/>
      <c r="E61"/>
      <c r="F61"/>
      <c r="G61"/>
      <c r="H61"/>
      <c r="I61"/>
      <c r="J61"/>
      <c r="K61"/>
      <c r="L61"/>
      <c r="M61"/>
      <c r="N61"/>
      <c r="O61"/>
      <c r="P61"/>
      <c r="Q61"/>
    </row>
    <row r="62" spans="1:17" ht="11.25" customHeight="1">
      <c r="A62" s="180"/>
      <c r="B62"/>
      <c r="C62"/>
      <c r="D62"/>
      <c r="E62"/>
      <c r="F62"/>
      <c r="G62"/>
      <c r="H62"/>
      <c r="I62"/>
      <c r="J62"/>
      <c r="K62"/>
      <c r="L62"/>
      <c r="M62"/>
      <c r="N62"/>
      <c r="O62"/>
      <c r="P62"/>
      <c r="Q62"/>
    </row>
    <row r="63" spans="1:17" ht="12.75">
      <c r="A63" s="180"/>
      <c r="B63"/>
      <c r="C63"/>
      <c r="D63"/>
      <c r="E63"/>
      <c r="F63"/>
      <c r="G63"/>
      <c r="H63"/>
      <c r="I63"/>
      <c r="J63"/>
      <c r="K63"/>
      <c r="L63"/>
      <c r="M63"/>
      <c r="N63"/>
      <c r="O63"/>
      <c r="P63"/>
      <c r="Q63"/>
    </row>
    <row r="64" spans="1:17" ht="12.75">
      <c r="A64" s="180"/>
      <c r="B64"/>
      <c r="C64"/>
      <c r="D64"/>
      <c r="E64"/>
      <c r="F64"/>
      <c r="G64"/>
      <c r="H64"/>
      <c r="I64"/>
      <c r="J64"/>
      <c r="K64"/>
      <c r="L64"/>
      <c r="M64"/>
      <c r="N64"/>
      <c r="O64"/>
      <c r="P64"/>
      <c r="Q64"/>
    </row>
    <row r="65" spans="1:17" ht="12.75">
      <c r="A65" s="354" t="s">
        <v>121</v>
      </c>
      <c r="B65" s="354"/>
      <c r="C65" s="354"/>
      <c r="D65" s="354"/>
      <c r="E65" s="354"/>
      <c r="F65" s="354"/>
      <c r="G65" s="354"/>
      <c r="H65" s="354"/>
      <c r="I65" s="354"/>
      <c r="J65" s="354"/>
      <c r="K65" s="354"/>
      <c r="L65" s="354"/>
      <c r="M65" s="354"/>
      <c r="N65" s="354"/>
      <c r="O65" s="354"/>
      <c r="P65" s="354"/>
      <c r="Q65" s="354"/>
    </row>
    <row r="66" spans="1:17" ht="12.75">
      <c r="A66" s="47"/>
      <c r="B66" s="48"/>
      <c r="C66" s="48"/>
      <c r="D66" s="48"/>
      <c r="E66" s="48"/>
      <c r="F66" s="48"/>
      <c r="G66" s="48"/>
      <c r="H66" s="48"/>
      <c r="I66" s="48"/>
      <c r="J66" s="48"/>
      <c r="K66" s="48"/>
      <c r="L66" s="48"/>
      <c r="M66" s="48"/>
      <c r="N66" s="48"/>
      <c r="O66" s="48"/>
      <c r="P66" s="48"/>
      <c r="Q66"/>
    </row>
    <row r="67" spans="1:17" ht="12.75">
      <c r="A67" s="358" t="s">
        <v>122</v>
      </c>
      <c r="B67" s="358"/>
      <c r="C67" s="358"/>
      <c r="D67" s="358"/>
      <c r="E67" s="358"/>
      <c r="F67" s="358"/>
      <c r="G67" s="358"/>
      <c r="H67" s="358"/>
      <c r="I67" s="358"/>
      <c r="J67" s="358"/>
      <c r="K67" s="358"/>
      <c r="L67" s="358"/>
      <c r="M67" s="358"/>
      <c r="N67" s="358"/>
      <c r="O67" s="358"/>
      <c r="P67" s="358"/>
      <c r="Q67" s="358"/>
    </row>
    <row r="68" spans="1:17" ht="12.75" customHeight="1">
      <c r="A68" s="355" t="s">
        <v>123</v>
      </c>
      <c r="B68" s="355"/>
      <c r="C68" s="355"/>
      <c r="D68" s="355"/>
      <c r="E68" s="355"/>
      <c r="F68" s="355"/>
      <c r="G68" s="355"/>
      <c r="H68" s="355"/>
      <c r="I68" s="355"/>
      <c r="J68" s="355"/>
      <c r="K68" s="355"/>
      <c r="L68" s="355"/>
      <c r="M68" s="355"/>
      <c r="N68" s="355"/>
      <c r="O68" s="355"/>
      <c r="P68" s="355"/>
      <c r="Q68" s="355"/>
    </row>
    <row r="69" spans="1:17" ht="12.75">
      <c r="A69" s="355" t="s">
        <v>96</v>
      </c>
      <c r="B69" s="355"/>
      <c r="C69" s="355"/>
      <c r="D69" s="355"/>
      <c r="E69" s="355"/>
      <c r="F69" s="355"/>
      <c r="G69" s="355"/>
      <c r="H69" s="355"/>
      <c r="I69" s="355"/>
      <c r="J69" s="355"/>
      <c r="K69" s="355"/>
      <c r="L69" s="355"/>
      <c r="M69" s="355"/>
      <c r="N69" s="355"/>
      <c r="O69" s="355"/>
      <c r="P69" s="355"/>
      <c r="Q69" s="355"/>
    </row>
    <row r="70" spans="1:17" ht="12.75">
      <c r="A70" s="182"/>
      <c r="B70" s="48"/>
      <c r="C70" s="48"/>
      <c r="D70" s="48"/>
      <c r="E70" s="48"/>
      <c r="F70" s="48"/>
      <c r="G70" s="48"/>
      <c r="H70" s="48"/>
      <c r="I70" s="48"/>
      <c r="J70" s="48"/>
      <c r="K70" s="48"/>
      <c r="L70" s="48"/>
      <c r="M70" s="48"/>
      <c r="N70" s="48"/>
      <c r="O70" s="48"/>
      <c r="P70" s="48"/>
      <c r="Q70"/>
    </row>
    <row r="71" spans="1:17" ht="12.75">
      <c r="A71"/>
      <c r="B71"/>
      <c r="C71"/>
      <c r="D71"/>
      <c r="E71"/>
      <c r="F71"/>
      <c r="G71"/>
      <c r="H71"/>
      <c r="I71"/>
      <c r="J71"/>
      <c r="K71"/>
      <c r="L71"/>
      <c r="M71"/>
      <c r="N71"/>
      <c r="O71"/>
      <c r="P71"/>
      <c r="Q71"/>
    </row>
    <row r="72" spans="1:17" s="66" customFormat="1" ht="11.25">
      <c r="A72" s="149"/>
      <c r="B72" s="150"/>
      <c r="C72" s="151"/>
      <c r="D72" s="151"/>
      <c r="E72" s="151"/>
      <c r="F72" s="151"/>
      <c r="G72" s="151"/>
      <c r="H72" s="151"/>
      <c r="I72" s="151"/>
      <c r="J72" s="151"/>
      <c r="K72" s="151"/>
      <c r="L72" s="151"/>
      <c r="M72" s="151"/>
      <c r="N72" s="152"/>
      <c r="O72" s="349" t="s">
        <v>97</v>
      </c>
      <c r="P72" s="350"/>
      <c r="Q72" s="350"/>
    </row>
    <row r="73" spans="1:17" s="66" customFormat="1" ht="11.25">
      <c r="A73" s="153"/>
      <c r="B73" s="154"/>
      <c r="C73" s="155"/>
      <c r="D73" s="155"/>
      <c r="E73" s="155"/>
      <c r="F73" s="155"/>
      <c r="G73" s="155"/>
      <c r="H73" s="155"/>
      <c r="I73" s="155"/>
      <c r="J73" s="155"/>
      <c r="K73" s="155"/>
      <c r="L73" s="155"/>
      <c r="M73" s="155"/>
      <c r="N73" s="156"/>
      <c r="O73" s="55" t="s">
        <v>105</v>
      </c>
      <c r="P73" s="56"/>
      <c r="Q73" s="57" t="s">
        <v>239</v>
      </c>
    </row>
    <row r="74" spans="1:17" s="66" customFormat="1" ht="11.25">
      <c r="A74" s="157" t="s">
        <v>99</v>
      </c>
      <c r="B74" s="154" t="s">
        <v>100</v>
      </c>
      <c r="C74" s="155" t="s">
        <v>101</v>
      </c>
      <c r="D74" s="155" t="s">
        <v>102</v>
      </c>
      <c r="E74" s="155" t="s">
        <v>98</v>
      </c>
      <c r="F74" s="155" t="s">
        <v>103</v>
      </c>
      <c r="G74" s="155" t="s">
        <v>104</v>
      </c>
      <c r="H74" s="155" t="s">
        <v>105</v>
      </c>
      <c r="I74" s="155" t="s">
        <v>106</v>
      </c>
      <c r="J74" s="155" t="s">
        <v>107</v>
      </c>
      <c r="K74" s="155" t="s">
        <v>108</v>
      </c>
      <c r="L74" s="155" t="s">
        <v>109</v>
      </c>
      <c r="M74" s="155" t="s">
        <v>110</v>
      </c>
      <c r="N74" s="158" t="s">
        <v>111</v>
      </c>
      <c r="O74" s="351" t="s">
        <v>112</v>
      </c>
      <c r="P74" s="352"/>
      <c r="Q74" s="352"/>
    </row>
    <row r="75" spans="1:17" s="66" customFormat="1" ht="11.25">
      <c r="A75" s="153"/>
      <c r="B75" s="154"/>
      <c r="C75" s="155"/>
      <c r="D75" s="155"/>
      <c r="E75" s="155"/>
      <c r="F75" s="155"/>
      <c r="G75" s="155"/>
      <c r="H75" s="155"/>
      <c r="I75" s="155"/>
      <c r="J75" s="155"/>
      <c r="K75" s="155"/>
      <c r="L75" s="155"/>
      <c r="M75" s="155"/>
      <c r="N75" s="156"/>
      <c r="O75" s="158" t="s">
        <v>113</v>
      </c>
      <c r="P75" s="58" t="s">
        <v>114</v>
      </c>
      <c r="Q75" s="160" t="s">
        <v>114</v>
      </c>
    </row>
    <row r="76" spans="1:17" s="66" customFormat="1" ht="11.25">
      <c r="A76" s="161"/>
      <c r="B76" s="162"/>
      <c r="C76" s="163"/>
      <c r="D76" s="163"/>
      <c r="E76" s="163"/>
      <c r="F76" s="163"/>
      <c r="G76" s="163"/>
      <c r="H76" s="163"/>
      <c r="I76" s="163"/>
      <c r="J76" s="163"/>
      <c r="K76" s="163"/>
      <c r="L76" s="163"/>
      <c r="M76" s="163"/>
      <c r="N76" s="164"/>
      <c r="O76" s="165" t="s">
        <v>115</v>
      </c>
      <c r="P76" s="166" t="s">
        <v>116</v>
      </c>
      <c r="Q76" s="167" t="s">
        <v>117</v>
      </c>
    </row>
    <row r="77" spans="1:17" ht="12.75">
      <c r="A77"/>
      <c r="B77"/>
      <c r="C77"/>
      <c r="D77"/>
      <c r="E77"/>
      <c r="F77"/>
      <c r="G77"/>
      <c r="H77"/>
      <c r="I77"/>
      <c r="J77"/>
      <c r="K77"/>
      <c r="L77"/>
      <c r="M77"/>
      <c r="N77"/>
      <c r="O77"/>
      <c r="P77"/>
      <c r="Q77"/>
    </row>
    <row r="78" spans="1:17" ht="12.75">
      <c r="A78"/>
      <c r="B78"/>
      <c r="C78"/>
      <c r="D78"/>
      <c r="E78"/>
      <c r="F78"/>
      <c r="G78"/>
      <c r="H78"/>
      <c r="I78"/>
      <c r="J78"/>
      <c r="K78"/>
      <c r="L78"/>
      <c r="M78"/>
      <c r="N78"/>
      <c r="O78"/>
      <c r="P78"/>
      <c r="Q78"/>
    </row>
    <row r="79" spans="1:17" ht="12.75">
      <c r="A79"/>
      <c r="B79"/>
      <c r="C79"/>
      <c r="D79"/>
      <c r="E79"/>
      <c r="F79"/>
      <c r="G79"/>
      <c r="H79"/>
      <c r="I79"/>
      <c r="J79"/>
      <c r="K79"/>
      <c r="L79"/>
      <c r="M79"/>
      <c r="N79"/>
      <c r="O79"/>
      <c r="P79"/>
      <c r="Q79"/>
    </row>
    <row r="80" spans="1:17" ht="12.75">
      <c r="A80" s="353" t="s">
        <v>124</v>
      </c>
      <c r="B80" s="353"/>
      <c r="C80" s="353"/>
      <c r="D80" s="353"/>
      <c r="E80" s="353"/>
      <c r="F80" s="353"/>
      <c r="G80" s="353"/>
      <c r="H80" s="353"/>
      <c r="I80" s="353"/>
      <c r="J80" s="353"/>
      <c r="K80" s="353"/>
      <c r="L80" s="353"/>
      <c r="M80" s="353"/>
      <c r="N80" s="353"/>
      <c r="O80" s="353"/>
      <c r="P80" s="353"/>
      <c r="Q80" s="353"/>
    </row>
    <row r="81" spans="1:17" ht="12.75">
      <c r="A81" s="172"/>
      <c r="B81" s="183"/>
      <c r="C81" s="183"/>
      <c r="D81" s="183"/>
      <c r="E81" s="183"/>
      <c r="F81" s="183"/>
      <c r="G81" s="183"/>
      <c r="H81" s="183"/>
      <c r="I81" s="183"/>
      <c r="J81" s="183"/>
      <c r="K81" s="183"/>
      <c r="L81" s="183"/>
      <c r="M81" s="183"/>
      <c r="N81" s="184"/>
      <c r="O81" s="184"/>
      <c r="P81" s="184"/>
      <c r="Q81"/>
    </row>
    <row r="82" spans="1:17" s="66" customFormat="1" ht="11.25" customHeight="1">
      <c r="A82" s="185"/>
      <c r="B82" s="62"/>
      <c r="C82" s="62"/>
      <c r="D82" s="62"/>
      <c r="E82" s="62"/>
      <c r="F82" s="62"/>
      <c r="G82" s="62"/>
      <c r="H82" s="62"/>
      <c r="I82" s="62"/>
      <c r="J82" s="62"/>
      <c r="K82" s="62"/>
      <c r="L82" s="62"/>
      <c r="M82" s="62"/>
      <c r="N82" s="62"/>
      <c r="O82" s="181"/>
      <c r="P82" s="181"/>
      <c r="Q82" s="176"/>
    </row>
    <row r="83" spans="1:17" s="66" customFormat="1" ht="11.25" customHeight="1">
      <c r="A83" s="42" t="s">
        <v>118</v>
      </c>
      <c r="B83" s="62">
        <v>87.57663169355828</v>
      </c>
      <c r="C83" s="62">
        <v>93.027366084369</v>
      </c>
      <c r="D83" s="62">
        <v>104.65547412984415</v>
      </c>
      <c r="E83" s="62">
        <v>91.0949297605975</v>
      </c>
      <c r="F83" s="62">
        <v>109.69401648101251</v>
      </c>
      <c r="G83" s="62">
        <v>96.69171097753281</v>
      </c>
      <c r="H83" s="62">
        <v>100.89043962679274</v>
      </c>
      <c r="I83" s="62">
        <v>101.69067277961092</v>
      </c>
      <c r="J83" s="62">
        <v>108.19525026933539</v>
      </c>
      <c r="K83" s="62">
        <v>104.92157755082758</v>
      </c>
      <c r="L83" s="62">
        <v>110.56405725184146</v>
      </c>
      <c r="M83" s="62">
        <v>90.99787337641177</v>
      </c>
      <c r="N83" s="62">
        <v>99.99999999847785</v>
      </c>
      <c r="O83" s="175"/>
      <c r="P83" s="175"/>
      <c r="Q83" s="176"/>
    </row>
    <row r="84" spans="1:17" s="66" customFormat="1" ht="11.25" customHeight="1">
      <c r="A84" s="43">
        <v>2001</v>
      </c>
      <c r="B84" s="62">
        <v>108.11279845341897</v>
      </c>
      <c r="C84" s="62">
        <v>110.38599110806082</v>
      </c>
      <c r="D84" s="62">
        <v>112.41117117322277</v>
      </c>
      <c r="E84" s="62">
        <v>103.55836895535855</v>
      </c>
      <c r="F84" s="62">
        <v>111.63851925091417</v>
      </c>
      <c r="G84" s="62">
        <v>108.04323624099314</v>
      </c>
      <c r="H84" s="62">
        <v>109.61426295619799</v>
      </c>
      <c r="I84" s="62">
        <v>111.52909598822094</v>
      </c>
      <c r="J84" s="62">
        <v>111.30825136771591</v>
      </c>
      <c r="K84" s="62">
        <v>116.7855215174343</v>
      </c>
      <c r="L84" s="62">
        <v>109.88019392518824</v>
      </c>
      <c r="M84" s="62">
        <v>88.04171189006995</v>
      </c>
      <c r="N84" s="62">
        <f>(B84+C84+D84+E84+F84+G84+H84+I84+J84+K84+L84+M84)/12</f>
        <v>108.44242690223298</v>
      </c>
      <c r="O84" s="177">
        <f>100*(H84-G84)/G84</f>
        <v>1.4540722490953875</v>
      </c>
      <c r="P84" s="177">
        <f>100*(H84-H83)/H83</f>
        <v>8.64682854160993</v>
      </c>
      <c r="Q84" s="175">
        <f>(((B84+C84+D84+E84+F84+G84+H84)/7)-((B83+C83+D83+E83+F83+G83+H83)/7))/((B83+C83+D83+E83+F83+G83+H83)/7)*100</f>
        <v>11.721795812985265</v>
      </c>
    </row>
    <row r="85" spans="1:17" s="67" customFormat="1" ht="11.25" customHeight="1">
      <c r="A85" s="44">
        <v>2002</v>
      </c>
      <c r="B85" s="178">
        <v>113.66581334556432</v>
      </c>
      <c r="C85" s="178">
        <v>110.00144965538945</v>
      </c>
      <c r="D85" s="178">
        <v>116.51075697264275</v>
      </c>
      <c r="E85" s="178">
        <v>118.48176669793253</v>
      </c>
      <c r="F85" s="178">
        <v>118.63192765154884</v>
      </c>
      <c r="G85" s="178">
        <v>113.17088803940428</v>
      </c>
      <c r="H85" s="178">
        <v>120.15231439084357</v>
      </c>
      <c r="I85" s="178">
        <v>113.91927175981141</v>
      </c>
      <c r="J85" s="178">
        <v>123.2613581993307</v>
      </c>
      <c r="K85" s="178">
        <v>126.03971680218183</v>
      </c>
      <c r="L85" s="178">
        <v>120.47198214321169</v>
      </c>
      <c r="M85" s="178">
        <v>98.23879642521602</v>
      </c>
      <c r="N85" s="62">
        <f>(B85+C85+D85+E85+F85+G85+H85+I85+J85+K85+L85+M85)/12</f>
        <v>116.04550350692313</v>
      </c>
      <c r="O85" s="177">
        <f>100*(H85-G85)/G85</f>
        <v>6.168924245790557</v>
      </c>
      <c r="P85" s="177">
        <f>100*(H85-H84)/H84</f>
        <v>9.613759332448005</v>
      </c>
      <c r="Q85" s="175">
        <f>(((B85+C85+D85+E85+F85+G85+H85)/7)-((B84+C84+D84+E84+F84+G84+H84)/7))/((B84+C84+D84+E84+F84+G84+H84)/7)*100</f>
        <v>6.134165430655067</v>
      </c>
    </row>
    <row r="86" spans="1:17" s="66" customFormat="1" ht="11.25" customHeight="1">
      <c r="A86" s="44">
        <v>2003</v>
      </c>
      <c r="B86" s="62">
        <v>135.2192881957615</v>
      </c>
      <c r="C86" s="62">
        <v>124.8</v>
      </c>
      <c r="D86" s="62">
        <v>139.1</v>
      </c>
      <c r="E86" s="62">
        <v>133.9</v>
      </c>
      <c r="F86" s="62">
        <v>131.5</v>
      </c>
      <c r="G86" s="62">
        <v>132.1</v>
      </c>
      <c r="H86" s="62">
        <v>142</v>
      </c>
      <c r="I86" s="62">
        <v>129.9</v>
      </c>
      <c r="J86" s="62">
        <v>145.9</v>
      </c>
      <c r="K86" s="62">
        <v>147.2</v>
      </c>
      <c r="L86" s="62">
        <v>141.9</v>
      </c>
      <c r="M86" s="62">
        <v>115.2</v>
      </c>
      <c r="N86" s="62">
        <f>(B86+C86+D86+E86+F86+G86+H86+I86+J86+K86+L86+M86)/12</f>
        <v>134.89327401631348</v>
      </c>
      <c r="O86" s="177">
        <f>100*(H86-G86)/G86</f>
        <v>7.494322482967454</v>
      </c>
      <c r="P86" s="177">
        <f>100*(H86-H85)/H85</f>
        <v>18.183324823929794</v>
      </c>
      <c r="Q86" s="175">
        <f>(((B86+C86+D86+E86+F86+G86+H86)/7)-((B85+C85+D85+E85+F85+G85+H85)/7))/((B85+C85+D85+E85+F85+G85+H85)/7)*100</f>
        <v>15.791020964074864</v>
      </c>
    </row>
    <row r="87" spans="1:17" s="66" customFormat="1" ht="11.25" customHeight="1">
      <c r="A87" s="44">
        <v>2004</v>
      </c>
      <c r="B87" s="62">
        <v>143.52223342589957</v>
      </c>
      <c r="C87" s="62">
        <v>136.1615012276619</v>
      </c>
      <c r="D87" s="62">
        <v>166.995407793112</v>
      </c>
      <c r="E87" s="62">
        <v>151.35915552031742</v>
      </c>
      <c r="F87" s="62">
        <v>153.97346381506568</v>
      </c>
      <c r="G87" s="62">
        <v>162.3</v>
      </c>
      <c r="H87" s="62">
        <v>155.87105529817836</v>
      </c>
      <c r="I87" s="62" t="s">
        <v>50</v>
      </c>
      <c r="J87" s="62" t="s">
        <v>50</v>
      </c>
      <c r="K87" s="62" t="s">
        <v>50</v>
      </c>
      <c r="L87" s="62" t="s">
        <v>50</v>
      </c>
      <c r="M87" s="62" t="s">
        <v>50</v>
      </c>
      <c r="N87" s="62">
        <f>(B87+C87+D87+E87+F87+G87+H87)/7</f>
        <v>152.88325958289073</v>
      </c>
      <c r="O87" s="177">
        <f>100*(H87-G87)/G87</f>
        <v>-3.961148922872242</v>
      </c>
      <c r="P87" s="177">
        <f>100*(H87-H86)/H86</f>
        <v>9.768348801534058</v>
      </c>
      <c r="Q87" s="175">
        <f>(((B87+C87+D87+E87+F87+G87+H87)/7)-((B86+C86+D86+E86+F86+G86+H86)/7))/((B86+C86+D86+E86+F86+G86+H86)/7)*100</f>
        <v>14.016708428970007</v>
      </c>
    </row>
    <row r="88" spans="1:17" s="66" customFormat="1" ht="11.25" customHeight="1">
      <c r="A88" s="45"/>
      <c r="B88" s="62"/>
      <c r="C88" s="62"/>
      <c r="D88" s="62"/>
      <c r="E88" s="62"/>
      <c r="F88" s="62"/>
      <c r="G88" s="62"/>
      <c r="H88" s="62"/>
      <c r="I88" s="62"/>
      <c r="J88" s="62"/>
      <c r="K88" s="62"/>
      <c r="L88" s="62"/>
      <c r="M88" s="62"/>
      <c r="N88" s="62"/>
      <c r="O88" s="177"/>
      <c r="P88" s="177"/>
      <c r="Q88" s="176"/>
    </row>
    <row r="89" spans="1:17" s="66" customFormat="1" ht="11.25" customHeight="1">
      <c r="A89" s="46" t="s">
        <v>119</v>
      </c>
      <c r="B89" s="62">
        <v>86.26831350925248</v>
      </c>
      <c r="C89" s="62">
        <v>91.3046587234661</v>
      </c>
      <c r="D89" s="62">
        <v>103.8228602779248</v>
      </c>
      <c r="E89" s="62">
        <v>91.49243459323647</v>
      </c>
      <c r="F89" s="62">
        <v>110.23269918411818</v>
      </c>
      <c r="G89" s="62">
        <v>95.61345867980803</v>
      </c>
      <c r="H89" s="62">
        <v>101.58360449095608</v>
      </c>
      <c r="I89" s="62">
        <v>102.43286039946796</v>
      </c>
      <c r="J89" s="62">
        <v>107.55038842791367</v>
      </c>
      <c r="K89" s="62">
        <v>106.41373380047709</v>
      </c>
      <c r="L89" s="62">
        <v>111.69603454162673</v>
      </c>
      <c r="M89" s="62">
        <v>91.58895332649304</v>
      </c>
      <c r="N89" s="62">
        <v>99.99999999622838</v>
      </c>
      <c r="O89" s="177"/>
      <c r="P89" s="177"/>
      <c r="Q89" s="176"/>
    </row>
    <row r="90" spans="1:17" s="66" customFormat="1" ht="11.25" customHeight="1">
      <c r="A90" s="43">
        <v>2001</v>
      </c>
      <c r="B90" s="62">
        <v>107.04454425989647</v>
      </c>
      <c r="C90" s="62">
        <v>108.85291476815162</v>
      </c>
      <c r="D90" s="62">
        <v>111.28826095797935</v>
      </c>
      <c r="E90" s="62">
        <v>102.7735426266189</v>
      </c>
      <c r="F90" s="62">
        <v>111.99488052716349</v>
      </c>
      <c r="G90" s="62">
        <v>108.56601626361461</v>
      </c>
      <c r="H90" s="62">
        <v>109.56010953944218</v>
      </c>
      <c r="I90" s="62">
        <v>114.11608169246064</v>
      </c>
      <c r="J90" s="62">
        <v>111.05850598020317</v>
      </c>
      <c r="K90" s="62">
        <v>114.47829209222253</v>
      </c>
      <c r="L90" s="62">
        <v>111.73176435962122</v>
      </c>
      <c r="M90" s="62">
        <v>85.20320313223318</v>
      </c>
      <c r="N90" s="62">
        <f>(B90+C90+D90+E90+F90+G90+H90+I90+J90+K90+L90+M90)/12</f>
        <v>108.0556763499673</v>
      </c>
      <c r="O90" s="177">
        <f>100*(H90-G90)/G90</f>
        <v>0.9156578734672907</v>
      </c>
      <c r="P90" s="177">
        <f>100*(H90-H89)/H89</f>
        <v>7.852157922980816</v>
      </c>
      <c r="Q90" s="175">
        <f>(((B90+C90+D90+E90+F90+G90+H90)/7)-((B89+C89+D89+E89+F89+G89+H89)/7))/((B89+C89+D89+E89+F89+G89+H89)/7)*100</f>
        <v>11.72425777802196</v>
      </c>
    </row>
    <row r="91" spans="1:17" s="67" customFormat="1" ht="11.25" customHeight="1">
      <c r="A91" s="44">
        <v>2002</v>
      </c>
      <c r="B91" s="178">
        <v>109.5682764617189</v>
      </c>
      <c r="C91" s="178">
        <v>105.06410455076372</v>
      </c>
      <c r="D91" s="178">
        <v>110.86679863494288</v>
      </c>
      <c r="E91" s="178">
        <v>114.8704864173256</v>
      </c>
      <c r="F91" s="178">
        <v>113.59979761935519</v>
      </c>
      <c r="G91" s="178">
        <v>113.07447938084678</v>
      </c>
      <c r="H91" s="178">
        <v>118.32498242147646</v>
      </c>
      <c r="I91" s="178">
        <v>113.61855817303102</v>
      </c>
      <c r="J91" s="178">
        <v>119.29131739813418</v>
      </c>
      <c r="K91" s="178">
        <v>121.88054095288348</v>
      </c>
      <c r="L91" s="178">
        <v>117.06812881879911</v>
      </c>
      <c r="M91" s="178">
        <v>92.69293447967551</v>
      </c>
      <c r="N91" s="62">
        <f>(B91+C91+D91+E91+F91+G91+H91+I91+J91+K91+L91+M91)/12</f>
        <v>112.49336710907941</v>
      </c>
      <c r="O91" s="177">
        <f>100*(H91-G91)/G91</f>
        <v>4.643402356906223</v>
      </c>
      <c r="P91" s="177">
        <f>100*(H91-H90)/H90</f>
        <v>8.000058523927347</v>
      </c>
      <c r="Q91" s="175">
        <f>(((B91+C91+D91+E91+F91+G91+H91)/7)-((B90+C90+D90+E90+F90+G90+H90)/7))/((B90+C90+D90+E90+F90+G90+H90)/7)*100</f>
        <v>3.327103409582599</v>
      </c>
    </row>
    <row r="92" spans="1:17" s="66" customFormat="1" ht="11.25" customHeight="1">
      <c r="A92" s="44">
        <v>2003</v>
      </c>
      <c r="B92" s="62">
        <v>129.60702472604106</v>
      </c>
      <c r="C92" s="62">
        <v>116.5</v>
      </c>
      <c r="D92" s="62">
        <v>137.6</v>
      </c>
      <c r="E92" s="62">
        <v>129.3</v>
      </c>
      <c r="F92" s="62">
        <v>131.3</v>
      </c>
      <c r="G92" s="62">
        <v>132.5</v>
      </c>
      <c r="H92" s="62">
        <v>140.7</v>
      </c>
      <c r="I92" s="62">
        <v>127.3</v>
      </c>
      <c r="J92" s="62">
        <v>145.7</v>
      </c>
      <c r="K92" s="62">
        <v>146.4</v>
      </c>
      <c r="L92" s="62">
        <v>140.9</v>
      </c>
      <c r="M92" s="62">
        <v>111.7</v>
      </c>
      <c r="N92" s="62">
        <f>(B92+C92+D92+E92+F92+G92+H92+I92+J92+K92+L92+M92)/12</f>
        <v>132.4589187271701</v>
      </c>
      <c r="O92" s="177">
        <f>100*(H92-G92)/G92</f>
        <v>6.18867924528301</v>
      </c>
      <c r="P92" s="177">
        <f>100*(H92-H91)/H91</f>
        <v>18.909800044443</v>
      </c>
      <c r="Q92" s="175">
        <f>(((B92+C92+D92+E92+F92+G92+H92)/7)-((B91+C91+D91+E91+F91+G91+H91)/7))/((B91+C91+D91+E91+F91+G91+H91)/7)*100</f>
        <v>16.82497167274219</v>
      </c>
    </row>
    <row r="93" spans="1:17" s="66" customFormat="1" ht="11.25" customHeight="1">
      <c r="A93" s="44">
        <v>2004</v>
      </c>
      <c r="B93" s="62">
        <v>140.21296895382983</v>
      </c>
      <c r="C93" s="62">
        <v>130.41354495331626</v>
      </c>
      <c r="D93" s="62">
        <v>162.75721557709454</v>
      </c>
      <c r="E93" s="62">
        <v>146.6117911272121</v>
      </c>
      <c r="F93" s="62">
        <v>139.96008187581555</v>
      </c>
      <c r="G93" s="62">
        <v>152.7</v>
      </c>
      <c r="H93" s="62">
        <v>155.11436917372967</v>
      </c>
      <c r="I93" s="62" t="s">
        <v>50</v>
      </c>
      <c r="J93" s="62" t="s">
        <v>50</v>
      </c>
      <c r="K93" s="62" t="s">
        <v>50</v>
      </c>
      <c r="L93" s="62" t="s">
        <v>50</v>
      </c>
      <c r="M93" s="62" t="s">
        <v>50</v>
      </c>
      <c r="N93" s="62">
        <f>(B93+C93+D93+E93+F93+G93+H93)/7</f>
        <v>146.8242816658569</v>
      </c>
      <c r="O93" s="177">
        <f>100*(H93-G93)/G93</f>
        <v>1.5811193017221232</v>
      </c>
      <c r="P93" s="177">
        <f>100*(H93-H92)/H92</f>
        <v>10.244754210184565</v>
      </c>
      <c r="Q93" s="175">
        <f>(((B93+C93+D93+E93+F93+G93+H93)/7)-((B92+C92+D92+E92+F92+G92+H92)/7))/((B92+C92+D92+E92+F92+G92+H92)/7)*100</f>
        <v>12.017667872121281</v>
      </c>
    </row>
    <row r="94" spans="1:17" s="66" customFormat="1" ht="11.25" customHeight="1">
      <c r="A94" s="45"/>
      <c r="B94" s="62"/>
      <c r="C94" s="62"/>
      <c r="D94" s="62"/>
      <c r="E94" s="62"/>
      <c r="F94" s="62"/>
      <c r="G94" s="62"/>
      <c r="H94" s="62"/>
      <c r="I94" s="62"/>
      <c r="J94" s="62"/>
      <c r="K94" s="62"/>
      <c r="L94" s="62"/>
      <c r="M94" s="62"/>
      <c r="N94" s="62"/>
      <c r="O94" s="177"/>
      <c r="P94" s="177"/>
      <c r="Q94" s="176"/>
    </row>
    <row r="95" spans="1:17" s="66" customFormat="1" ht="11.25" customHeight="1">
      <c r="A95" s="46" t="s">
        <v>120</v>
      </c>
      <c r="B95" s="62">
        <v>91.77424857452853</v>
      </c>
      <c r="C95" s="62">
        <v>98.55451199270522</v>
      </c>
      <c r="D95" s="62">
        <v>107.32683802425046</v>
      </c>
      <c r="E95" s="62">
        <v>89.81957257589904</v>
      </c>
      <c r="F95" s="62">
        <v>107.96570326504245</v>
      </c>
      <c r="G95" s="62">
        <v>100.15118291721043</v>
      </c>
      <c r="H95" s="62">
        <v>98.66648480402623</v>
      </c>
      <c r="I95" s="62">
        <v>99.30943301703674</v>
      </c>
      <c r="J95" s="62">
        <v>110.26422934770854</v>
      </c>
      <c r="K95" s="62">
        <v>100.13413338125712</v>
      </c>
      <c r="L95" s="62">
        <v>106.93221368486651</v>
      </c>
      <c r="M95" s="62">
        <v>89.10144848011939</v>
      </c>
      <c r="N95" s="62">
        <v>100.00000000538758</v>
      </c>
      <c r="O95" s="177"/>
      <c r="P95" s="177"/>
      <c r="Q95" s="176"/>
    </row>
    <row r="96" spans="1:17" s="66" customFormat="1" ht="11.25" customHeight="1">
      <c r="A96" s="43">
        <v>2001</v>
      </c>
      <c r="B96" s="62">
        <v>111.54019240814681</v>
      </c>
      <c r="C96" s="62">
        <v>115.30472357038025</v>
      </c>
      <c r="D96" s="62">
        <v>116.01392387643546</v>
      </c>
      <c r="E96" s="62">
        <v>106.07641103828675</v>
      </c>
      <c r="F96" s="62">
        <v>110.49516732980112</v>
      </c>
      <c r="G96" s="62">
        <v>106.36594529228609</v>
      </c>
      <c r="H96" s="62">
        <v>109.78800914320136</v>
      </c>
      <c r="I96" s="62">
        <v>103.22899361683007</v>
      </c>
      <c r="J96" s="62">
        <v>112.10953615207715</v>
      </c>
      <c r="K96" s="62">
        <v>124.18805195679421</v>
      </c>
      <c r="L96" s="62">
        <v>103.9396028625137</v>
      </c>
      <c r="M96" s="62">
        <v>97.14880252139824</v>
      </c>
      <c r="N96" s="62">
        <f>(B96+C96+D96+E96+F96+G96+H96+I96+J96+K96+L96+M96)/12</f>
        <v>109.68327998067927</v>
      </c>
      <c r="O96" s="177">
        <f>100*(H96-G96)/G96</f>
        <v>3.2172551482635634</v>
      </c>
      <c r="P96" s="177">
        <f>100*(H96-H95)/H95</f>
        <v>11.271835984899008</v>
      </c>
      <c r="Q96" s="175">
        <f>(((B96+C96+D96+E96+F96+G96+H96)/7)-((B95+C95+D95+E95+F95+G95+H95)/7))/((B95+C95+D95+E95+F95+G95+H95)/7)*100</f>
        <v>11.714055437127826</v>
      </c>
    </row>
    <row r="97" spans="1:17" s="67" customFormat="1" ht="11.25" customHeight="1">
      <c r="A97" s="44">
        <v>2002</v>
      </c>
      <c r="B97" s="178">
        <v>126.81237830277318</v>
      </c>
      <c r="C97" s="178">
        <v>125.84246096888478</v>
      </c>
      <c r="D97" s="178">
        <v>134.61887094603625</v>
      </c>
      <c r="E97" s="178">
        <v>130.0682226916859</v>
      </c>
      <c r="F97" s="178">
        <v>134.7770475655238</v>
      </c>
      <c r="G97" s="178">
        <v>113.48020622901431</v>
      </c>
      <c r="H97" s="178">
        <v>126.01513859811446</v>
      </c>
      <c r="I97" s="178">
        <v>114.88408325824582</v>
      </c>
      <c r="J97" s="178">
        <v>135.9988638655527</v>
      </c>
      <c r="K97" s="178">
        <v>139.38404463158923</v>
      </c>
      <c r="L97" s="178">
        <v>131.39292809254457</v>
      </c>
      <c r="M97" s="178">
        <v>116.03217727284354</v>
      </c>
      <c r="N97" s="62">
        <f>(B97+C97+D97+E97+F97+G97+H97+I97+J97+K97+L97+M97)/12</f>
        <v>127.44220186856738</v>
      </c>
      <c r="O97" s="177">
        <f>100*(H97-G97)/G97</f>
        <v>11.045919623906402</v>
      </c>
      <c r="P97" s="177">
        <f>100*(H97-H96)/H96</f>
        <v>14.780420540960291</v>
      </c>
      <c r="Q97" s="175">
        <f>(((B97+C97+D97+E97+F97+G97+H97)/7)-((B96+C96+D96+E96+F96+G96+H96)/7))/((B96+C96+D96+E96+F96+G96+H96)/7)*100</f>
        <v>14.960326269309554</v>
      </c>
    </row>
    <row r="98" spans="1:17" s="66" customFormat="1" ht="11.25" customHeight="1">
      <c r="A98" s="44">
        <v>2003</v>
      </c>
      <c r="B98" s="62">
        <v>153.22571214103363</v>
      </c>
      <c r="C98" s="62">
        <v>151.4</v>
      </c>
      <c r="D98" s="62">
        <v>143.9</v>
      </c>
      <c r="E98" s="62">
        <v>148.5</v>
      </c>
      <c r="F98" s="62">
        <v>131.9</v>
      </c>
      <c r="G98" s="62">
        <v>130.7</v>
      </c>
      <c r="H98" s="62">
        <v>146</v>
      </c>
      <c r="I98" s="62">
        <v>138.4</v>
      </c>
      <c r="J98" s="62">
        <v>146.6</v>
      </c>
      <c r="K98" s="62">
        <v>150</v>
      </c>
      <c r="L98" s="62">
        <v>145.2</v>
      </c>
      <c r="M98" s="62">
        <v>126.5</v>
      </c>
      <c r="N98" s="62">
        <f>(B98+C98+D98+E98+F98+G98+H98+I98+J98+K98+L98+M98)/12</f>
        <v>142.69380934508612</v>
      </c>
      <c r="O98" s="177">
        <f>100*(H98-G98)/G98</f>
        <v>11.70619739862281</v>
      </c>
      <c r="P98" s="177">
        <f>100*(H98-H97)/H97</f>
        <v>15.859095680258664</v>
      </c>
      <c r="Q98" s="175">
        <f>(((B98+C98+D98+E98+F98+G98+H98)/7)-((B97+C97+D97+E97+F97+G97+H97)/7))/((B97+C97+D97+E97+F97+G97+H97)/7)*100</f>
        <v>12.787074366529444</v>
      </c>
    </row>
    <row r="99" spans="1:17" s="66" customFormat="1" ht="11.25" customHeight="1">
      <c r="A99" s="44">
        <v>2004</v>
      </c>
      <c r="B99" s="62">
        <v>154.13969986372896</v>
      </c>
      <c r="C99" s="62">
        <v>154.60328288192716</v>
      </c>
      <c r="D99" s="62">
        <v>180.5932522659847</v>
      </c>
      <c r="E99" s="62">
        <v>166.5906314382794</v>
      </c>
      <c r="F99" s="62">
        <v>198.93409288562</v>
      </c>
      <c r="G99" s="62">
        <v>193.2</v>
      </c>
      <c r="H99" s="62">
        <v>158.2988121598193</v>
      </c>
      <c r="I99" s="62" t="s">
        <v>50</v>
      </c>
      <c r="J99" s="62" t="s">
        <v>50</v>
      </c>
      <c r="K99" s="62" t="s">
        <v>50</v>
      </c>
      <c r="L99" s="62" t="s">
        <v>50</v>
      </c>
      <c r="M99" s="62" t="s">
        <v>50</v>
      </c>
      <c r="N99" s="62">
        <f>(B99+C99+D99+E99+F99+G99+H99)/7</f>
        <v>172.3371102136228</v>
      </c>
      <c r="O99" s="177">
        <f>100*(H99-G99)/G99</f>
        <v>-18.064797018727063</v>
      </c>
      <c r="P99" s="177">
        <f>100*(H99-H98)/H98</f>
        <v>8.423843945081716</v>
      </c>
      <c r="Q99" s="175">
        <f>(((B99+C99+D99+E99+F99+G99+H99)/7)-((B98+C98+D98+E98+F98+G98+H98)/7))/((B98+C98+D98+E98+F98+G98+H98)/7)*100</f>
        <v>19.961110473891118</v>
      </c>
    </row>
    <row r="100" spans="1:17" ht="12.75">
      <c r="A100" s="180"/>
      <c r="B100" s="183"/>
      <c r="C100" s="183"/>
      <c r="D100" s="183"/>
      <c r="E100" s="183"/>
      <c r="F100" s="183"/>
      <c r="G100" s="183"/>
      <c r="H100" s="183"/>
      <c r="I100" s="183"/>
      <c r="J100" s="183"/>
      <c r="K100" s="183"/>
      <c r="L100" s="183"/>
      <c r="M100" s="183"/>
      <c r="N100" s="184"/>
      <c r="O100" s="184"/>
      <c r="P100" s="184"/>
      <c r="Q100"/>
    </row>
    <row r="101" spans="1:17" ht="12.75">
      <c r="A101" s="180"/>
      <c r="B101" s="183"/>
      <c r="C101" s="183"/>
      <c r="D101" s="183"/>
      <c r="E101" s="183"/>
      <c r="F101" s="183"/>
      <c r="G101" s="183"/>
      <c r="H101" s="183"/>
      <c r="I101" s="183"/>
      <c r="J101" s="183"/>
      <c r="K101" s="183"/>
      <c r="L101" s="183"/>
      <c r="M101" s="183"/>
      <c r="N101" s="184"/>
      <c r="O101" s="184"/>
      <c r="P101" s="184"/>
      <c r="Q101"/>
    </row>
    <row r="102" spans="1:17" ht="12.75">
      <c r="A102" s="180"/>
      <c r="B102" s="183"/>
      <c r="C102" s="183"/>
      <c r="D102" s="183"/>
      <c r="E102" s="183"/>
      <c r="F102" s="183"/>
      <c r="G102" s="183"/>
      <c r="H102" s="183"/>
      <c r="I102" s="183"/>
      <c r="J102" s="183"/>
      <c r="K102" s="183"/>
      <c r="L102" s="183"/>
      <c r="M102" s="183"/>
      <c r="N102" s="184"/>
      <c r="O102" s="184"/>
      <c r="P102" s="184"/>
      <c r="Q102"/>
    </row>
    <row r="103" spans="1:17" ht="12.75">
      <c r="A103" s="353" t="s">
        <v>125</v>
      </c>
      <c r="B103" s="353"/>
      <c r="C103" s="353"/>
      <c r="D103" s="353"/>
      <c r="E103" s="353"/>
      <c r="F103" s="353"/>
      <c r="G103" s="353"/>
      <c r="H103" s="353"/>
      <c r="I103" s="353"/>
      <c r="J103" s="353"/>
      <c r="K103" s="353"/>
      <c r="L103" s="353"/>
      <c r="M103" s="353"/>
      <c r="N103" s="353"/>
      <c r="O103" s="353"/>
      <c r="P103" s="353"/>
      <c r="Q103" s="353"/>
    </row>
    <row r="104" spans="1:17" ht="12.75">
      <c r="A104" s="171"/>
      <c r="B104" s="171"/>
      <c r="C104" s="171"/>
      <c r="D104" s="171"/>
      <c r="E104" s="171"/>
      <c r="F104" s="171"/>
      <c r="G104" s="171"/>
      <c r="H104" s="171"/>
      <c r="I104" s="171"/>
      <c r="J104" s="171"/>
      <c r="K104" s="171"/>
      <c r="L104" s="171"/>
      <c r="M104" s="171"/>
      <c r="N104" s="171"/>
      <c r="O104" s="171"/>
      <c r="P104" s="171"/>
      <c r="Q104"/>
    </row>
    <row r="105" spans="1:17" ht="12.75">
      <c r="A105" s="172"/>
      <c r="B105" s="183"/>
      <c r="C105" s="183"/>
      <c r="D105" s="183"/>
      <c r="E105" s="183"/>
      <c r="F105" s="183"/>
      <c r="G105" s="183"/>
      <c r="H105" s="183"/>
      <c r="I105" s="183"/>
      <c r="J105" s="183"/>
      <c r="K105" s="183"/>
      <c r="L105" s="183"/>
      <c r="M105" s="183"/>
      <c r="N105" s="184"/>
      <c r="O105" s="184"/>
      <c r="P105" s="184"/>
      <c r="Q105"/>
    </row>
    <row r="106" spans="1:17" s="66" customFormat="1" ht="11.25" customHeight="1">
      <c r="A106" s="173"/>
      <c r="B106" s="62"/>
      <c r="C106" s="62"/>
      <c r="D106" s="62"/>
      <c r="E106" s="62"/>
      <c r="F106" s="62"/>
      <c r="G106" s="62"/>
      <c r="H106" s="62"/>
      <c r="I106" s="62"/>
      <c r="J106" s="62"/>
      <c r="K106" s="62"/>
      <c r="L106" s="62"/>
      <c r="M106" s="62"/>
      <c r="N106" s="62"/>
      <c r="O106" s="181"/>
      <c r="P106" s="181"/>
      <c r="Q106" s="176"/>
    </row>
    <row r="107" spans="1:17" s="66" customFormat="1" ht="11.25" customHeight="1">
      <c r="A107" s="42" t="s">
        <v>118</v>
      </c>
      <c r="B107" s="62">
        <v>84.15527297413658</v>
      </c>
      <c r="C107" s="62">
        <v>100.89031698433517</v>
      </c>
      <c r="D107" s="62">
        <v>104.86778189096779</v>
      </c>
      <c r="E107" s="62">
        <v>97.92169242157836</v>
      </c>
      <c r="F107" s="62">
        <v>104.66635501826718</v>
      </c>
      <c r="G107" s="62">
        <v>90.91204966176213</v>
      </c>
      <c r="H107" s="62">
        <v>87.40915432961748</v>
      </c>
      <c r="I107" s="62">
        <v>88.26487992340597</v>
      </c>
      <c r="J107" s="62">
        <v>103.4842125171318</v>
      </c>
      <c r="K107" s="62">
        <v>115.90919511970984</v>
      </c>
      <c r="L107" s="62">
        <v>123.57138202400644</v>
      </c>
      <c r="M107" s="62">
        <v>97.9477069973937</v>
      </c>
      <c r="N107" s="62">
        <v>99.99999998852603</v>
      </c>
      <c r="O107" s="175"/>
      <c r="P107" s="175"/>
      <c r="Q107" s="176"/>
    </row>
    <row r="108" spans="1:17" s="67" customFormat="1" ht="11.25" customHeight="1">
      <c r="A108" s="43">
        <v>2001</v>
      </c>
      <c r="B108" s="178">
        <v>100.30737211659367</v>
      </c>
      <c r="C108" s="178">
        <v>95.65295683375791</v>
      </c>
      <c r="D108" s="178">
        <v>108.39306260837603</v>
      </c>
      <c r="E108" s="178">
        <v>84.45557945177754</v>
      </c>
      <c r="F108" s="178">
        <v>101.18641140408391</v>
      </c>
      <c r="G108" s="178">
        <v>82.710661553073</v>
      </c>
      <c r="H108" s="178">
        <v>87.92992063083317</v>
      </c>
      <c r="I108" s="178">
        <v>82.65826265813998</v>
      </c>
      <c r="J108" s="178">
        <v>88.98599262177308</v>
      </c>
      <c r="K108" s="178">
        <v>90.35354420852894</v>
      </c>
      <c r="L108" s="178">
        <v>108.19136620711038</v>
      </c>
      <c r="M108" s="178">
        <v>94.11628832070618</v>
      </c>
      <c r="N108" s="62">
        <f>(B108+C108+D108+E108+F108+G108+H108+I108+J108+K108+L108+M108)/12</f>
        <v>93.74511821789615</v>
      </c>
      <c r="O108" s="177">
        <f>100*(H108-G108)/G108</f>
        <v>6.310261554867538</v>
      </c>
      <c r="P108" s="177">
        <f>100*(H108-H107)/H107</f>
        <v>0.5957800475358587</v>
      </c>
      <c r="Q108" s="175">
        <f>(((B108+C108+D108+E108+F108+G108+H108)/7)-((B107+C107+D107+E107+F107+G107+H107)/7))/((B107+C107+D107+E107+F107+G107+H107)/7)*100</f>
        <v>-1.5185323703532065</v>
      </c>
    </row>
    <row r="109" spans="1:17" s="67" customFormat="1" ht="11.25" customHeight="1">
      <c r="A109" s="44">
        <v>2002</v>
      </c>
      <c r="B109" s="178">
        <v>85.26307286524349</v>
      </c>
      <c r="C109" s="178">
        <v>96.93926702415749</v>
      </c>
      <c r="D109" s="178">
        <v>112.70093759911444</v>
      </c>
      <c r="E109" s="178">
        <v>101.95266039434101</v>
      </c>
      <c r="F109" s="178">
        <v>89.32226846021759</v>
      </c>
      <c r="G109" s="178">
        <v>96.22674949448738</v>
      </c>
      <c r="H109" s="178">
        <v>83.84777053983046</v>
      </c>
      <c r="I109" s="178">
        <v>93.69528719898761</v>
      </c>
      <c r="J109" s="178">
        <v>110.08226266838992</v>
      </c>
      <c r="K109" s="178">
        <v>121.75153656732031</v>
      </c>
      <c r="L109" s="178">
        <v>126.37049831102286</v>
      </c>
      <c r="M109" s="178">
        <v>109.11655542554277</v>
      </c>
      <c r="N109" s="62">
        <f>(B109+C109+D109+E109+F109+G109+H109+I109+J109+K109+L109+M109)/12</f>
        <v>102.2724055457213</v>
      </c>
      <c r="O109" s="177">
        <f>100*(H109-G109)/G109</f>
        <v>-12.864384404220242</v>
      </c>
      <c r="P109" s="177">
        <f>100*(H109-H108)/H108</f>
        <v>-4.642504009688906</v>
      </c>
      <c r="Q109" s="175">
        <f>(((B109+C109+D109+E109+F109+G109+H109)/7)-((B108+C108+D108+E108+F108+G108+H108)/7))/((B108+C108+D108+E108+F108+G108+H108)/7)*100</f>
        <v>0.8502052688442704</v>
      </c>
    </row>
    <row r="110" spans="1:17" s="66" customFormat="1" ht="11.25" customHeight="1">
      <c r="A110" s="44">
        <v>2003</v>
      </c>
      <c r="B110" s="62">
        <v>103.49613196187973</v>
      </c>
      <c r="C110" s="62">
        <v>109.6</v>
      </c>
      <c r="D110" s="62">
        <v>122.2</v>
      </c>
      <c r="E110" s="62">
        <v>106</v>
      </c>
      <c r="F110" s="62">
        <v>97.6</v>
      </c>
      <c r="G110" s="62">
        <v>104.7</v>
      </c>
      <c r="H110" s="62">
        <v>103</v>
      </c>
      <c r="I110" s="62">
        <v>96</v>
      </c>
      <c r="J110" s="62">
        <v>127.1</v>
      </c>
      <c r="K110" s="62">
        <v>135.5</v>
      </c>
      <c r="L110" s="62">
        <v>137.9</v>
      </c>
      <c r="M110" s="62">
        <v>106.1</v>
      </c>
      <c r="N110" s="62">
        <f>(B110+C110+D110+E110+F110+G110+H110+I110+J110+K110+L110+M110)/12</f>
        <v>112.43301099682333</v>
      </c>
      <c r="O110" s="177">
        <f>100*(H110-G110)/G110</f>
        <v>-1.6236867239732595</v>
      </c>
      <c r="P110" s="177">
        <f>100*(H110-H109)/H109</f>
        <v>22.841668105023253</v>
      </c>
      <c r="Q110" s="175">
        <f>(((B110+C110+D110+E110+F110+G110+H110)/7)-((B109+C109+D109+E109+F109+G109+H109)/7))/((B109+C109+D109+E109+F109+G109+H109)/7)*100</f>
        <v>12.058998395599568</v>
      </c>
    </row>
    <row r="111" spans="1:17" s="66" customFormat="1" ht="11.25" customHeight="1">
      <c r="A111" s="44">
        <v>2004</v>
      </c>
      <c r="B111" s="62">
        <v>101.10559996298434</v>
      </c>
      <c r="C111" s="62">
        <v>107.83821721234644</v>
      </c>
      <c r="D111" s="62">
        <v>136.96839902425592</v>
      </c>
      <c r="E111" s="62">
        <v>115.43816595700935</v>
      </c>
      <c r="F111" s="62">
        <v>115.64232863089259</v>
      </c>
      <c r="G111" s="62">
        <v>130.7</v>
      </c>
      <c r="H111" s="62">
        <v>117.62340284821768</v>
      </c>
      <c r="I111" s="62" t="s">
        <v>50</v>
      </c>
      <c r="J111" s="62" t="s">
        <v>50</v>
      </c>
      <c r="K111" s="62" t="s">
        <v>50</v>
      </c>
      <c r="L111" s="62" t="s">
        <v>50</v>
      </c>
      <c r="M111" s="62" t="s">
        <v>50</v>
      </c>
      <c r="N111" s="62">
        <f>(B111+C111+D111+E111+F111+G111+H111)/7</f>
        <v>117.90230194795802</v>
      </c>
      <c r="O111" s="177">
        <f>100*(H111-G111)/G111</f>
        <v>-10.005047553008653</v>
      </c>
      <c r="P111" s="177">
        <f>100*(H111-H110)/H110</f>
        <v>14.197478493415222</v>
      </c>
      <c r="Q111" s="175">
        <f>(((B111+C111+D111+E111+F111+G111+H111)/7)-((B110+C110+D110+E110+F110+G110+H110)/7))/((B110+C110+D110+E110+F110+G110+H110)/7)*100</f>
        <v>10.543850725152923</v>
      </c>
    </row>
    <row r="112" spans="1:17" s="66" customFormat="1" ht="11.25" customHeight="1">
      <c r="A112" s="45"/>
      <c r="B112" s="62"/>
      <c r="C112" s="62"/>
      <c r="D112" s="62"/>
      <c r="E112" s="62"/>
      <c r="F112" s="62"/>
      <c r="G112" s="62"/>
      <c r="H112" s="62"/>
      <c r="I112" s="62"/>
      <c r="J112" s="62"/>
      <c r="K112" s="62"/>
      <c r="L112" s="62"/>
      <c r="M112" s="62"/>
      <c r="N112" s="62"/>
      <c r="O112" s="177"/>
      <c r="P112" s="177"/>
      <c r="Q112" s="176"/>
    </row>
    <row r="113" spans="1:17" s="66" customFormat="1" ht="11.25" customHeight="1">
      <c r="A113" s="46" t="s">
        <v>119</v>
      </c>
      <c r="B113" s="62">
        <v>81.52737842710494</v>
      </c>
      <c r="C113" s="62">
        <v>103.1397284943216</v>
      </c>
      <c r="D113" s="62">
        <v>111.10270810010807</v>
      </c>
      <c r="E113" s="62">
        <v>100.69566706944168</v>
      </c>
      <c r="F113" s="62">
        <v>99.13630204004072</v>
      </c>
      <c r="G113" s="62">
        <v>88.23998837578384</v>
      </c>
      <c r="H113" s="62">
        <v>84.43435282707964</v>
      </c>
      <c r="I113" s="62">
        <v>94.82897936114679</v>
      </c>
      <c r="J113" s="62">
        <v>108.302101615709</v>
      </c>
      <c r="K113" s="62">
        <v>119.74291164562798</v>
      </c>
      <c r="L113" s="62">
        <v>116.0382382896848</v>
      </c>
      <c r="M113" s="62">
        <v>92.81164373813135</v>
      </c>
      <c r="N113" s="62">
        <v>99.9999999986817</v>
      </c>
      <c r="O113" s="177"/>
      <c r="P113" s="177"/>
      <c r="Q113" s="176"/>
    </row>
    <row r="114" spans="1:17" s="66" customFormat="1" ht="11.25" customHeight="1">
      <c r="A114" s="43">
        <v>2001</v>
      </c>
      <c r="B114" s="62">
        <v>96.32211135797563</v>
      </c>
      <c r="C114" s="62">
        <v>92.26555612641799</v>
      </c>
      <c r="D114" s="62">
        <v>105.57385095887145</v>
      </c>
      <c r="E114" s="62">
        <v>79.21205520379429</v>
      </c>
      <c r="F114" s="62">
        <v>97.03655905753092</v>
      </c>
      <c r="G114" s="62">
        <v>76.15246484143312</v>
      </c>
      <c r="H114" s="62">
        <v>86.35263630922829</v>
      </c>
      <c r="I114" s="62">
        <v>85.96938523914956</v>
      </c>
      <c r="J114" s="62">
        <v>90.028983889642</v>
      </c>
      <c r="K114" s="62">
        <v>96.19466276631557</v>
      </c>
      <c r="L114" s="62">
        <v>100.11429750673607</v>
      </c>
      <c r="M114" s="62">
        <v>90.2719075096708</v>
      </c>
      <c r="N114" s="62">
        <f>(B114+C114+D114+E114+F114+G114+H114+I114+J114+K114+L114+M114)/12</f>
        <v>91.29120589723048</v>
      </c>
      <c r="O114" s="177">
        <f>100*(H114-G114)/G114</f>
        <v>13.394407507405397</v>
      </c>
      <c r="P114" s="177">
        <f>100*(H114-H113)/H113</f>
        <v>2.2719230004371203</v>
      </c>
      <c r="Q114" s="175">
        <f>(((B114+C114+D114+E114+F114+G114+H114)/7)-((B113+C113+D113+E113+F113+G113+H113)/7))/((B113+C113+D113+E113+F113+G113+H113)/7)*100</f>
        <v>-5.291359385457932</v>
      </c>
    </row>
    <row r="115" spans="1:17" s="67" customFormat="1" ht="11.25" customHeight="1">
      <c r="A115" s="44">
        <v>2002</v>
      </c>
      <c r="B115" s="178">
        <v>82.95208610352614</v>
      </c>
      <c r="C115" s="178">
        <v>89.71970838816529</v>
      </c>
      <c r="D115" s="178">
        <v>109.54892775017751</v>
      </c>
      <c r="E115" s="178">
        <v>91.95979699924483</v>
      </c>
      <c r="F115" s="178">
        <v>78.40338256613055</v>
      </c>
      <c r="G115" s="178">
        <v>87.34114330367466</v>
      </c>
      <c r="H115" s="178">
        <v>79.37694764113054</v>
      </c>
      <c r="I115" s="178">
        <v>93.15011989405897</v>
      </c>
      <c r="J115" s="178">
        <v>99.04817809306117</v>
      </c>
      <c r="K115" s="178">
        <v>113.3424147520274</v>
      </c>
      <c r="L115" s="178">
        <v>111.30274023967685</v>
      </c>
      <c r="M115" s="178">
        <v>100.78808875696812</v>
      </c>
      <c r="N115" s="62">
        <f>(B115+C115+D115+E115+F115+G115+H115+I115+J115+K115+L115+M115)/12</f>
        <v>94.74446120732017</v>
      </c>
      <c r="O115" s="177">
        <f>100*(H115-G115)/G115</f>
        <v>-9.118492569823093</v>
      </c>
      <c r="P115" s="177">
        <f>100*(H115-H114)/H114</f>
        <v>-8.078142099932936</v>
      </c>
      <c r="Q115" s="175">
        <f>(((B115+C115+D115+E115+F115+G115+H115)/7)-((B114+C114+D114+E114+F114+G114+H114)/7))/((B114+C114+D114+E114+F114+G114+H114)/7)*100</f>
        <v>-2.150879039564337</v>
      </c>
    </row>
    <row r="116" spans="1:17" s="66" customFormat="1" ht="11.25" customHeight="1">
      <c r="A116" s="44">
        <v>2003</v>
      </c>
      <c r="B116" s="62">
        <v>92.15578917711525</v>
      </c>
      <c r="C116" s="62">
        <v>100.5</v>
      </c>
      <c r="D116" s="62">
        <v>112.6</v>
      </c>
      <c r="E116" s="62">
        <v>98.9</v>
      </c>
      <c r="F116" s="62">
        <v>91.9</v>
      </c>
      <c r="G116" s="62">
        <v>96.5</v>
      </c>
      <c r="H116" s="62">
        <v>85.3</v>
      </c>
      <c r="I116" s="62">
        <v>90.3</v>
      </c>
      <c r="J116" s="62">
        <v>111.3</v>
      </c>
      <c r="K116" s="62">
        <v>107.9</v>
      </c>
      <c r="L116" s="62">
        <v>107.1</v>
      </c>
      <c r="M116" s="62">
        <v>94.2</v>
      </c>
      <c r="N116" s="62">
        <f>(B116+C116+D116+E116+F116+G116+H116+I116+J116+K116+L116+M116)/12</f>
        <v>99.05464909809292</v>
      </c>
      <c r="O116" s="177">
        <f>100*(H116-G116)/G116</f>
        <v>-11.606217616580313</v>
      </c>
      <c r="P116" s="177">
        <f>100*(H116-H115)/H115</f>
        <v>7.461930113070162</v>
      </c>
      <c r="Q116" s="175">
        <f>(((B116+C116+D116+E116+F116+G116+H116)/7)-((B115+C115+D115+E115+F115+G115+H115)/7))/((B115+C115+D115+E115+F115+G115+H115)/7)*100</f>
        <v>9.45480510483502</v>
      </c>
    </row>
    <row r="117" spans="1:17" s="66" customFormat="1" ht="11.25" customHeight="1">
      <c r="A117" s="44">
        <v>2004</v>
      </c>
      <c r="B117" s="62">
        <v>86.04862549293632</v>
      </c>
      <c r="C117" s="62">
        <v>89.03320480027234</v>
      </c>
      <c r="D117" s="62">
        <v>116.81515632367908</v>
      </c>
      <c r="E117" s="62">
        <v>96.99886065261423</v>
      </c>
      <c r="F117" s="62">
        <v>92.43868394421513</v>
      </c>
      <c r="G117" s="62">
        <v>102.3</v>
      </c>
      <c r="H117" s="62">
        <v>95.54953426021791</v>
      </c>
      <c r="I117" s="62" t="s">
        <v>50</v>
      </c>
      <c r="J117" s="62" t="s">
        <v>50</v>
      </c>
      <c r="K117" s="62" t="s">
        <v>50</v>
      </c>
      <c r="L117" s="62" t="s">
        <v>50</v>
      </c>
      <c r="M117" s="62" t="s">
        <v>50</v>
      </c>
      <c r="N117" s="62">
        <f>(B117+C117+D117+E117+F117+G117+H117)/7</f>
        <v>97.026295067705</v>
      </c>
      <c r="O117" s="177">
        <f>100*(H117-G117)/G117</f>
        <v>-6.598695737812402</v>
      </c>
      <c r="P117" s="177">
        <f>100*(H117-H116)/H116</f>
        <v>12.01586665910658</v>
      </c>
      <c r="Q117" s="175">
        <f>(((B117+C117+D117+E117+F117+G117+H117)/7)-((B116+C116+D116+E116+F116+G116+H116)/7))/((B116+C116+D116+E116+F116+G116+H116)/7)*100</f>
        <v>0.1959526374233947</v>
      </c>
    </row>
    <row r="118" spans="1:17" s="66" customFormat="1" ht="11.25" customHeight="1">
      <c r="A118" s="45"/>
      <c r="B118" s="62"/>
      <c r="C118" s="62"/>
      <c r="D118" s="62"/>
      <c r="E118" s="62"/>
      <c r="F118" s="62"/>
      <c r="G118" s="62"/>
      <c r="H118" s="62"/>
      <c r="I118" s="62"/>
      <c r="J118" s="62"/>
      <c r="K118" s="62"/>
      <c r="L118" s="62"/>
      <c r="M118" s="62"/>
      <c r="N118" s="62"/>
      <c r="O118" s="177"/>
      <c r="P118" s="177"/>
      <c r="Q118" s="176"/>
    </row>
    <row r="119" spans="1:17" s="66" customFormat="1" ht="11.25" customHeight="1">
      <c r="A119" s="46" t="s">
        <v>120</v>
      </c>
      <c r="B119" s="62">
        <v>89.62307024492084</v>
      </c>
      <c r="C119" s="62">
        <v>96.21002036154526</v>
      </c>
      <c r="D119" s="62">
        <v>91.89492029006263</v>
      </c>
      <c r="E119" s="62">
        <v>92.14994984044581</v>
      </c>
      <c r="F119" s="62">
        <v>116.17260383501058</v>
      </c>
      <c r="G119" s="62">
        <v>96.47174361056217</v>
      </c>
      <c r="H119" s="62">
        <v>93.59875259513359</v>
      </c>
      <c r="I119" s="62">
        <v>74.60711546444834</v>
      </c>
      <c r="J119" s="62">
        <v>93.45974609295952</v>
      </c>
      <c r="K119" s="62">
        <v>107.93247299989126</v>
      </c>
      <c r="L119" s="62">
        <v>139.24541380777242</v>
      </c>
      <c r="M119" s="62">
        <v>108.63419084005508</v>
      </c>
      <c r="N119" s="62">
        <v>99.9999999985673</v>
      </c>
      <c r="O119" s="177"/>
      <c r="P119" s="177"/>
      <c r="Q119" s="176"/>
    </row>
    <row r="120" spans="1:17" s="66" customFormat="1" ht="11.25" customHeight="1">
      <c r="A120" s="43">
        <v>2001</v>
      </c>
      <c r="B120" s="62">
        <v>108.5994087592257</v>
      </c>
      <c r="C120" s="62">
        <v>102.70104038530748</v>
      </c>
      <c r="D120" s="62">
        <v>114.25892879968596</v>
      </c>
      <c r="E120" s="62">
        <v>95.36565479571757</v>
      </c>
      <c r="F120" s="62">
        <v>109.82090982195092</v>
      </c>
      <c r="G120" s="62">
        <v>96.35614440450215</v>
      </c>
      <c r="H120" s="62">
        <v>91.21173836941638</v>
      </c>
      <c r="I120" s="62">
        <v>75.76888923272777</v>
      </c>
      <c r="J120" s="62">
        <v>86.8158656986466</v>
      </c>
      <c r="K120" s="62">
        <v>78.20006875137054</v>
      </c>
      <c r="L120" s="62">
        <v>124.99712963565877</v>
      </c>
      <c r="M120" s="62">
        <v>102.11519942862179</v>
      </c>
      <c r="N120" s="62">
        <f>(B120+C120+D120+E120+F120+G120+H120+I120+J120+K120+L120+M120)/12</f>
        <v>98.85091484023597</v>
      </c>
      <c r="O120" s="177">
        <f>100*(H120-G120)/G120</f>
        <v>-5.338949650672612</v>
      </c>
      <c r="P120" s="177">
        <f>100*(H120-H119)/H119</f>
        <v>-2.5502628609190623</v>
      </c>
      <c r="Q120" s="175">
        <f>(((B120+C120+D120+E120+F120+G120+H120)/7)-((B119+C119+D119+E119+F119+G119+H119)/7))/((B119+C119+D119+E119+F119+G119+H119)/7)*100</f>
        <v>6.240415660117834</v>
      </c>
    </row>
    <row r="121" spans="1:17" s="67" customFormat="1" ht="11.25" customHeight="1">
      <c r="A121" s="44">
        <v>2002</v>
      </c>
      <c r="B121" s="178">
        <v>90.07148769757778</v>
      </c>
      <c r="C121" s="178">
        <v>111.96082979605582</v>
      </c>
      <c r="D121" s="178">
        <v>119.25924903463401</v>
      </c>
      <c r="E121" s="178">
        <v>122.74457195796123</v>
      </c>
      <c r="F121" s="178">
        <v>112.04093285482489</v>
      </c>
      <c r="G121" s="178">
        <v>114.71481751076291</v>
      </c>
      <c r="H121" s="178">
        <v>93.15010469273122</v>
      </c>
      <c r="I121" s="178">
        <v>94.82960378251542</v>
      </c>
      <c r="J121" s="178">
        <v>133.04061820645902</v>
      </c>
      <c r="K121" s="178">
        <v>139.24819496345998</v>
      </c>
      <c r="L121" s="178">
        <v>157.72162168872947</v>
      </c>
      <c r="M121" s="178">
        <v>126.44539658570034</v>
      </c>
      <c r="N121" s="62">
        <f>(B121+C121+D121+E121+F121+G121+H121+I121+J121+K121+L121+M121)/12</f>
        <v>117.93561906428435</v>
      </c>
      <c r="O121" s="177">
        <f>100*(H121-G121)/G121</f>
        <v>-18.79854171062812</v>
      </c>
      <c r="P121" s="177">
        <f>100*(H121-H120)/H120</f>
        <v>2.1251281446520256</v>
      </c>
      <c r="Q121" s="175">
        <f>(((B121+C121+D121+E121+F121+G121+H121)/7)-((B120+C120+D120+E120+F120+G120+H120)/7))/((B120+C120+D120+E120+F120+G120+H120)/7)*100</f>
        <v>6.352121677097183</v>
      </c>
    </row>
    <row r="122" spans="1:17" s="66" customFormat="1" ht="11.25" customHeight="1">
      <c r="A122" s="44">
        <v>2003</v>
      </c>
      <c r="B122" s="62">
        <v>127.0917116192235</v>
      </c>
      <c r="C122" s="62">
        <v>128.4</v>
      </c>
      <c r="D122" s="62">
        <v>142.2</v>
      </c>
      <c r="E122" s="62">
        <v>120.7</v>
      </c>
      <c r="F122" s="62">
        <v>109.2</v>
      </c>
      <c r="G122" s="62">
        <v>121.8</v>
      </c>
      <c r="H122" s="62">
        <v>139.9</v>
      </c>
      <c r="I122" s="62">
        <v>108.1</v>
      </c>
      <c r="J122" s="62">
        <v>159.9</v>
      </c>
      <c r="K122" s="62">
        <v>192.9</v>
      </c>
      <c r="L122" s="62">
        <v>201.9</v>
      </c>
      <c r="M122" s="62">
        <v>130.8</v>
      </c>
      <c r="N122" s="62">
        <f>(B122+C122+D122+E122+F122+G122+H122+I122+J122+K122+L122+M122)/12</f>
        <v>140.24097596826866</v>
      </c>
      <c r="O122" s="177">
        <f>100*(H122-G122)/G122</f>
        <v>14.860426929392455</v>
      </c>
      <c r="P122" s="177">
        <f>100*(H122-H121)/H121</f>
        <v>50.18770023016069</v>
      </c>
      <c r="Q122" s="175">
        <f>(((B122+C122+D122+E122+F122+G122+H122)/7)-((B121+C121+D121+E121+F121+G121+H121)/7))/((B121+C121+D121+E121+F121+G121+H121)/7)*100</f>
        <v>16.408276954782437</v>
      </c>
    </row>
    <row r="123" spans="1:17" s="66" customFormat="1" ht="11.25" customHeight="1">
      <c r="A123" s="44">
        <v>2004</v>
      </c>
      <c r="B123" s="62">
        <v>132.43428615186775</v>
      </c>
      <c r="C123" s="62">
        <v>146.96535618182105</v>
      </c>
      <c r="D123" s="62">
        <v>178.90076847327379</v>
      </c>
      <c r="E123" s="62">
        <v>153.80438690878324</v>
      </c>
      <c r="F123" s="62">
        <v>163.9215964270094</v>
      </c>
      <c r="G123" s="62">
        <v>189.7</v>
      </c>
      <c r="H123" s="62">
        <v>163.55197257516556</v>
      </c>
      <c r="I123" s="62" t="s">
        <v>50</v>
      </c>
      <c r="J123" s="62" t="s">
        <v>50</v>
      </c>
      <c r="K123" s="62" t="s">
        <v>50</v>
      </c>
      <c r="L123" s="62" t="s">
        <v>50</v>
      </c>
      <c r="M123" s="62" t="s">
        <v>50</v>
      </c>
      <c r="N123" s="62">
        <f>(B123+C123+D123+E123+F123+G123+H123)/7</f>
        <v>161.32548095970296</v>
      </c>
      <c r="O123" s="177">
        <f>100*(H123-G123)/G123</f>
        <v>-13.783883724214247</v>
      </c>
      <c r="P123" s="177">
        <f>100*(H123-H122)/H122</f>
        <v>16.906342083749507</v>
      </c>
      <c r="Q123" s="175">
        <f>(((B123+C123+D123+E123+F123+G123+H123)/7)-((B122+C122+D122+E122+F122+G122+H122)/7))/((B122+C122+D122+E122+F122+G122+H122)/7)*100</f>
        <v>26.986269180641436</v>
      </c>
    </row>
    <row r="124" spans="1:17" s="66" customFormat="1" ht="11.25" customHeight="1">
      <c r="A124" s="174"/>
      <c r="B124" s="174"/>
      <c r="C124" s="174"/>
      <c r="D124" s="174"/>
      <c r="E124" s="174"/>
      <c r="F124" s="174"/>
      <c r="G124" s="174"/>
      <c r="H124" s="174"/>
      <c r="I124" s="174"/>
      <c r="J124" s="174"/>
      <c r="K124" s="174"/>
      <c r="L124" s="174"/>
      <c r="M124" s="174"/>
      <c r="N124" s="168"/>
      <c r="O124" s="61"/>
      <c r="P124" s="61"/>
      <c r="Q124" s="176"/>
    </row>
    <row r="125" spans="1:17" s="66" customFormat="1" ht="11.25" customHeight="1">
      <c r="A125" s="174"/>
      <c r="B125" s="174"/>
      <c r="C125" s="174"/>
      <c r="D125" s="174"/>
      <c r="E125" s="174"/>
      <c r="F125" s="174"/>
      <c r="G125" s="174"/>
      <c r="H125" s="174"/>
      <c r="I125" s="174"/>
      <c r="J125" s="174"/>
      <c r="K125" s="174"/>
      <c r="L125" s="174"/>
      <c r="M125" s="174"/>
      <c r="N125" s="168"/>
      <c r="O125" s="61"/>
      <c r="P125" s="61"/>
      <c r="Q125" s="176"/>
    </row>
    <row r="126" spans="1:17" s="66" customFormat="1" ht="11.25" customHeight="1">
      <c r="A126" s="174"/>
      <c r="B126" s="174"/>
      <c r="C126" s="174"/>
      <c r="D126" s="174"/>
      <c r="E126" s="174"/>
      <c r="F126" s="174"/>
      <c r="G126" s="174"/>
      <c r="H126" s="174"/>
      <c r="I126" s="174"/>
      <c r="J126" s="174"/>
      <c r="K126" s="174"/>
      <c r="L126" s="174"/>
      <c r="M126" s="174"/>
      <c r="N126" s="168"/>
      <c r="O126" s="61"/>
      <c r="P126" s="61"/>
      <c r="Q126" s="176"/>
    </row>
    <row r="127" spans="1:17" s="66" customFormat="1" ht="11.25" customHeight="1">
      <c r="A127" s="174"/>
      <c r="B127" s="174"/>
      <c r="C127" s="174"/>
      <c r="D127" s="174"/>
      <c r="E127" s="174"/>
      <c r="F127" s="174"/>
      <c r="G127" s="174"/>
      <c r="H127" s="174"/>
      <c r="I127" s="174"/>
      <c r="J127" s="174"/>
      <c r="K127" s="174"/>
      <c r="L127" s="174"/>
      <c r="M127" s="174"/>
      <c r="N127" s="168"/>
      <c r="O127" s="61"/>
      <c r="P127" s="61"/>
      <c r="Q127" s="176"/>
    </row>
    <row r="128" spans="1:17" s="66" customFormat="1" ht="11.25" customHeight="1">
      <c r="A128" s="174"/>
      <c r="B128" s="174"/>
      <c r="C128" s="174"/>
      <c r="D128" s="174"/>
      <c r="E128" s="174"/>
      <c r="F128" s="174"/>
      <c r="G128" s="174"/>
      <c r="H128" s="174"/>
      <c r="I128" s="174"/>
      <c r="J128" s="174"/>
      <c r="K128" s="174"/>
      <c r="L128" s="174"/>
      <c r="M128" s="174"/>
      <c r="N128" s="168"/>
      <c r="O128" s="61"/>
      <c r="P128" s="61"/>
      <c r="Q128" s="176"/>
    </row>
    <row r="129" spans="1:17" s="66" customFormat="1" ht="11.25" customHeight="1">
      <c r="A129" s="174"/>
      <c r="B129" s="174"/>
      <c r="C129" s="174"/>
      <c r="D129" s="174"/>
      <c r="E129" s="174"/>
      <c r="F129" s="174"/>
      <c r="G129" s="174"/>
      <c r="H129" s="174"/>
      <c r="I129" s="174"/>
      <c r="J129" s="174"/>
      <c r="K129" s="174"/>
      <c r="L129" s="174"/>
      <c r="M129" s="174"/>
      <c r="N129" s="168"/>
      <c r="O129" s="61"/>
      <c r="P129" s="61"/>
      <c r="Q129" s="176"/>
    </row>
    <row r="130" spans="1:17" s="66" customFormat="1" ht="11.25" customHeight="1">
      <c r="A130" s="176"/>
      <c r="B130" s="176"/>
      <c r="C130" s="176"/>
      <c r="D130" s="176"/>
      <c r="E130" s="176"/>
      <c r="F130" s="176"/>
      <c r="G130" s="176"/>
      <c r="H130" s="176"/>
      <c r="I130" s="176"/>
      <c r="J130" s="176"/>
      <c r="K130" s="176"/>
      <c r="L130" s="176"/>
      <c r="M130" s="176"/>
      <c r="N130" s="186"/>
      <c r="O130" s="181"/>
      <c r="P130" s="181"/>
      <c r="Q130" s="176"/>
    </row>
    <row r="131" spans="1:17" s="66" customFormat="1" ht="11.25" customHeight="1">
      <c r="A131" s="180"/>
      <c r="B131" s="186"/>
      <c r="C131" s="185"/>
      <c r="D131" s="185"/>
      <c r="E131" s="185"/>
      <c r="F131" s="185"/>
      <c r="G131" s="185"/>
      <c r="H131" s="185"/>
      <c r="I131" s="185"/>
      <c r="J131" s="185"/>
      <c r="K131" s="185"/>
      <c r="L131" s="185"/>
      <c r="M131" s="185"/>
      <c r="N131" s="187"/>
      <c r="O131" s="179"/>
      <c r="P131" s="188"/>
      <c r="Q131" s="176"/>
    </row>
    <row r="132" spans="1:17" s="66" customFormat="1" ht="12.75" customHeight="1">
      <c r="A132" s="354" t="s">
        <v>126</v>
      </c>
      <c r="B132" s="354"/>
      <c r="C132" s="354"/>
      <c r="D132" s="354"/>
      <c r="E132" s="354"/>
      <c r="F132" s="354"/>
      <c r="G132" s="354"/>
      <c r="H132" s="354"/>
      <c r="I132" s="354"/>
      <c r="J132" s="354"/>
      <c r="K132" s="354"/>
      <c r="L132" s="354"/>
      <c r="M132" s="354"/>
      <c r="N132" s="354"/>
      <c r="O132" s="354"/>
      <c r="P132" s="354"/>
      <c r="Q132" s="354"/>
    </row>
    <row r="133" spans="1:17" s="66" customFormat="1" ht="12.75">
      <c r="A133" s="47"/>
      <c r="B133" s="173"/>
      <c r="C133" s="173"/>
      <c r="D133" s="173"/>
      <c r="E133" s="173"/>
      <c r="F133" s="173"/>
      <c r="G133" s="173"/>
      <c r="H133" s="173"/>
      <c r="I133" s="173"/>
      <c r="J133" s="173"/>
      <c r="K133" s="173"/>
      <c r="L133" s="173"/>
      <c r="M133" s="173"/>
      <c r="N133" s="189"/>
      <c r="O133" s="189"/>
      <c r="P133" s="189"/>
      <c r="Q133" s="176"/>
    </row>
    <row r="134" spans="1:17" ht="12.75">
      <c r="A134" s="355" t="s">
        <v>127</v>
      </c>
      <c r="B134" s="355"/>
      <c r="C134" s="355"/>
      <c r="D134" s="355"/>
      <c r="E134" s="355"/>
      <c r="F134" s="355"/>
      <c r="G134" s="355"/>
      <c r="H134" s="355"/>
      <c r="I134" s="355"/>
      <c r="J134" s="355"/>
      <c r="K134" s="355"/>
      <c r="L134" s="355"/>
      <c r="M134" s="355"/>
      <c r="N134" s="355"/>
      <c r="O134" s="355"/>
      <c r="P134" s="355"/>
      <c r="Q134" s="355"/>
    </row>
    <row r="135" spans="1:17" ht="12.75" customHeight="1">
      <c r="A135" s="355" t="s">
        <v>128</v>
      </c>
      <c r="B135" s="355"/>
      <c r="C135" s="355"/>
      <c r="D135" s="355"/>
      <c r="E135" s="355"/>
      <c r="F135" s="355"/>
      <c r="G135" s="355"/>
      <c r="H135" s="355"/>
      <c r="I135" s="355"/>
      <c r="J135" s="355"/>
      <c r="K135" s="355"/>
      <c r="L135" s="355"/>
      <c r="M135" s="355"/>
      <c r="N135" s="355"/>
      <c r="O135" s="355"/>
      <c r="P135" s="355"/>
      <c r="Q135" s="355"/>
    </row>
    <row r="136" spans="1:17" ht="12.75">
      <c r="A136" s="355" t="s">
        <v>96</v>
      </c>
      <c r="B136" s="355"/>
      <c r="C136" s="355"/>
      <c r="D136" s="355"/>
      <c r="E136" s="355"/>
      <c r="F136" s="355"/>
      <c r="G136" s="355"/>
      <c r="H136" s="355"/>
      <c r="I136" s="355"/>
      <c r="J136" s="355"/>
      <c r="K136" s="355"/>
      <c r="L136" s="355"/>
      <c r="M136" s="355"/>
      <c r="N136" s="355"/>
      <c r="O136" s="355"/>
      <c r="P136" s="355"/>
      <c r="Q136" s="355"/>
    </row>
    <row r="137" spans="1:17" ht="12.75">
      <c r="A137" s="182"/>
      <c r="B137" s="190"/>
      <c r="C137" s="190"/>
      <c r="D137" s="190"/>
      <c r="E137" s="190"/>
      <c r="F137" s="190"/>
      <c r="G137" s="190"/>
      <c r="H137" s="190"/>
      <c r="I137" s="190"/>
      <c r="J137" s="190"/>
      <c r="K137" s="190"/>
      <c r="L137" s="190"/>
      <c r="M137" s="190"/>
      <c r="N137" s="190"/>
      <c r="O137" s="190"/>
      <c r="P137" s="190"/>
      <c r="Q137"/>
    </row>
    <row r="138" spans="1:17" ht="12.75" customHeight="1">
      <c r="A138"/>
      <c r="B138"/>
      <c r="C138"/>
      <c r="D138"/>
      <c r="E138"/>
      <c r="F138"/>
      <c r="G138"/>
      <c r="H138"/>
      <c r="I138"/>
      <c r="J138"/>
      <c r="K138"/>
      <c r="L138"/>
      <c r="M138"/>
      <c r="N138"/>
      <c r="O138"/>
      <c r="P138"/>
      <c r="Q138"/>
    </row>
    <row r="139" spans="1:17" ht="12.75">
      <c r="A139" s="149"/>
      <c r="B139" s="150"/>
      <c r="C139" s="151"/>
      <c r="D139" s="151"/>
      <c r="E139" s="151"/>
      <c r="F139" s="151"/>
      <c r="G139" s="151"/>
      <c r="H139" s="151"/>
      <c r="I139" s="151"/>
      <c r="J139" s="151"/>
      <c r="K139" s="151"/>
      <c r="L139" s="151"/>
      <c r="M139" s="151"/>
      <c r="N139" s="152"/>
      <c r="O139" s="349" t="s">
        <v>97</v>
      </c>
      <c r="P139" s="350"/>
      <c r="Q139" s="350"/>
    </row>
    <row r="140" spans="1:17" ht="12.75">
      <c r="A140" s="153"/>
      <c r="B140" s="154"/>
      <c r="C140" s="155"/>
      <c r="D140" s="155"/>
      <c r="E140" s="155"/>
      <c r="F140" s="155"/>
      <c r="G140" s="155"/>
      <c r="H140" s="155"/>
      <c r="I140" s="155"/>
      <c r="J140" s="155"/>
      <c r="K140" s="155"/>
      <c r="L140" s="155"/>
      <c r="M140" s="155"/>
      <c r="N140" s="156"/>
      <c r="O140" s="55" t="s">
        <v>105</v>
      </c>
      <c r="P140" s="56"/>
      <c r="Q140" s="57" t="s">
        <v>239</v>
      </c>
    </row>
    <row r="141" spans="1:17" ht="12.75">
      <c r="A141" s="157" t="s">
        <v>99</v>
      </c>
      <c r="B141" s="154" t="s">
        <v>100</v>
      </c>
      <c r="C141" s="155" t="s">
        <v>101</v>
      </c>
      <c r="D141" s="155" t="s">
        <v>102</v>
      </c>
      <c r="E141" s="155" t="s">
        <v>98</v>
      </c>
      <c r="F141" s="155" t="s">
        <v>103</v>
      </c>
      <c r="G141" s="155" t="s">
        <v>104</v>
      </c>
      <c r="H141" s="155" t="s">
        <v>105</v>
      </c>
      <c r="I141" s="155" t="s">
        <v>106</v>
      </c>
      <c r="J141" s="155" t="s">
        <v>107</v>
      </c>
      <c r="K141" s="155" t="s">
        <v>108</v>
      </c>
      <c r="L141" s="155" t="s">
        <v>109</v>
      </c>
      <c r="M141" s="155" t="s">
        <v>110</v>
      </c>
      <c r="N141" s="158" t="s">
        <v>111</v>
      </c>
      <c r="O141" s="351" t="s">
        <v>112</v>
      </c>
      <c r="P141" s="352"/>
      <c r="Q141" s="352"/>
    </row>
    <row r="142" spans="1:17" ht="12.75">
      <c r="A142" s="153"/>
      <c r="B142" s="154"/>
      <c r="C142" s="155"/>
      <c r="D142" s="155"/>
      <c r="E142" s="155"/>
      <c r="F142" s="155"/>
      <c r="G142" s="155"/>
      <c r="H142" s="155"/>
      <c r="I142" s="155"/>
      <c r="J142" s="155"/>
      <c r="K142" s="155"/>
      <c r="L142" s="155"/>
      <c r="M142" s="155"/>
      <c r="N142" s="156"/>
      <c r="O142" s="158" t="s">
        <v>113</v>
      </c>
      <c r="P142" s="58" t="s">
        <v>114</v>
      </c>
      <c r="Q142" s="160" t="s">
        <v>114</v>
      </c>
    </row>
    <row r="143" spans="1:17" ht="12.75">
      <c r="A143" s="161"/>
      <c r="B143" s="162"/>
      <c r="C143" s="163"/>
      <c r="D143" s="163"/>
      <c r="E143" s="163"/>
      <c r="F143" s="163"/>
      <c r="G143" s="163"/>
      <c r="H143" s="163"/>
      <c r="I143" s="163"/>
      <c r="J143" s="163"/>
      <c r="K143" s="163"/>
      <c r="L143" s="163"/>
      <c r="M143" s="163"/>
      <c r="N143" s="164"/>
      <c r="O143" s="165" t="s">
        <v>115</v>
      </c>
      <c r="P143" s="166" t="s">
        <v>116</v>
      </c>
      <c r="Q143" s="167" t="s">
        <v>117</v>
      </c>
    </row>
    <row r="144" spans="1:17" ht="12.75">
      <c r="A144"/>
      <c r="B144"/>
      <c r="C144"/>
      <c r="D144"/>
      <c r="E144"/>
      <c r="F144"/>
      <c r="G144"/>
      <c r="H144"/>
      <c r="I144"/>
      <c r="J144"/>
      <c r="K144"/>
      <c r="L144"/>
      <c r="M144"/>
      <c r="N144"/>
      <c r="O144"/>
      <c r="P144"/>
      <c r="Q144"/>
    </row>
    <row r="145" spans="1:17" ht="12.75">
      <c r="A145"/>
      <c r="B145"/>
      <c r="C145"/>
      <c r="D145"/>
      <c r="E145"/>
      <c r="F145"/>
      <c r="G145"/>
      <c r="H145"/>
      <c r="I145"/>
      <c r="J145"/>
      <c r="K145"/>
      <c r="L145"/>
      <c r="M145"/>
      <c r="N145"/>
      <c r="O145"/>
      <c r="P145"/>
      <c r="Q145"/>
    </row>
    <row r="146" spans="1:17" ht="12.75">
      <c r="A146"/>
      <c r="B146"/>
      <c r="C146"/>
      <c r="D146"/>
      <c r="E146"/>
      <c r="F146"/>
      <c r="G146"/>
      <c r="H146"/>
      <c r="I146"/>
      <c r="J146"/>
      <c r="K146"/>
      <c r="L146"/>
      <c r="M146"/>
      <c r="N146"/>
      <c r="O146"/>
      <c r="P146"/>
      <c r="Q146"/>
    </row>
    <row r="147" spans="1:17" ht="12.75">
      <c r="A147" s="353" t="s">
        <v>129</v>
      </c>
      <c r="B147" s="353"/>
      <c r="C147" s="353"/>
      <c r="D147" s="353"/>
      <c r="E147" s="353"/>
      <c r="F147" s="353"/>
      <c r="G147" s="353"/>
      <c r="H147" s="353"/>
      <c r="I147" s="353"/>
      <c r="J147" s="353"/>
      <c r="K147" s="353"/>
      <c r="L147" s="353"/>
      <c r="M147" s="353"/>
      <c r="N147" s="353"/>
      <c r="O147" s="353"/>
      <c r="P147" s="353"/>
      <c r="Q147" s="353"/>
    </row>
    <row r="148" spans="1:17" ht="12.75">
      <c r="A148" s="191"/>
      <c r="B148" s="184"/>
      <c r="C148" s="184"/>
      <c r="D148" s="184"/>
      <c r="E148" s="184"/>
      <c r="F148" s="184"/>
      <c r="G148" s="184"/>
      <c r="H148" s="184"/>
      <c r="I148" s="184"/>
      <c r="J148" s="184"/>
      <c r="K148" s="184"/>
      <c r="L148" s="184"/>
      <c r="M148" s="184"/>
      <c r="N148" s="184"/>
      <c r="O148" s="184"/>
      <c r="P148" s="184"/>
      <c r="Q148"/>
    </row>
    <row r="149" spans="1:17" s="66" customFormat="1" ht="11.25" customHeight="1">
      <c r="A149" s="186"/>
      <c r="B149" s="62"/>
      <c r="C149" s="62"/>
      <c r="D149" s="62"/>
      <c r="E149" s="62"/>
      <c r="F149" s="62"/>
      <c r="G149" s="62"/>
      <c r="H149" s="62"/>
      <c r="I149" s="62"/>
      <c r="J149" s="62"/>
      <c r="K149" s="62"/>
      <c r="L149" s="62"/>
      <c r="M149" s="62"/>
      <c r="N149" s="62"/>
      <c r="O149" s="186"/>
      <c r="P149" s="186"/>
      <c r="Q149" s="176"/>
    </row>
    <row r="150" spans="1:17" s="66" customFormat="1" ht="11.25" customHeight="1">
      <c r="A150" s="42" t="s">
        <v>118</v>
      </c>
      <c r="B150" s="62">
        <v>94.46360481980702</v>
      </c>
      <c r="C150" s="62">
        <v>96.17267398929961</v>
      </c>
      <c r="D150" s="62">
        <v>141.53158247152552</v>
      </c>
      <c r="E150" s="62">
        <v>93.21260512179286</v>
      </c>
      <c r="F150" s="62">
        <v>100.23420262521032</v>
      </c>
      <c r="G150" s="62">
        <v>92.30061332762382</v>
      </c>
      <c r="H150" s="62">
        <v>84.20666493511759</v>
      </c>
      <c r="I150" s="62">
        <v>87.1675980139341</v>
      </c>
      <c r="J150" s="62">
        <v>95.1190436550729</v>
      </c>
      <c r="K150" s="62">
        <v>111.13288411391578</v>
      </c>
      <c r="L150" s="62">
        <v>116.84872188849198</v>
      </c>
      <c r="M150" s="62">
        <v>87.6098050606132</v>
      </c>
      <c r="N150" s="62">
        <v>100.00000000186706</v>
      </c>
      <c r="O150" s="175"/>
      <c r="P150" s="175"/>
      <c r="Q150" s="176"/>
    </row>
    <row r="151" spans="1:17" s="66" customFormat="1" ht="11.25" customHeight="1">
      <c r="A151" s="43">
        <v>2001</v>
      </c>
      <c r="B151" s="62">
        <v>101.01972835306472</v>
      </c>
      <c r="C151" s="62">
        <v>99.85901966254556</v>
      </c>
      <c r="D151" s="62">
        <v>91.62773793258978</v>
      </c>
      <c r="E151" s="62">
        <v>87.8257276103061</v>
      </c>
      <c r="F151" s="62">
        <v>89.08030927426121</v>
      </c>
      <c r="G151" s="62">
        <v>74.10047882493286</v>
      </c>
      <c r="H151" s="62">
        <v>84.29913267820575</v>
      </c>
      <c r="I151" s="62">
        <v>80.70354989439228</v>
      </c>
      <c r="J151" s="62">
        <v>86.17944479749247</v>
      </c>
      <c r="K151" s="62">
        <v>101.06720043188626</v>
      </c>
      <c r="L151" s="62">
        <v>103.35570025138627</v>
      </c>
      <c r="M151" s="62">
        <v>79.52209061518707</v>
      </c>
      <c r="N151" s="62">
        <f>(B151+C151+D151+E151+F151+G151+H151+I151+J151+K151+L151+M151)/12</f>
        <v>89.8866766938542</v>
      </c>
      <c r="O151" s="177">
        <f>100*(H151-G151)/G151</f>
        <v>13.763276587412966</v>
      </c>
      <c r="P151" s="177">
        <f>100*(H151-H150)/H150</f>
        <v>0.10981048015547475</v>
      </c>
      <c r="Q151" s="175">
        <f>(((B151+C151+D151+E151+F151+G151+H151)/7)-((B150+C150+D150+E150+F150+G150+H150)/7))/((B150+C150+D150+E150+F150+G150+H150)/7)*100</f>
        <v>-10.583604919522388</v>
      </c>
    </row>
    <row r="152" spans="1:17" s="67" customFormat="1" ht="11.25" customHeight="1">
      <c r="A152" s="44">
        <v>2002</v>
      </c>
      <c r="B152" s="178">
        <v>80.00466629043113</v>
      </c>
      <c r="C152" s="178">
        <v>77.33348464433696</v>
      </c>
      <c r="D152" s="178">
        <v>81.16220236709792</v>
      </c>
      <c r="E152" s="178">
        <v>83.86630591570574</v>
      </c>
      <c r="F152" s="178">
        <v>81.16395470707548</v>
      </c>
      <c r="G152" s="178">
        <v>90.90517226712129</v>
      </c>
      <c r="H152" s="178">
        <v>70.49727189028305</v>
      </c>
      <c r="I152" s="178">
        <v>70.95420196668303</v>
      </c>
      <c r="J152" s="178">
        <v>82.94532037919875</v>
      </c>
      <c r="K152" s="178">
        <v>82.17108751809228</v>
      </c>
      <c r="L152" s="178">
        <v>79.96532718140364</v>
      </c>
      <c r="M152" s="178">
        <v>67.16526026510411</v>
      </c>
      <c r="N152" s="62">
        <f>(B152+C152+D152+E152+F152+G152+H152+I152+J152+K152+L152+M152)/12</f>
        <v>79.01118794937777</v>
      </c>
      <c r="O152" s="177">
        <f>100*(H152-G152)/G152</f>
        <v>-22.449658108419207</v>
      </c>
      <c r="P152" s="177">
        <f>100*(H152-H151)/H151</f>
        <v>-16.37248255045329</v>
      </c>
      <c r="Q152" s="175">
        <f>(((B152+C152+D152+E152+F152+G152+H152)/7)-((B151+C151+D151+E151+F151+G151+H151)/7))/((B151+C151+D151+E151+F151+G151+H151)/7)*100</f>
        <v>-10.015587914745756</v>
      </c>
    </row>
    <row r="153" spans="1:17" s="66" customFormat="1" ht="11.25" customHeight="1">
      <c r="A153" s="44">
        <v>2003</v>
      </c>
      <c r="B153" s="62">
        <v>80.47244974360322</v>
      </c>
      <c r="C153" s="62">
        <v>78.9</v>
      </c>
      <c r="D153" s="62">
        <v>81.4</v>
      </c>
      <c r="E153" s="62">
        <v>71</v>
      </c>
      <c r="F153" s="62">
        <v>61.8</v>
      </c>
      <c r="G153" s="62">
        <v>70.4</v>
      </c>
      <c r="H153" s="62">
        <v>67</v>
      </c>
      <c r="I153" s="62">
        <v>53.7</v>
      </c>
      <c r="J153" s="62">
        <v>83.4</v>
      </c>
      <c r="K153" s="62">
        <v>78</v>
      </c>
      <c r="L153" s="62">
        <v>74.4</v>
      </c>
      <c r="M153" s="62">
        <v>63.3</v>
      </c>
      <c r="N153" s="62">
        <f>(B153+C153+D153+E153+F153+G153+H153+I153+J153+K153+L153+M153)/12</f>
        <v>71.98103747863361</v>
      </c>
      <c r="O153" s="177">
        <f>100*(H153-G153)/G153</f>
        <v>-4.829545454545462</v>
      </c>
      <c r="P153" s="177">
        <f>100*(H153-H152)/H152</f>
        <v>-4.9608613163442</v>
      </c>
      <c r="Q153" s="175">
        <f>(((B153+C153+D153+E153+F153+G153+H153)/7)-((B152+C152+D152+E152+F152+G152+H152)/7))/((B152+C152+D152+E152+F152+G152+H152)/7)*100</f>
        <v>-9.55168184380015</v>
      </c>
    </row>
    <row r="154" spans="1:17" s="66" customFormat="1" ht="11.25" customHeight="1">
      <c r="A154" s="44">
        <v>2004</v>
      </c>
      <c r="B154" s="62">
        <v>68.8</v>
      </c>
      <c r="C154" s="62">
        <v>76.79722139687006</v>
      </c>
      <c r="D154" s="62">
        <v>90.9554718820506</v>
      </c>
      <c r="E154" s="62">
        <v>69.18104566089804</v>
      </c>
      <c r="F154" s="62">
        <v>75.28026922342279</v>
      </c>
      <c r="G154" s="62">
        <v>96.3</v>
      </c>
      <c r="H154" s="62">
        <v>95.68362564221952</v>
      </c>
      <c r="I154" s="62" t="s">
        <v>50</v>
      </c>
      <c r="J154" s="62" t="s">
        <v>50</v>
      </c>
      <c r="K154" s="62" t="s">
        <v>50</v>
      </c>
      <c r="L154" s="62" t="s">
        <v>50</v>
      </c>
      <c r="M154" s="62" t="s">
        <v>50</v>
      </c>
      <c r="N154" s="62">
        <f>(B154+C154+D154+E154+F154+G154+H154)/7</f>
        <v>81.85680482935159</v>
      </c>
      <c r="O154" s="177">
        <f>100*(H154-G154)/G154</f>
        <v>-0.6400564462933254</v>
      </c>
      <c r="P154" s="177">
        <f>100*(H154-H153)/H153</f>
        <v>42.811381555551534</v>
      </c>
      <c r="Q154" s="175">
        <f>(((B154+C154+D154+E154+F154+G154+H154)/7)-((B153+C153+D153+E153+F153+G153+H153)/7))/((B153+C153+D153+E153+F153+G153+H153)/7)*100</f>
        <v>12.138655243150763</v>
      </c>
    </row>
    <row r="155" spans="1:17" s="66" customFormat="1" ht="11.25" customHeight="1">
      <c r="A155" s="45"/>
      <c r="B155" s="62"/>
      <c r="C155" s="62"/>
      <c r="D155" s="62"/>
      <c r="E155" s="62"/>
      <c r="F155" s="62"/>
      <c r="G155" s="62"/>
      <c r="H155" s="62"/>
      <c r="I155" s="62"/>
      <c r="J155" s="62"/>
      <c r="K155" s="62"/>
      <c r="L155" s="62"/>
      <c r="M155" s="62"/>
      <c r="N155" s="62"/>
      <c r="O155" s="177"/>
      <c r="P155" s="177"/>
      <c r="Q155" s="176"/>
    </row>
    <row r="156" spans="1:17" s="66" customFormat="1" ht="11.25" customHeight="1">
      <c r="A156" s="46" t="s">
        <v>119</v>
      </c>
      <c r="B156" s="62">
        <v>95.76826819507323</v>
      </c>
      <c r="C156" s="62">
        <v>105.34027223793265</v>
      </c>
      <c r="D156" s="62">
        <v>130.61544582776907</v>
      </c>
      <c r="E156" s="62">
        <v>99.58301263601686</v>
      </c>
      <c r="F156" s="62">
        <v>100.04048475483225</v>
      </c>
      <c r="G156" s="62">
        <v>93.15782808460307</v>
      </c>
      <c r="H156" s="62">
        <v>89.41637037960336</v>
      </c>
      <c r="I156" s="62">
        <v>91.00674672593118</v>
      </c>
      <c r="J156" s="62">
        <v>93.00794449886823</v>
      </c>
      <c r="K156" s="62">
        <v>103.15489876010248</v>
      </c>
      <c r="L156" s="62">
        <v>114.08706525044336</v>
      </c>
      <c r="M156" s="62">
        <v>84.8216625312327</v>
      </c>
      <c r="N156" s="62">
        <v>99.9999999902007</v>
      </c>
      <c r="O156" s="177"/>
      <c r="P156" s="177"/>
      <c r="Q156" s="176"/>
    </row>
    <row r="157" spans="1:17" s="66" customFormat="1" ht="11.25" customHeight="1">
      <c r="A157" s="43">
        <v>2001</v>
      </c>
      <c r="B157" s="62">
        <v>104.71401193403189</v>
      </c>
      <c r="C157" s="62">
        <v>95.48355446331863</v>
      </c>
      <c r="D157" s="62">
        <v>95.9056809856762</v>
      </c>
      <c r="E157" s="62">
        <v>92.48518334497369</v>
      </c>
      <c r="F157" s="62">
        <v>93.60862888356407</v>
      </c>
      <c r="G157" s="62">
        <v>79.56855869585618</v>
      </c>
      <c r="H157" s="62">
        <v>87.23704784774206</v>
      </c>
      <c r="I157" s="62">
        <v>84.37129126545429</v>
      </c>
      <c r="J157" s="62">
        <v>92.42147116424034</v>
      </c>
      <c r="K157" s="62">
        <v>103.6236061139933</v>
      </c>
      <c r="L157" s="62">
        <v>104.16348236047497</v>
      </c>
      <c r="M157" s="62">
        <v>86.33320414509822</v>
      </c>
      <c r="N157" s="62">
        <f>(B157+C157+D157+E157+F157+G157+H157+I157+J157+K157+L157+M157)/12</f>
        <v>93.32631010036864</v>
      </c>
      <c r="O157" s="177">
        <f>100*(H157-G157)/G157</f>
        <v>9.637587104220405</v>
      </c>
      <c r="P157" s="177">
        <f>100*(H157-H156)/H156</f>
        <v>-2.4372746540810435</v>
      </c>
      <c r="Q157" s="175">
        <f>(((B157+C157+D157+E157+F157+G157+H157)/7)-((B156+C156+D156+E156+F156+G156+H156)/7))/((B156+C156+D156+E156+F156+G156+H156)/7)*100</f>
        <v>-9.093296587977157</v>
      </c>
    </row>
    <row r="158" spans="1:17" s="67" customFormat="1" ht="11.25" customHeight="1">
      <c r="A158" s="44">
        <v>2002</v>
      </c>
      <c r="B158" s="178">
        <v>84.9729260847574</v>
      </c>
      <c r="C158" s="178">
        <v>77.91537531561798</v>
      </c>
      <c r="D158" s="178">
        <v>83.12249748529656</v>
      </c>
      <c r="E158" s="178">
        <v>83.6822687055267</v>
      </c>
      <c r="F158" s="178">
        <v>81.80410992931466</v>
      </c>
      <c r="G158" s="178">
        <v>81.1339896164067</v>
      </c>
      <c r="H158" s="178">
        <v>69.65991614639785</v>
      </c>
      <c r="I158" s="178">
        <v>72.74047256955859</v>
      </c>
      <c r="J158" s="178">
        <v>85.18682515306101</v>
      </c>
      <c r="K158" s="178">
        <v>82.5722420573127</v>
      </c>
      <c r="L158" s="178">
        <v>84.03152458790193</v>
      </c>
      <c r="M158" s="178">
        <v>60.695511584964535</v>
      </c>
      <c r="N158" s="62">
        <f>(B158+C158+D158+E158+F158+G158+H158+I158+J158+K158+L158+M158)/12</f>
        <v>78.95980493634305</v>
      </c>
      <c r="O158" s="177">
        <f>100*(H158-G158)/G158</f>
        <v>-14.142128994589207</v>
      </c>
      <c r="P158" s="177">
        <f>100*(H158-H157)/H157</f>
        <v>-20.148700735520315</v>
      </c>
      <c r="Q158" s="175">
        <f>(((B158+C158+D158+E158+F158+G158+H158)/7)-((B157+C157+D157+E157+F157+G157+H157)/7))/((B157+C157+D157+E157+F157+G157+H157)/7)*100</f>
        <v>-13.36074370626913</v>
      </c>
    </row>
    <row r="159" spans="1:17" s="66" customFormat="1" ht="11.25" customHeight="1">
      <c r="A159" s="44">
        <v>2003</v>
      </c>
      <c r="B159" s="62">
        <v>84.33180577753532</v>
      </c>
      <c r="C159" s="62">
        <v>87.1</v>
      </c>
      <c r="D159" s="62">
        <v>81.3</v>
      </c>
      <c r="E159" s="62">
        <v>74.8</v>
      </c>
      <c r="F159" s="62">
        <v>66.3</v>
      </c>
      <c r="G159" s="62">
        <v>61.7</v>
      </c>
      <c r="H159" s="62">
        <v>70.7</v>
      </c>
      <c r="I159" s="62">
        <v>52.9</v>
      </c>
      <c r="J159" s="62">
        <v>73</v>
      </c>
      <c r="K159" s="62">
        <v>79.1</v>
      </c>
      <c r="L159" s="62">
        <v>77.5</v>
      </c>
      <c r="M159" s="62">
        <v>59.4</v>
      </c>
      <c r="N159" s="62">
        <f>(B159+C159+D159+E159+F159+G159+H159+I159+J159+K159+L159+M159)/12</f>
        <v>72.34431714812794</v>
      </c>
      <c r="O159" s="177">
        <f>100*(H159-G159)/G159</f>
        <v>14.586709886547812</v>
      </c>
      <c r="P159" s="177">
        <f>100*(H159-H158)/H158</f>
        <v>1.4930880069053005</v>
      </c>
      <c r="Q159" s="175">
        <f>(((B159+C159+D159+E159+F159+G159+H159)/7)-((B158+C158+D158+E158+F158+G158+H158)/7))/((B158+C158+D158+E158+F158+G158+H158)/7)*100</f>
        <v>-6.412920029822625</v>
      </c>
    </row>
    <row r="160" spans="1:17" s="66" customFormat="1" ht="11.25" customHeight="1">
      <c r="A160" s="44">
        <v>2004</v>
      </c>
      <c r="B160" s="62">
        <v>67.4</v>
      </c>
      <c r="C160" s="62">
        <v>77.24770871809302</v>
      </c>
      <c r="D160" s="62">
        <v>86.46812491177643</v>
      </c>
      <c r="E160" s="62">
        <v>71.29744831811995</v>
      </c>
      <c r="F160" s="62">
        <v>70.24937239379027</v>
      </c>
      <c r="G160" s="62">
        <v>74.1</v>
      </c>
      <c r="H160" s="62">
        <v>65.40320189399822</v>
      </c>
      <c r="I160" s="62" t="s">
        <v>50</v>
      </c>
      <c r="J160" s="62" t="s">
        <v>50</v>
      </c>
      <c r="K160" s="62" t="s">
        <v>50</v>
      </c>
      <c r="L160" s="62" t="s">
        <v>50</v>
      </c>
      <c r="M160" s="62" t="s">
        <v>50</v>
      </c>
      <c r="N160" s="62">
        <f>(B160+C160+D160+E160+F160+G160+H160)/7</f>
        <v>73.16655089082542</v>
      </c>
      <c r="O160" s="177">
        <f>100*(H160-G160)/G160</f>
        <v>-11.736569643727098</v>
      </c>
      <c r="P160" s="177">
        <f>100*(H160-H159)/H159</f>
        <v>-7.491935086282585</v>
      </c>
      <c r="Q160" s="175">
        <f>(((B160+C160+D160+E160+F160+G160+H160)/7)-((B159+C159+D159+E159+F159+G159+H159)/7))/((B159+C159+D159+E159+F159+G159+H159)/7)*100</f>
        <v>-2.6729569340595507</v>
      </c>
    </row>
    <row r="161" spans="1:17" s="66" customFormat="1" ht="11.25" customHeight="1">
      <c r="A161" s="45"/>
      <c r="B161" s="62"/>
      <c r="C161" s="62"/>
      <c r="D161" s="62"/>
      <c r="E161" s="62"/>
      <c r="F161" s="62"/>
      <c r="G161" s="62"/>
      <c r="H161" s="62"/>
      <c r="I161" s="62"/>
      <c r="J161" s="62"/>
      <c r="K161" s="62"/>
      <c r="L161" s="62"/>
      <c r="M161" s="62"/>
      <c r="N161" s="62"/>
      <c r="O161" s="177"/>
      <c r="P161" s="179"/>
      <c r="Q161" s="176"/>
    </row>
    <row r="162" spans="1:17" s="66" customFormat="1" ht="11.25" customHeight="1">
      <c r="A162" s="46" t="s">
        <v>120</v>
      </c>
      <c r="B162" s="62">
        <v>90.60167380526654</v>
      </c>
      <c r="C162" s="62">
        <v>69.03568803398775</v>
      </c>
      <c r="D162" s="62">
        <v>173.84441269791523</v>
      </c>
      <c r="E162" s="62">
        <v>74.35557685143601</v>
      </c>
      <c r="F162" s="62">
        <v>100.80762639306526</v>
      </c>
      <c r="G162" s="62">
        <v>89.76317391175719</v>
      </c>
      <c r="H162" s="62">
        <v>68.78542812269795</v>
      </c>
      <c r="I162" s="62">
        <v>75.80334294573514</v>
      </c>
      <c r="J162" s="62">
        <v>101.36810323886955</v>
      </c>
      <c r="K162" s="62">
        <v>134.7484996621318</v>
      </c>
      <c r="L162" s="62">
        <v>125.02349512793171</v>
      </c>
      <c r="M162" s="62">
        <v>95.86297913681044</v>
      </c>
      <c r="N162" s="62">
        <v>99.99999999396705</v>
      </c>
      <c r="O162" s="177"/>
      <c r="P162" s="175"/>
      <c r="Q162" s="176"/>
    </row>
    <row r="163" spans="1:17" s="66" customFormat="1" ht="11.25" customHeight="1">
      <c r="A163" s="43">
        <v>2001</v>
      </c>
      <c r="B163" s="62">
        <v>90.08428821106097</v>
      </c>
      <c r="C163" s="62">
        <v>112.81082381801835</v>
      </c>
      <c r="D163" s="62">
        <v>78.96460877022668</v>
      </c>
      <c r="E163" s="62">
        <v>74.03328366224918</v>
      </c>
      <c r="F163" s="62">
        <v>75.67604106051442</v>
      </c>
      <c r="G163" s="62">
        <v>57.91442848759323</v>
      </c>
      <c r="H163" s="62">
        <v>75.60261689082026</v>
      </c>
      <c r="I163" s="62">
        <v>69.84667729383554</v>
      </c>
      <c r="J163" s="62">
        <v>67.70243726142411</v>
      </c>
      <c r="K163" s="62">
        <v>93.49998996969111</v>
      </c>
      <c r="L163" s="62">
        <v>100.96458629504959</v>
      </c>
      <c r="M163" s="62">
        <v>59.360529514907746</v>
      </c>
      <c r="N163" s="62">
        <f>(B163+C163+D163+E163+F163+G163+H163+I163+J163+K163+L163+M163)/12</f>
        <v>79.70502593628261</v>
      </c>
      <c r="O163" s="177">
        <f>100*(H163-G163)/G163</f>
        <v>30.541937242834575</v>
      </c>
      <c r="P163" s="177">
        <f>100*(H163-H162)/H162</f>
        <v>9.910803718429948</v>
      </c>
      <c r="Q163" s="175">
        <f>(((B163+C163+D163+E163+F163+G163+H163)/7)-((B162+C162+D162+E162+F162+G162+H162)/7))/((B162+C162+D162+E162+F162+G162+H162)/7)*100</f>
        <v>-15.304027497354364</v>
      </c>
    </row>
    <row r="164" spans="1:17" s="67" customFormat="1" ht="11.25" customHeight="1">
      <c r="A164" s="44">
        <v>2002</v>
      </c>
      <c r="B164" s="178">
        <v>65.29813217834194</v>
      </c>
      <c r="C164" s="178">
        <v>75.61103141035865</v>
      </c>
      <c r="D164" s="178">
        <v>75.35953738507942</v>
      </c>
      <c r="E164" s="178">
        <v>84.41107399112462</v>
      </c>
      <c r="F164" s="178">
        <v>79.26903271184858</v>
      </c>
      <c r="G164" s="178">
        <v>119.82882690549697</v>
      </c>
      <c r="H164" s="178">
        <v>72.9759266193321</v>
      </c>
      <c r="I164" s="178">
        <v>65.66666654561753</v>
      </c>
      <c r="J164" s="178">
        <v>76.31024735913824</v>
      </c>
      <c r="K164" s="178">
        <v>80.98363087952902</v>
      </c>
      <c r="L164" s="178">
        <v>67.92898581214037</v>
      </c>
      <c r="M164" s="178">
        <v>86.31634801790949</v>
      </c>
      <c r="N164" s="62">
        <f>(B164+C164+D164+E164+F164+G164+H164+I164+J164+K164+L164+M164)/12</f>
        <v>79.1632866513264</v>
      </c>
      <c r="O164" s="177">
        <f>100*(H164-G164)/G164</f>
        <v>-39.099857268164214</v>
      </c>
      <c r="P164" s="177">
        <f>100*(H164-H163)/H163</f>
        <v>-3.474337767013318</v>
      </c>
      <c r="Q164" s="175">
        <f>(((B164+C164+D164+E164+F164+G164+H164)/7)-((B163+C163+D163+E163+F163+G163+H163)/7))/((B163+C163+D163+E163+F163+G163+H163)/7)*100</f>
        <v>1.3568676392088872</v>
      </c>
    </row>
    <row r="165" spans="1:17" s="66" customFormat="1" ht="11.25" customHeight="1">
      <c r="A165" s="44">
        <v>2003</v>
      </c>
      <c r="B165" s="62">
        <v>69.04837903233151</v>
      </c>
      <c r="C165" s="62">
        <v>54.6</v>
      </c>
      <c r="D165" s="62">
        <v>81.8</v>
      </c>
      <c r="E165" s="62">
        <v>59.7</v>
      </c>
      <c r="F165" s="62">
        <v>48.7</v>
      </c>
      <c r="G165" s="62">
        <v>96</v>
      </c>
      <c r="H165" s="62">
        <v>55.9</v>
      </c>
      <c r="I165" s="62">
        <v>55.9</v>
      </c>
      <c r="J165" s="62">
        <v>114</v>
      </c>
      <c r="K165" s="62">
        <v>74.6</v>
      </c>
      <c r="L165" s="62">
        <v>65.2</v>
      </c>
      <c r="M165" s="62">
        <v>74.8</v>
      </c>
      <c r="N165" s="62">
        <f>(B165+C165+D165+E165+F165+G165+H165+I165+J165+K165+L165+M165)/12</f>
        <v>70.85403158602763</v>
      </c>
      <c r="O165" s="177">
        <f>100*(H165-G165)/G165</f>
        <v>-41.770833333333336</v>
      </c>
      <c r="P165" s="177">
        <f>100*(H165-H164)/H164</f>
        <v>-23.399396774235008</v>
      </c>
      <c r="Q165" s="175">
        <f>(((B165+C165+D165+E165+F165+G165+H165)/7)-((B164+C164+D164+E164+F164+G164+H164)/7))/((B164+C164+D164+E164+F164+G164+H164)/7)*100</f>
        <v>-18.68258696545932</v>
      </c>
    </row>
    <row r="166" spans="1:17" s="66" customFormat="1" ht="11.25" customHeight="1">
      <c r="A166" s="44">
        <v>2004</v>
      </c>
      <c r="B166" s="62">
        <v>73.1</v>
      </c>
      <c r="C166" s="62">
        <v>75.46373490914532</v>
      </c>
      <c r="D166" s="62">
        <v>104.23845700742346</v>
      </c>
      <c r="E166" s="178">
        <v>62.91628712655301</v>
      </c>
      <c r="F166" s="62">
        <v>90.1722150098297</v>
      </c>
      <c r="G166" s="62">
        <v>162.1</v>
      </c>
      <c r="H166" s="62">
        <v>185.31663639189435</v>
      </c>
      <c r="I166" s="62" t="s">
        <v>50</v>
      </c>
      <c r="J166" s="62" t="s">
        <v>50</v>
      </c>
      <c r="K166" s="62" t="s">
        <v>50</v>
      </c>
      <c r="L166" s="62" t="s">
        <v>50</v>
      </c>
      <c r="M166" s="62" t="s">
        <v>50</v>
      </c>
      <c r="N166" s="62">
        <f>(B166+C166+D166+E166+F166+G166+H166)/7</f>
        <v>107.61533292069225</v>
      </c>
      <c r="O166" s="177">
        <f>100*(H166-G166)/G166</f>
        <v>14.322416034481403</v>
      </c>
      <c r="P166" s="177">
        <f>100*(H166-H165)/H165</f>
        <v>231.51455526278056</v>
      </c>
      <c r="Q166" s="175">
        <f>(((B166+C166+D166+E166+F166+G166+H166)/7)-((B165+C165+D165+E165+F165+G165+H165)/7))/((B165+C165+D165+E165+F165+G165+H165)/7)*100</f>
        <v>61.741267250347754</v>
      </c>
    </row>
    <row r="167" spans="1:17" s="66" customFormat="1" ht="11.25" customHeight="1">
      <c r="A167" s="173"/>
      <c r="B167" s="173"/>
      <c r="C167" s="173"/>
      <c r="D167" s="173"/>
      <c r="E167" s="173"/>
      <c r="F167" s="173"/>
      <c r="G167" s="173"/>
      <c r="H167" s="173"/>
      <c r="I167" s="173"/>
      <c r="J167" s="173"/>
      <c r="K167" s="173"/>
      <c r="L167" s="173"/>
      <c r="M167" s="173"/>
      <c r="N167" s="187"/>
      <c r="O167" s="192"/>
      <c r="P167" s="192"/>
      <c r="Q167" s="176"/>
    </row>
    <row r="168" spans="1:17" s="66" customFormat="1" ht="11.25" customHeight="1">
      <c r="A168" s="59"/>
      <c r="B168" s="59"/>
      <c r="C168" s="59"/>
      <c r="D168" s="59"/>
      <c r="E168" s="59"/>
      <c r="F168" s="59"/>
      <c r="G168" s="59"/>
      <c r="H168" s="59"/>
      <c r="I168" s="59"/>
      <c r="J168" s="59"/>
      <c r="K168" s="59"/>
      <c r="L168" s="59"/>
      <c r="M168" s="59"/>
      <c r="N168" s="187"/>
      <c r="O168" s="61"/>
      <c r="P168" s="58"/>
      <c r="Q168" s="176"/>
    </row>
    <row r="169" spans="1:17" s="66" customFormat="1" ht="11.25" customHeight="1">
      <c r="A169" s="174"/>
      <c r="B169" s="174"/>
      <c r="C169" s="174"/>
      <c r="D169" s="174"/>
      <c r="E169" s="174"/>
      <c r="F169" s="174"/>
      <c r="G169" s="174"/>
      <c r="H169" s="174"/>
      <c r="I169" s="174"/>
      <c r="J169" s="174"/>
      <c r="K169" s="174"/>
      <c r="L169" s="174"/>
      <c r="M169" s="174"/>
      <c r="N169" s="189"/>
      <c r="O169" s="61"/>
      <c r="P169" s="61"/>
      <c r="Q169" s="176"/>
    </row>
    <row r="170" spans="1:17" ht="12.75">
      <c r="A170" s="353" t="s">
        <v>130</v>
      </c>
      <c r="B170" s="353"/>
      <c r="C170" s="353"/>
      <c r="D170" s="353"/>
      <c r="E170" s="353"/>
      <c r="F170" s="353"/>
      <c r="G170" s="353"/>
      <c r="H170" s="353"/>
      <c r="I170" s="353"/>
      <c r="J170" s="353"/>
      <c r="K170" s="353"/>
      <c r="L170" s="353"/>
      <c r="M170" s="353"/>
      <c r="N170" s="353"/>
      <c r="O170" s="353"/>
      <c r="P170" s="353"/>
      <c r="Q170" s="353"/>
    </row>
    <row r="171" spans="1:17" ht="12.75">
      <c r="A171" s="171"/>
      <c r="B171" s="171"/>
      <c r="C171" s="171"/>
      <c r="D171" s="171"/>
      <c r="E171" s="171"/>
      <c r="F171" s="171"/>
      <c r="G171" s="171"/>
      <c r="H171" s="171"/>
      <c r="I171" s="171"/>
      <c r="J171" s="171"/>
      <c r="K171" s="171"/>
      <c r="L171" s="171"/>
      <c r="M171" s="171"/>
      <c r="N171" s="171"/>
      <c r="O171" s="171"/>
      <c r="P171" s="171"/>
      <c r="Q171"/>
    </row>
    <row r="172" spans="1:17" s="66" customFormat="1" ht="11.25" customHeight="1">
      <c r="A172" s="174"/>
      <c r="B172" s="174"/>
      <c r="C172" s="174"/>
      <c r="D172" s="174"/>
      <c r="E172" s="174"/>
      <c r="F172" s="174"/>
      <c r="G172" s="174"/>
      <c r="H172" s="174"/>
      <c r="I172" s="174"/>
      <c r="J172" s="174"/>
      <c r="K172" s="174"/>
      <c r="L172" s="174"/>
      <c r="M172" s="174"/>
      <c r="N172" s="187"/>
      <c r="O172" s="61"/>
      <c r="P172" s="61"/>
      <c r="Q172" s="176"/>
    </row>
    <row r="173" spans="1:17" s="66" customFormat="1" ht="11.25" customHeight="1">
      <c r="A173" s="174"/>
      <c r="B173" s="62"/>
      <c r="C173" s="62"/>
      <c r="D173" s="62"/>
      <c r="E173" s="62"/>
      <c r="F173" s="62"/>
      <c r="G173" s="62"/>
      <c r="H173" s="62"/>
      <c r="I173" s="62"/>
      <c r="J173" s="62"/>
      <c r="K173" s="62"/>
      <c r="L173" s="62"/>
      <c r="M173" s="62"/>
      <c r="N173" s="62"/>
      <c r="O173" s="181"/>
      <c r="P173" s="181"/>
      <c r="Q173" s="176"/>
    </row>
    <row r="174" spans="1:17" s="66" customFormat="1" ht="11.25" customHeight="1">
      <c r="A174" s="42" t="s">
        <v>118</v>
      </c>
      <c r="B174" s="62">
        <v>86.50557271505419</v>
      </c>
      <c r="C174" s="62">
        <v>99.93994541167272</v>
      </c>
      <c r="D174" s="62">
        <v>107.14960960161031</v>
      </c>
      <c r="E174" s="62">
        <v>93.31255802959272</v>
      </c>
      <c r="F174" s="62">
        <v>102.39396643747365</v>
      </c>
      <c r="G174" s="62">
        <v>95.07121541148982</v>
      </c>
      <c r="H174" s="62">
        <v>97.66907251168492</v>
      </c>
      <c r="I174" s="62">
        <v>102.37095151229154</v>
      </c>
      <c r="J174" s="62">
        <v>106.67110260850707</v>
      </c>
      <c r="K174" s="62">
        <v>98.28140273087804</v>
      </c>
      <c r="L174" s="62">
        <v>113.41256667263198</v>
      </c>
      <c r="M174" s="62">
        <v>97.22203619230989</v>
      </c>
      <c r="N174" s="62">
        <v>99.9999999862664</v>
      </c>
      <c r="O174" s="175"/>
      <c r="P174" s="175"/>
      <c r="Q174" s="176"/>
    </row>
    <row r="175" spans="1:17" s="66" customFormat="1" ht="11.25" customHeight="1">
      <c r="A175" s="43">
        <v>2001</v>
      </c>
      <c r="B175" s="62">
        <v>107.99222938986152</v>
      </c>
      <c r="C175" s="62">
        <v>114.34116582010824</v>
      </c>
      <c r="D175" s="62">
        <v>124.32839191643474</v>
      </c>
      <c r="E175" s="62">
        <v>108.06734288936046</v>
      </c>
      <c r="F175" s="62">
        <v>114.3842143721876</v>
      </c>
      <c r="G175" s="62">
        <v>108.30961191224462</v>
      </c>
      <c r="H175" s="62">
        <v>109.88437441722778</v>
      </c>
      <c r="I175" s="62">
        <v>118.4445569872867</v>
      </c>
      <c r="J175" s="62">
        <v>117.22849860371937</v>
      </c>
      <c r="K175" s="62">
        <v>121.28822720073885</v>
      </c>
      <c r="L175" s="62">
        <v>118.09167949872554</v>
      </c>
      <c r="M175" s="62">
        <v>99.90518757005654</v>
      </c>
      <c r="N175" s="62">
        <f>(B175+C175+D175+E175+F175+G175+H175+I175+J175+K175+L175+M175)/12</f>
        <v>113.522123381496</v>
      </c>
      <c r="O175" s="177">
        <f>100*(H175-G175)/G175</f>
        <v>1.453945293663383</v>
      </c>
      <c r="P175" s="177">
        <f>100*(H175-H174)/H174</f>
        <v>12.506826973381411</v>
      </c>
      <c r="Q175" s="175">
        <f>(((B175+C175+D175+E175+F175+G175+H175)/7)-((B174+C174+D174+E174+F174+G174+H174)/7))/((B174+C174+D174+E174+F174+G174+H174)/7)*100</f>
        <v>15.433858888581764</v>
      </c>
    </row>
    <row r="176" spans="1:17" s="67" customFormat="1" ht="11.25" customHeight="1">
      <c r="A176" s="44">
        <v>2002</v>
      </c>
      <c r="B176" s="178">
        <v>115.58455113647153</v>
      </c>
      <c r="C176" s="178">
        <v>117.10244694826773</v>
      </c>
      <c r="D176" s="178">
        <v>126.61062964491745</v>
      </c>
      <c r="E176" s="178">
        <v>124.99281913970299</v>
      </c>
      <c r="F176" s="178">
        <v>115.16165654798417</v>
      </c>
      <c r="G176" s="178">
        <v>109.90391744743697</v>
      </c>
      <c r="H176" s="178">
        <v>116.78878220568032</v>
      </c>
      <c r="I176" s="178">
        <v>120.93347557857066</v>
      </c>
      <c r="J176" s="178">
        <v>121.92260606795384</v>
      </c>
      <c r="K176" s="178">
        <v>130.86627064140828</v>
      </c>
      <c r="L176" s="178">
        <v>125.89218936196444</v>
      </c>
      <c r="M176" s="178">
        <v>111.06675694067394</v>
      </c>
      <c r="N176" s="62">
        <f>(B176+C176+D176+E176+F176+G176+H176+I176+J176+K176+L176+M176)/12</f>
        <v>119.73550847175271</v>
      </c>
      <c r="O176" s="177">
        <f>100*(H176-G176)/G176</f>
        <v>6.264439810833979</v>
      </c>
      <c r="P176" s="177">
        <f>100*(H176-H175)/H175</f>
        <v>6.283339032569553</v>
      </c>
      <c r="Q176" s="175">
        <f>(((B176+C176+D176+E176+F176+G176+H176)/7)-((B175+C175+D175+E175+F175+G175+H175)/7))/((B175+C175+D175+E175+F175+G175+H175)/7)*100</f>
        <v>4.932949413495998</v>
      </c>
    </row>
    <row r="177" spans="1:17" s="66" customFormat="1" ht="11.25" customHeight="1">
      <c r="A177" s="44">
        <v>2003</v>
      </c>
      <c r="B177" s="62">
        <v>128.58143637309638</v>
      </c>
      <c r="C177" s="62">
        <v>140.1</v>
      </c>
      <c r="D177" s="62">
        <v>133.7</v>
      </c>
      <c r="E177" s="62">
        <v>140</v>
      </c>
      <c r="F177" s="62">
        <v>127.9</v>
      </c>
      <c r="G177" s="62">
        <v>133.4</v>
      </c>
      <c r="H177" s="62">
        <v>145.8</v>
      </c>
      <c r="I177" s="62">
        <v>125</v>
      </c>
      <c r="J177" s="62">
        <v>146.3</v>
      </c>
      <c r="K177" s="62">
        <v>153.3</v>
      </c>
      <c r="L177" s="62">
        <v>151.5</v>
      </c>
      <c r="M177" s="62">
        <v>137.1</v>
      </c>
      <c r="N177" s="62">
        <f>(B177+C177+D177+E177+F177+G177+H177+I177+J177+K177+L177+M177)/12</f>
        <v>138.55678636442468</v>
      </c>
      <c r="O177" s="177">
        <f>100*(H177-G177)/G177</f>
        <v>9.295352323838085</v>
      </c>
      <c r="P177" s="177">
        <f>100*(H177-H176)/H176</f>
        <v>24.840757174115527</v>
      </c>
      <c r="Q177" s="175">
        <f>(((B177+C177+D177+E177+F177+G177+H177)/7)-((B176+C176+D176+E176+F176+G176+H176)/7))/((B176+C176+D176+E176+F176+G176+H176)/7)*100</f>
        <v>14.929178619079902</v>
      </c>
    </row>
    <row r="178" spans="1:17" s="66" customFormat="1" ht="11.25" customHeight="1">
      <c r="A178" s="44">
        <v>2004</v>
      </c>
      <c r="B178" s="62">
        <v>125.68583727830969</v>
      </c>
      <c r="C178" s="62">
        <v>126.9792078895459</v>
      </c>
      <c r="D178" s="62">
        <v>150.17103037259142</v>
      </c>
      <c r="E178" s="62">
        <v>136.81597337922682</v>
      </c>
      <c r="F178" s="62">
        <v>125.29332025232762</v>
      </c>
      <c r="G178" s="62">
        <v>134.4</v>
      </c>
      <c r="H178" s="62">
        <v>134.97331264806377</v>
      </c>
      <c r="I178" s="62" t="s">
        <v>50</v>
      </c>
      <c r="J178" s="62" t="s">
        <v>50</v>
      </c>
      <c r="K178" s="62" t="s">
        <v>50</v>
      </c>
      <c r="L178" s="62" t="s">
        <v>50</v>
      </c>
      <c r="M178" s="62" t="s">
        <v>50</v>
      </c>
      <c r="N178" s="62">
        <f>(B178+C178+D178+E178+F178+G178+H178)/7</f>
        <v>133.47409740286645</v>
      </c>
      <c r="O178" s="177">
        <f>100*(H178-G178)/G178</f>
        <v>0.42657191076172785</v>
      </c>
      <c r="P178" s="177">
        <f>100*(H178-H177)/H177</f>
        <v>-7.425711489668204</v>
      </c>
      <c r="Q178" s="175">
        <f>(((B178+C178+D178+E178+F178+G178+H178)/7)-((B177+C177+D177+E177+F177+G177+H177)/7))/((B177+C177+D177+E177+F177+G177+H177)/7)*100</f>
        <v>-1.5969511327099815</v>
      </c>
    </row>
    <row r="179" spans="1:17" s="66" customFormat="1" ht="11.25" customHeight="1">
      <c r="A179" s="45"/>
      <c r="B179" s="62"/>
      <c r="C179" s="62"/>
      <c r="D179" s="62"/>
      <c r="E179" s="62"/>
      <c r="F179" s="62"/>
      <c r="G179" s="62"/>
      <c r="H179" s="62"/>
      <c r="I179" s="62"/>
      <c r="J179" s="62"/>
      <c r="K179" s="62"/>
      <c r="L179" s="62"/>
      <c r="M179" s="62"/>
      <c r="N179" s="62"/>
      <c r="O179" s="177"/>
      <c r="P179" s="177"/>
      <c r="Q179" s="176"/>
    </row>
    <row r="180" spans="1:17" s="66" customFormat="1" ht="11.25" customHeight="1">
      <c r="A180" s="46" t="s">
        <v>119</v>
      </c>
      <c r="B180" s="62">
        <v>86.65866563261831</v>
      </c>
      <c r="C180" s="62">
        <v>99.40627676559797</v>
      </c>
      <c r="D180" s="62">
        <v>108.89786366372283</v>
      </c>
      <c r="E180" s="62">
        <v>94.29109769203099</v>
      </c>
      <c r="F180" s="62">
        <v>103.12609059383942</v>
      </c>
      <c r="G180" s="62">
        <v>92.48675396636433</v>
      </c>
      <c r="H180" s="62">
        <v>97.88973422451967</v>
      </c>
      <c r="I180" s="62">
        <v>103.53550657305865</v>
      </c>
      <c r="J180" s="62">
        <v>106.87004050922539</v>
      </c>
      <c r="K180" s="62">
        <v>98.83468239606405</v>
      </c>
      <c r="L180" s="62">
        <v>111.40011607229465</v>
      </c>
      <c r="M180" s="62">
        <v>96.6031719009183</v>
      </c>
      <c r="N180" s="62">
        <v>99.99999999918789</v>
      </c>
      <c r="O180" s="177"/>
      <c r="P180" s="177"/>
      <c r="Q180" s="176"/>
    </row>
    <row r="181" spans="1:17" s="66" customFormat="1" ht="11.25" customHeight="1">
      <c r="A181" s="43">
        <v>2001</v>
      </c>
      <c r="B181" s="62">
        <v>105.0797754976799</v>
      </c>
      <c r="C181" s="62">
        <v>112.18846706193129</v>
      </c>
      <c r="D181" s="62">
        <v>121.11402665972038</v>
      </c>
      <c r="E181" s="62">
        <v>104.53340626614174</v>
      </c>
      <c r="F181" s="62">
        <v>112.28193625433727</v>
      </c>
      <c r="G181" s="62">
        <v>105.55584598281928</v>
      </c>
      <c r="H181" s="62">
        <v>103.17300125480722</v>
      </c>
      <c r="I181" s="62">
        <v>117.28096692670151</v>
      </c>
      <c r="J181" s="62">
        <v>116.35993308107267</v>
      </c>
      <c r="K181" s="62">
        <v>118.94513933738682</v>
      </c>
      <c r="L181" s="62">
        <v>114.82671367751962</v>
      </c>
      <c r="M181" s="62">
        <v>98.61362438400224</v>
      </c>
      <c r="N181" s="62">
        <f>(B181+C181+D181+E181+F181+G181+H181+I181+J181+K181+L181+M181)/12</f>
        <v>110.82940303200998</v>
      </c>
      <c r="O181" s="177">
        <f>100*(H181-G181)/G181</f>
        <v>-2.2574256364729455</v>
      </c>
      <c r="P181" s="177">
        <f>100*(H181-H180)/H180</f>
        <v>5.3971614818872204</v>
      </c>
      <c r="Q181" s="175">
        <f>(((B181+C181+D181+E181+F181+G181+H181)/7)-((B180+C180+D180+E180+F180+G180+H180)/7))/((B180+C180+D180+E180+F180+G180+H180)/7)*100</f>
        <v>11.888569133306389</v>
      </c>
    </row>
    <row r="182" spans="1:17" s="67" customFormat="1" ht="11.25" customHeight="1">
      <c r="A182" s="44">
        <v>2002</v>
      </c>
      <c r="B182" s="178">
        <v>113.75877519762835</v>
      </c>
      <c r="C182" s="178">
        <v>111.91550542565221</v>
      </c>
      <c r="D182" s="178">
        <v>116.94315702140001</v>
      </c>
      <c r="E182" s="178">
        <v>119.25110600328365</v>
      </c>
      <c r="F182" s="178">
        <v>111.8804170079077</v>
      </c>
      <c r="G182" s="178">
        <v>102.58556515132227</v>
      </c>
      <c r="H182" s="178">
        <v>112.37882299689596</v>
      </c>
      <c r="I182" s="178">
        <v>118.15879528328918</v>
      </c>
      <c r="J182" s="178">
        <v>117.35487480956188</v>
      </c>
      <c r="K182" s="178">
        <v>126.39221765889421</v>
      </c>
      <c r="L182" s="178">
        <v>119.38315159790666</v>
      </c>
      <c r="M182" s="178">
        <v>108.14847947769873</v>
      </c>
      <c r="N182" s="62">
        <f>(B182+C182+D182+E182+F182+G182+H182+I182+J182+K182+L182+M182)/12</f>
        <v>114.84590563595339</v>
      </c>
      <c r="O182" s="177">
        <f>100*(H182-G182)/G182</f>
        <v>9.546428711610467</v>
      </c>
      <c r="P182" s="177">
        <f>100*(H182-H181)/H181</f>
        <v>8.922704225064704</v>
      </c>
      <c r="Q182" s="175">
        <f>(((B182+C182+D182+E182+F182+G182+H182)/7)-((B181+C181+D181+E181+F181+G181+H181)/7))/((B181+C181+D181+E181+F181+G181+H181)/7)*100</f>
        <v>3.244669632183176</v>
      </c>
    </row>
    <row r="183" spans="1:17" s="66" customFormat="1" ht="11.25" customHeight="1">
      <c r="A183" s="44">
        <v>2003</v>
      </c>
      <c r="B183" s="62">
        <v>124.93208629396007</v>
      </c>
      <c r="C183" s="62">
        <v>133.4</v>
      </c>
      <c r="D183" s="62">
        <v>130.8</v>
      </c>
      <c r="E183" s="62">
        <v>137.4</v>
      </c>
      <c r="F183" s="62">
        <v>125.3</v>
      </c>
      <c r="G183" s="62">
        <v>128.2</v>
      </c>
      <c r="H183" s="62">
        <v>145</v>
      </c>
      <c r="I183" s="62">
        <v>122.3</v>
      </c>
      <c r="J183" s="62">
        <v>143.9</v>
      </c>
      <c r="K183" s="62">
        <v>152.7</v>
      </c>
      <c r="L183" s="62">
        <v>147.9</v>
      </c>
      <c r="M183" s="62">
        <v>133.5</v>
      </c>
      <c r="N183" s="62">
        <f>(B183+C183+D183+E183+F183+G183+H183+I183+J183+K183+L183+M183)/12</f>
        <v>135.44434052449668</v>
      </c>
      <c r="O183" s="177">
        <f>100*(H183-G183)/G183</f>
        <v>13.104524180967248</v>
      </c>
      <c r="P183" s="177">
        <f>100*(H183-H182)/H182</f>
        <v>29.027868537122046</v>
      </c>
      <c r="Q183" s="175">
        <f>(((B183+C183+D183+E183+F183+G183+H183)/7)-((B182+C182+D182+E182+F182+G182+H182)/7))/((B182+C182+D182+E182+F182+G182+H182)/7)*100</f>
        <v>17.28368585324023</v>
      </c>
    </row>
    <row r="184" spans="1:17" s="66" customFormat="1" ht="11.25" customHeight="1">
      <c r="A184" s="44">
        <v>2004</v>
      </c>
      <c r="B184" s="62">
        <v>123.70594253790405</v>
      </c>
      <c r="C184" s="62">
        <v>122.96423770147236</v>
      </c>
      <c r="D184" s="62">
        <v>147.6912994905278</v>
      </c>
      <c r="E184" s="62">
        <v>134.32086774972245</v>
      </c>
      <c r="F184" s="62">
        <v>122.96284761860005</v>
      </c>
      <c r="G184" s="62">
        <v>131.7</v>
      </c>
      <c r="H184" s="62">
        <v>134.040601664712</v>
      </c>
      <c r="I184" s="62" t="s">
        <v>50</v>
      </c>
      <c r="J184" s="62" t="s">
        <v>50</v>
      </c>
      <c r="K184" s="62" t="s">
        <v>50</v>
      </c>
      <c r="L184" s="62" t="s">
        <v>50</v>
      </c>
      <c r="M184" s="62" t="s">
        <v>50</v>
      </c>
      <c r="N184" s="62">
        <f>(B184+C184+D184+E184+F184+G184+H184)/7</f>
        <v>131.05511382327694</v>
      </c>
      <c r="O184" s="177">
        <f>100*(H184-G184)/G184</f>
        <v>1.7772222207380497</v>
      </c>
      <c r="P184" s="177">
        <f>100*(H184-H183)/H183</f>
        <v>-7.558205748474483</v>
      </c>
      <c r="Q184" s="175">
        <f>(((B184+C184+D184+E184+F184+G184+H184)/7)-((B183+C183+D183+E183+F183+G183+H183)/7))/((B183+C183+D183+E183+F183+G183+H183)/7)*100</f>
        <v>-0.8265972223358656</v>
      </c>
    </row>
    <row r="185" spans="1:17" s="66" customFormat="1" ht="11.25" customHeight="1">
      <c r="A185" s="45"/>
      <c r="B185" s="62"/>
      <c r="C185" s="62"/>
      <c r="D185" s="62"/>
      <c r="E185" s="62"/>
      <c r="F185" s="62"/>
      <c r="G185" s="62"/>
      <c r="H185" s="62"/>
      <c r="I185" s="62"/>
      <c r="J185" s="62"/>
      <c r="K185" s="62"/>
      <c r="L185" s="62"/>
      <c r="M185" s="62"/>
      <c r="N185" s="62"/>
      <c r="O185" s="177"/>
      <c r="P185" s="177"/>
      <c r="Q185" s="176"/>
    </row>
    <row r="186" spans="1:17" s="66" customFormat="1" ht="11.25" customHeight="1">
      <c r="A186" s="46" t="s">
        <v>120</v>
      </c>
      <c r="B186" s="62">
        <v>85.26954770108284</v>
      </c>
      <c r="C186" s="62">
        <v>104.24862199576891</v>
      </c>
      <c r="D186" s="62">
        <v>93.03474428391014</v>
      </c>
      <c r="E186" s="62">
        <v>85.41212995504067</v>
      </c>
      <c r="F186" s="62">
        <v>96.4830213598487</v>
      </c>
      <c r="G186" s="62">
        <v>115.93736212112535</v>
      </c>
      <c r="H186" s="62">
        <v>95.88751784562423</v>
      </c>
      <c r="I186" s="62">
        <v>92.96869235024545</v>
      </c>
      <c r="J186" s="62">
        <v>105.06493932887136</v>
      </c>
      <c r="K186" s="62">
        <v>93.81439304846552</v>
      </c>
      <c r="L186" s="62">
        <v>129.6604738229768</v>
      </c>
      <c r="M186" s="62">
        <v>102.2185562029356</v>
      </c>
      <c r="N186" s="62">
        <v>100.00000000132462</v>
      </c>
      <c r="O186" s="177"/>
      <c r="P186" s="177"/>
      <c r="Q186" s="176"/>
    </row>
    <row r="187" spans="1:17" s="66" customFormat="1" ht="11.25" customHeight="1">
      <c r="A187" s="43">
        <v>2001</v>
      </c>
      <c r="B187" s="62">
        <v>131.50648622529297</v>
      </c>
      <c r="C187" s="62">
        <v>131.72139345049158</v>
      </c>
      <c r="D187" s="62">
        <v>150.2801882453129</v>
      </c>
      <c r="E187" s="62">
        <v>136.59926009557384</v>
      </c>
      <c r="F187" s="62">
        <v>131.3573612645792</v>
      </c>
      <c r="G187" s="62">
        <v>130.54267095725004</v>
      </c>
      <c r="H187" s="62">
        <v>164.06993670201803</v>
      </c>
      <c r="I187" s="62">
        <v>127.83902529836202</v>
      </c>
      <c r="J187" s="62">
        <v>124.24102955858235</v>
      </c>
      <c r="K187" s="62">
        <v>140.2055979012257</v>
      </c>
      <c r="L187" s="62">
        <v>144.45200921055553</v>
      </c>
      <c r="M187" s="62">
        <v>110.33287150299356</v>
      </c>
      <c r="N187" s="62">
        <f>(B187+C187+D187+E187+F187+G187+H187+I187+J187+K187+L187+M187)/12</f>
        <v>135.26231920101984</v>
      </c>
      <c r="O187" s="177">
        <f>100*(H187-G187)/G187</f>
        <v>25.68299353683935</v>
      </c>
      <c r="P187" s="177">
        <f>100*(H187-H186)/H186</f>
        <v>71.10666788368144</v>
      </c>
      <c r="Q187" s="175">
        <f>(((B187+C187+D187+E187+F187+G187+H187)/7)-((B186+C186+D186+E186+F186+G186+H186)/7))/((B186+C186+D186+E186+F186+G186+H186)/7)*100</f>
        <v>44.33185650533316</v>
      </c>
    </row>
    <row r="188" spans="1:17" s="67" customFormat="1" ht="11.25" customHeight="1">
      <c r="A188" s="44">
        <v>2002</v>
      </c>
      <c r="B188" s="178">
        <v>130.32530450312717</v>
      </c>
      <c r="C188" s="178">
        <v>158.98021717460588</v>
      </c>
      <c r="D188" s="178">
        <v>204.66282955200836</v>
      </c>
      <c r="E188" s="178">
        <v>171.3496447093445</v>
      </c>
      <c r="F188" s="178">
        <v>141.65337525585292</v>
      </c>
      <c r="G188" s="178">
        <v>168.99004252004008</v>
      </c>
      <c r="H188" s="178">
        <v>152.3934362690541</v>
      </c>
      <c r="I188" s="178">
        <v>143.33539079424645</v>
      </c>
      <c r="J188" s="178">
        <v>158.80106312728014</v>
      </c>
      <c r="K188" s="178">
        <v>166.9883981321763</v>
      </c>
      <c r="L188" s="178">
        <v>178.44415790814512</v>
      </c>
      <c r="M188" s="178">
        <v>134.6280314987368</v>
      </c>
      <c r="N188" s="62">
        <f>(B188+C188+D188+E188+F188+G188+H188+I188+J188+K188+L188+M188)/12</f>
        <v>159.21265762038482</v>
      </c>
      <c r="O188" s="177">
        <f>100*(H188-G188)/G188</f>
        <v>-9.821055728190517</v>
      </c>
      <c r="P188" s="177">
        <f>100*(H188-H187)/H187</f>
        <v>-7.116782432951543</v>
      </c>
      <c r="Q188" s="175">
        <f>(((B188+C188+D188+E188+F188+G188+H188)/7)-((B187+C187+D187+E187+F187+G187+H187)/7))/((B187+C187+D187+E187+F187+G187+H187)/7)*100</f>
        <v>15.60097274271447</v>
      </c>
    </row>
    <row r="189" spans="1:17" ht="11.25" customHeight="1">
      <c r="A189" s="44">
        <v>2003</v>
      </c>
      <c r="B189" s="62">
        <v>158.04516633982877</v>
      </c>
      <c r="C189" s="62">
        <v>193.9</v>
      </c>
      <c r="D189" s="62">
        <v>156.9</v>
      </c>
      <c r="E189" s="62">
        <v>161.7</v>
      </c>
      <c r="F189" s="62">
        <v>148.5</v>
      </c>
      <c r="G189" s="62">
        <v>175.6</v>
      </c>
      <c r="H189" s="62">
        <v>152.6</v>
      </c>
      <c r="I189" s="62">
        <v>146.2</v>
      </c>
      <c r="J189" s="62">
        <v>165.8</v>
      </c>
      <c r="K189" s="62">
        <v>158.4</v>
      </c>
      <c r="L189" s="62">
        <v>180.4</v>
      </c>
      <c r="M189" s="62">
        <v>166.1</v>
      </c>
      <c r="N189" s="62">
        <f>(B189+C189+D189+E189+F189+G189+H189+I189+J189+K189+L189+M189)/12</f>
        <v>163.6787638616524</v>
      </c>
      <c r="O189" s="177">
        <f>100*(H189-G189)/G189</f>
        <v>-13.097949886104784</v>
      </c>
      <c r="P189" s="177">
        <f>100*(H189-H188)/H188</f>
        <v>0.1355463437291414</v>
      </c>
      <c r="Q189" s="175">
        <f>(((B189+C189+D189+E189+F189+G189+H189)/7)-((B188+C188+D188+E188+F188+G188+H188)/7))/((B188+C188+D188+E188+F188+G188+H188)/7)*100</f>
        <v>1.67414677714755</v>
      </c>
    </row>
    <row r="190" spans="1:17" ht="11.25" customHeight="1">
      <c r="A190" s="44">
        <v>2004</v>
      </c>
      <c r="B190" s="62">
        <v>141.6708984460569</v>
      </c>
      <c r="C190" s="62">
        <v>159.39484213058114</v>
      </c>
      <c r="D190" s="62">
        <v>170.1916148022936</v>
      </c>
      <c r="E190" s="62">
        <v>156.9606887737676</v>
      </c>
      <c r="F190" s="62">
        <v>144.10883947469472</v>
      </c>
      <c r="G190" s="62">
        <v>156.3</v>
      </c>
      <c r="H190" s="62">
        <v>142.50373433943676</v>
      </c>
      <c r="I190" s="62" t="s">
        <v>50</v>
      </c>
      <c r="J190" s="62" t="s">
        <v>50</v>
      </c>
      <c r="K190" s="62" t="s">
        <v>50</v>
      </c>
      <c r="L190" s="62" t="s">
        <v>50</v>
      </c>
      <c r="M190" s="62" t="s">
        <v>50</v>
      </c>
      <c r="N190" s="62">
        <f>(B190+C190+D190+E190+F190+G190+H190)/7</f>
        <v>153.01865970954722</v>
      </c>
      <c r="O190" s="177">
        <f>100*(H190-G190)/G190</f>
        <v>-8.826785451416026</v>
      </c>
      <c r="P190" s="177">
        <f>100*(H190-H189)/H189</f>
        <v>-6.616163604563063</v>
      </c>
      <c r="Q190" s="175">
        <f>(((B190+C190+D190+E190+F190+G190+H190)/7)-((B189+C189+D189+E189+F189+G189+H189)/7))/((B189+C189+D189+E189+F189+G189+H189)/7)*100</f>
        <v>-6.634549493534507</v>
      </c>
    </row>
    <row r="191" spans="1:17" ht="11.25" customHeight="1">
      <c r="A191"/>
      <c r="B191"/>
      <c r="C191"/>
      <c r="D191"/>
      <c r="E191"/>
      <c r="F191"/>
      <c r="G191"/>
      <c r="H191"/>
      <c r="I191"/>
      <c r="J191"/>
      <c r="K191"/>
      <c r="L191"/>
      <c r="M191"/>
      <c r="N191"/>
      <c r="O191"/>
      <c r="P191"/>
      <c r="Q191"/>
    </row>
    <row r="192" spans="1:17" ht="11.25" customHeight="1">
      <c r="A192"/>
      <c r="B192"/>
      <c r="C192"/>
      <c r="D192"/>
      <c r="E192"/>
      <c r="F192"/>
      <c r="G192"/>
      <c r="H192"/>
      <c r="I192"/>
      <c r="J192"/>
      <c r="K192"/>
      <c r="L192"/>
      <c r="M192"/>
      <c r="N192"/>
      <c r="O192"/>
      <c r="P192"/>
      <c r="Q192"/>
    </row>
    <row r="193" spans="1:17" ht="11.25" customHeight="1">
      <c r="A193"/>
      <c r="B193"/>
      <c r="C193"/>
      <c r="D193"/>
      <c r="E193"/>
      <c r="F193"/>
      <c r="G193"/>
      <c r="H193"/>
      <c r="I193"/>
      <c r="J193"/>
      <c r="K193"/>
      <c r="L193"/>
      <c r="M193"/>
      <c r="N193"/>
      <c r="O193"/>
      <c r="P193"/>
      <c r="Q193"/>
    </row>
    <row r="194" spans="1:17" ht="11.25" customHeight="1">
      <c r="A194"/>
      <c r="B194"/>
      <c r="C194"/>
      <c r="D194"/>
      <c r="E194"/>
      <c r="F194"/>
      <c r="G194"/>
      <c r="H194"/>
      <c r="I194"/>
      <c r="J194"/>
      <c r="K194"/>
      <c r="L194"/>
      <c r="M194"/>
      <c r="N194"/>
      <c r="O194"/>
      <c r="P194"/>
      <c r="Q194"/>
    </row>
    <row r="195" spans="1:17" ht="11.25" customHeight="1">
      <c r="A195"/>
      <c r="B195"/>
      <c r="C195"/>
      <c r="D195"/>
      <c r="E195"/>
      <c r="F195"/>
      <c r="G195"/>
      <c r="H195"/>
      <c r="I195"/>
      <c r="J195"/>
      <c r="K195"/>
      <c r="L195"/>
      <c r="M195"/>
      <c r="N195"/>
      <c r="O195"/>
      <c r="P195"/>
      <c r="Q195"/>
    </row>
    <row r="196" spans="1:17" ht="11.25" customHeight="1">
      <c r="A196"/>
      <c r="B196"/>
      <c r="C196"/>
      <c r="D196"/>
      <c r="E196"/>
      <c r="F196"/>
      <c r="G196"/>
      <c r="H196"/>
      <c r="I196"/>
      <c r="J196"/>
      <c r="K196"/>
      <c r="L196"/>
      <c r="M196"/>
      <c r="N196"/>
      <c r="O196"/>
      <c r="P196"/>
      <c r="Q196"/>
    </row>
    <row r="197" spans="1:17" ht="11.25" customHeight="1">
      <c r="A197"/>
      <c r="B197"/>
      <c r="C197"/>
      <c r="D197"/>
      <c r="E197"/>
      <c r="F197"/>
      <c r="G197"/>
      <c r="H197"/>
      <c r="I197"/>
      <c r="J197"/>
      <c r="K197"/>
      <c r="L197"/>
      <c r="M197"/>
      <c r="N197"/>
      <c r="O197"/>
      <c r="P197"/>
      <c r="Q197"/>
    </row>
    <row r="198" spans="1:17" ht="11.25" customHeight="1">
      <c r="A198"/>
      <c r="B198"/>
      <c r="C198"/>
      <c r="D198"/>
      <c r="E198"/>
      <c r="F198"/>
      <c r="G198"/>
      <c r="H198"/>
      <c r="I198"/>
      <c r="J198"/>
      <c r="K198"/>
      <c r="L198"/>
      <c r="M198"/>
      <c r="N198"/>
      <c r="O198"/>
      <c r="P198"/>
      <c r="Q198"/>
    </row>
    <row r="199" spans="1:17" ht="11.25" customHeight="1">
      <c r="A199"/>
      <c r="B199"/>
      <c r="C199"/>
      <c r="D199"/>
      <c r="E199"/>
      <c r="F199"/>
      <c r="G199"/>
      <c r="H199"/>
      <c r="I199"/>
      <c r="J199"/>
      <c r="K199"/>
      <c r="L199"/>
      <c r="M199"/>
      <c r="N199"/>
      <c r="O199"/>
      <c r="P199"/>
      <c r="Q199"/>
    </row>
    <row r="200" spans="1:17" ht="11.25" customHeight="1">
      <c r="A200"/>
      <c r="B200"/>
      <c r="C200"/>
      <c r="D200"/>
      <c r="E200"/>
      <c r="F200"/>
      <c r="G200"/>
      <c r="H200"/>
      <c r="I200"/>
      <c r="J200"/>
      <c r="K200"/>
      <c r="L200"/>
      <c r="M200"/>
      <c r="N200"/>
      <c r="O200"/>
      <c r="P200"/>
      <c r="Q200"/>
    </row>
    <row r="201" spans="1:17" ht="12.75">
      <c r="A201" s="354" t="s">
        <v>131</v>
      </c>
      <c r="B201" s="354"/>
      <c r="C201" s="354"/>
      <c r="D201" s="354"/>
      <c r="E201" s="354"/>
      <c r="F201" s="354"/>
      <c r="G201" s="354"/>
      <c r="H201" s="354"/>
      <c r="I201" s="354"/>
      <c r="J201" s="354"/>
      <c r="K201" s="354"/>
      <c r="L201" s="354"/>
      <c r="M201" s="354"/>
      <c r="N201" s="354"/>
      <c r="O201" s="354"/>
      <c r="P201" s="354"/>
      <c r="Q201" s="354"/>
    </row>
    <row r="202" spans="1:17" ht="12.75">
      <c r="A202" s="47"/>
      <c r="B202" s="48"/>
      <c r="C202" s="48"/>
      <c r="D202" s="48"/>
      <c r="E202" s="48"/>
      <c r="F202" s="48"/>
      <c r="G202" s="48"/>
      <c r="H202" s="48"/>
      <c r="I202" s="48"/>
      <c r="J202" s="48"/>
      <c r="K202" s="48"/>
      <c r="L202" s="48"/>
      <c r="M202" s="48"/>
      <c r="N202" s="48"/>
      <c r="O202" s="48"/>
      <c r="P202" s="48"/>
      <c r="Q202"/>
    </row>
    <row r="203" spans="1:17" ht="12.75">
      <c r="A203" s="356" t="s">
        <v>127</v>
      </c>
      <c r="B203" s="356"/>
      <c r="C203" s="356"/>
      <c r="D203" s="356"/>
      <c r="E203" s="356"/>
      <c r="F203" s="356"/>
      <c r="G203" s="356"/>
      <c r="H203" s="356"/>
      <c r="I203" s="356"/>
      <c r="J203" s="356"/>
      <c r="K203" s="356"/>
      <c r="L203" s="356"/>
      <c r="M203" s="356"/>
      <c r="N203" s="356"/>
      <c r="O203" s="356"/>
      <c r="P203" s="356"/>
      <c r="Q203" s="356"/>
    </row>
    <row r="204" spans="1:17" ht="12.75">
      <c r="A204" s="355" t="s">
        <v>132</v>
      </c>
      <c r="B204" s="355"/>
      <c r="C204" s="355"/>
      <c r="D204" s="355"/>
      <c r="E204" s="355"/>
      <c r="F204" s="355"/>
      <c r="G204" s="355"/>
      <c r="H204" s="355"/>
      <c r="I204" s="355"/>
      <c r="J204" s="355"/>
      <c r="K204" s="355"/>
      <c r="L204" s="355"/>
      <c r="M204" s="355"/>
      <c r="N204" s="355"/>
      <c r="O204" s="355"/>
      <c r="P204" s="355"/>
      <c r="Q204" s="355"/>
    </row>
    <row r="205" spans="1:17" ht="12.75">
      <c r="A205" s="355" t="s">
        <v>96</v>
      </c>
      <c r="B205" s="355"/>
      <c r="C205" s="355"/>
      <c r="D205" s="355"/>
      <c r="E205" s="355"/>
      <c r="F205" s="355"/>
      <c r="G205" s="355"/>
      <c r="H205" s="355"/>
      <c r="I205" s="355"/>
      <c r="J205" s="355"/>
      <c r="K205" s="355"/>
      <c r="L205" s="355"/>
      <c r="M205" s="355"/>
      <c r="N205" s="355"/>
      <c r="O205" s="355"/>
      <c r="P205" s="355"/>
      <c r="Q205" s="355"/>
    </row>
    <row r="206" spans="1:17" ht="12.75">
      <c r="A206" s="182"/>
      <c r="B206" s="48"/>
      <c r="C206" s="48"/>
      <c r="D206" s="48"/>
      <c r="E206" s="48"/>
      <c r="F206" s="48"/>
      <c r="G206" s="48"/>
      <c r="H206" s="48"/>
      <c r="I206" s="48"/>
      <c r="J206" s="48"/>
      <c r="K206" s="48"/>
      <c r="L206" s="48"/>
      <c r="M206" s="48"/>
      <c r="N206" s="48"/>
      <c r="O206" s="48"/>
      <c r="P206" s="48"/>
      <c r="Q206"/>
    </row>
    <row r="207" spans="1:17" ht="12.75">
      <c r="A207"/>
      <c r="B207"/>
      <c r="C207"/>
      <c r="D207"/>
      <c r="E207"/>
      <c r="F207"/>
      <c r="G207"/>
      <c r="H207"/>
      <c r="I207"/>
      <c r="J207"/>
      <c r="K207"/>
      <c r="L207"/>
      <c r="M207"/>
      <c r="N207"/>
      <c r="O207"/>
      <c r="P207"/>
      <c r="Q207"/>
    </row>
    <row r="208" spans="1:17" ht="12.75">
      <c r="A208" s="149"/>
      <c r="B208" s="150"/>
      <c r="C208" s="151"/>
      <c r="D208" s="151"/>
      <c r="E208" s="151"/>
      <c r="F208" s="151"/>
      <c r="G208" s="151"/>
      <c r="H208" s="151"/>
      <c r="I208" s="151"/>
      <c r="J208" s="151"/>
      <c r="K208" s="151"/>
      <c r="L208" s="151"/>
      <c r="M208" s="151"/>
      <c r="N208" s="152"/>
      <c r="O208" s="349" t="s">
        <v>97</v>
      </c>
      <c r="P208" s="350"/>
      <c r="Q208" s="350"/>
    </row>
    <row r="209" spans="1:17" ht="12.75">
      <c r="A209" s="153"/>
      <c r="B209" s="154"/>
      <c r="C209" s="155"/>
      <c r="D209" s="155"/>
      <c r="E209" s="155"/>
      <c r="F209" s="155"/>
      <c r="G209" s="155"/>
      <c r="H209" s="155"/>
      <c r="I209" s="155"/>
      <c r="J209" s="155"/>
      <c r="K209" s="155"/>
      <c r="L209" s="155"/>
      <c r="M209" s="155"/>
      <c r="N209" s="156"/>
      <c r="O209" s="55" t="s">
        <v>105</v>
      </c>
      <c r="P209" s="56"/>
      <c r="Q209" s="57" t="s">
        <v>239</v>
      </c>
    </row>
    <row r="210" spans="1:17" ht="12.75">
      <c r="A210" s="157" t="s">
        <v>99</v>
      </c>
      <c r="B210" s="154" t="s">
        <v>100</v>
      </c>
      <c r="C210" s="155" t="s">
        <v>101</v>
      </c>
      <c r="D210" s="155" t="s">
        <v>102</v>
      </c>
      <c r="E210" s="155" t="s">
        <v>98</v>
      </c>
      <c r="F210" s="155" t="s">
        <v>103</v>
      </c>
      <c r="G210" s="155" t="s">
        <v>104</v>
      </c>
      <c r="H210" s="155" t="s">
        <v>105</v>
      </c>
      <c r="I210" s="155" t="s">
        <v>106</v>
      </c>
      <c r="J210" s="155" t="s">
        <v>107</v>
      </c>
      <c r="K210" s="155" t="s">
        <v>108</v>
      </c>
      <c r="L210" s="155" t="s">
        <v>109</v>
      </c>
      <c r="M210" s="155" t="s">
        <v>110</v>
      </c>
      <c r="N210" s="158" t="s">
        <v>111</v>
      </c>
      <c r="O210" s="351" t="s">
        <v>112</v>
      </c>
      <c r="P210" s="352"/>
      <c r="Q210" s="352"/>
    </row>
    <row r="211" spans="1:17" ht="12.75">
      <c r="A211" s="153"/>
      <c r="B211" s="154"/>
      <c r="C211" s="155"/>
      <c r="D211" s="155"/>
      <c r="E211" s="155"/>
      <c r="F211" s="155"/>
      <c r="G211" s="155"/>
      <c r="H211" s="155"/>
      <c r="I211" s="155"/>
      <c r="J211" s="155"/>
      <c r="K211" s="155"/>
      <c r="L211" s="155"/>
      <c r="M211" s="155"/>
      <c r="N211" s="156"/>
      <c r="O211" s="158" t="s">
        <v>113</v>
      </c>
      <c r="P211" s="58" t="s">
        <v>114</v>
      </c>
      <c r="Q211" s="160" t="s">
        <v>114</v>
      </c>
    </row>
    <row r="212" spans="1:17" ht="12.75">
      <c r="A212" s="161"/>
      <c r="B212" s="162"/>
      <c r="C212" s="163"/>
      <c r="D212" s="163"/>
      <c r="E212" s="163"/>
      <c r="F212" s="163"/>
      <c r="G212" s="163"/>
      <c r="H212" s="163"/>
      <c r="I212" s="163"/>
      <c r="J212" s="163"/>
      <c r="K212" s="163"/>
      <c r="L212" s="163"/>
      <c r="M212" s="163"/>
      <c r="N212" s="164"/>
      <c r="O212" s="165" t="s">
        <v>115</v>
      </c>
      <c r="P212" s="166" t="s">
        <v>116</v>
      </c>
      <c r="Q212" s="167" t="s">
        <v>117</v>
      </c>
    </row>
    <row r="213" spans="1:17" ht="12.75">
      <c r="A213"/>
      <c r="B213"/>
      <c r="C213"/>
      <c r="D213"/>
      <c r="E213"/>
      <c r="F213"/>
      <c r="G213"/>
      <c r="H213"/>
      <c r="I213"/>
      <c r="J213"/>
      <c r="K213"/>
      <c r="L213"/>
      <c r="M213"/>
      <c r="N213"/>
      <c r="O213"/>
      <c r="P213"/>
      <c r="Q213"/>
    </row>
    <row r="214" spans="1:17" ht="12.75">
      <c r="A214"/>
      <c r="B214"/>
      <c r="C214"/>
      <c r="D214"/>
      <c r="E214"/>
      <c r="F214"/>
      <c r="G214"/>
      <c r="H214"/>
      <c r="I214"/>
      <c r="J214"/>
      <c r="K214"/>
      <c r="L214"/>
      <c r="M214"/>
      <c r="N214"/>
      <c r="O214"/>
      <c r="P214"/>
      <c r="Q214"/>
    </row>
    <row r="215" spans="1:17" ht="12.75">
      <c r="A215"/>
      <c r="B215"/>
      <c r="C215"/>
      <c r="D215"/>
      <c r="E215"/>
      <c r="F215"/>
      <c r="G215"/>
      <c r="H215"/>
      <c r="I215"/>
      <c r="J215"/>
      <c r="K215"/>
      <c r="L215"/>
      <c r="M215"/>
      <c r="N215"/>
      <c r="O215"/>
      <c r="P215"/>
      <c r="Q215"/>
    </row>
    <row r="216" spans="1:17" ht="12.75">
      <c r="A216" s="353" t="s">
        <v>124</v>
      </c>
      <c r="B216" s="353"/>
      <c r="C216" s="353"/>
      <c r="D216" s="353"/>
      <c r="E216" s="353"/>
      <c r="F216" s="353"/>
      <c r="G216" s="353"/>
      <c r="H216" s="353"/>
      <c r="I216" s="353"/>
      <c r="J216" s="353"/>
      <c r="K216" s="353"/>
      <c r="L216" s="353"/>
      <c r="M216" s="353"/>
      <c r="N216" s="353"/>
      <c r="O216" s="353"/>
      <c r="P216" s="353"/>
      <c r="Q216" s="353"/>
    </row>
    <row r="217" spans="1:17" ht="12.75">
      <c r="A217" s="172"/>
      <c r="B217" s="183"/>
      <c r="C217" s="183"/>
      <c r="D217" s="183"/>
      <c r="E217" s="183"/>
      <c r="F217" s="183"/>
      <c r="G217" s="183"/>
      <c r="H217" s="183"/>
      <c r="I217" s="183"/>
      <c r="J217" s="183"/>
      <c r="K217" s="183"/>
      <c r="L217" s="183"/>
      <c r="M217" s="183"/>
      <c r="N217" s="184"/>
      <c r="O217" s="184"/>
      <c r="P217" s="184"/>
      <c r="Q217"/>
    </row>
    <row r="218" spans="1:17" ht="12.75">
      <c r="A218" s="185"/>
      <c r="B218" s="62"/>
      <c r="C218" s="62"/>
      <c r="D218" s="62"/>
      <c r="E218" s="62"/>
      <c r="F218" s="62"/>
      <c r="G218" s="62"/>
      <c r="H218" s="62"/>
      <c r="I218" s="62"/>
      <c r="J218" s="62"/>
      <c r="K218" s="62"/>
      <c r="L218" s="62"/>
      <c r="M218" s="62"/>
      <c r="N218" s="62"/>
      <c r="O218" s="181"/>
      <c r="P218" s="181"/>
      <c r="Q218" s="176"/>
    </row>
    <row r="219" spans="1:17" ht="12.75">
      <c r="A219" s="42" t="s">
        <v>118</v>
      </c>
      <c r="B219" s="62">
        <v>86.26284937845085</v>
      </c>
      <c r="C219" s="62">
        <v>91.74711444861607</v>
      </c>
      <c r="D219" s="62">
        <v>103.61453221510534</v>
      </c>
      <c r="E219" s="62">
        <v>90.48644217310681</v>
      </c>
      <c r="F219" s="62">
        <v>109.49767838098256</v>
      </c>
      <c r="G219" s="62">
        <v>96.67663057729581</v>
      </c>
      <c r="H219" s="62">
        <v>101.21922538602537</v>
      </c>
      <c r="I219" s="62">
        <v>102.18690461856679</v>
      </c>
      <c r="J219" s="62">
        <v>108.91096556226402</v>
      </c>
      <c r="K219" s="62">
        <v>105.95644826162469</v>
      </c>
      <c r="L219" s="62">
        <v>111.63602228967333</v>
      </c>
      <c r="M219" s="62">
        <v>91.80518672131834</v>
      </c>
      <c r="N219" s="62">
        <v>100.00000000108582</v>
      </c>
      <c r="O219" s="175"/>
      <c r="P219" s="175"/>
      <c r="Q219" s="176"/>
    </row>
    <row r="220" spans="1:17" ht="12.75">
      <c r="A220" s="43">
        <v>2001</v>
      </c>
      <c r="B220" s="62">
        <v>109.24408452903339</v>
      </c>
      <c r="C220" s="62">
        <v>111.31242363294307</v>
      </c>
      <c r="D220" s="62">
        <v>113.38452326987378</v>
      </c>
      <c r="E220" s="62">
        <v>104.09121795187272</v>
      </c>
      <c r="F220" s="62">
        <v>112.06412851850396</v>
      </c>
      <c r="G220" s="62">
        <v>108.72381975678105</v>
      </c>
      <c r="H220" s="62">
        <v>109.98060684182684</v>
      </c>
      <c r="I220" s="62">
        <v>112.00327467582385</v>
      </c>
      <c r="J220" s="62">
        <v>111.36546567625575</v>
      </c>
      <c r="K220" s="62">
        <v>116.7525789687215</v>
      </c>
      <c r="L220" s="62">
        <v>109.77724410839542</v>
      </c>
      <c r="M220" s="62">
        <v>87.67814483538369</v>
      </c>
      <c r="N220" s="62">
        <f>(B220+C220+D220+E220+F220+G220+H220+I220+J220+K220+L220+M220)/12</f>
        <v>108.86479273045126</v>
      </c>
      <c r="O220" s="177">
        <f>100*(H220-G220)/G220</f>
        <v>1.1559445647303992</v>
      </c>
      <c r="P220" s="177">
        <f>100*(H220-H219)/H219</f>
        <v>8.655847169732532</v>
      </c>
      <c r="Q220" s="175">
        <f>(((B220+C220+D220+E220+F220+G220+H220)/7)-((B219+C219+D219+E219+F219+G219+H219)/7))/((B219+C219+D219+E219+F219+G219+H219)/7)*100</f>
        <v>13.141389872665176</v>
      </c>
    </row>
    <row r="221" spans="1:17" ht="12.75">
      <c r="A221" s="44">
        <v>2002</v>
      </c>
      <c r="B221" s="62">
        <v>113.34890920976837</v>
      </c>
      <c r="C221" s="62">
        <v>109.543316081788</v>
      </c>
      <c r="D221" s="62">
        <v>115.918670310639</v>
      </c>
      <c r="E221" s="62">
        <v>118.20364940326942</v>
      </c>
      <c r="F221" s="62">
        <v>118.35372844492102</v>
      </c>
      <c r="G221" s="62">
        <v>113.30032166196744</v>
      </c>
      <c r="H221" s="62">
        <v>120.19975344969897</v>
      </c>
      <c r="I221" s="62">
        <v>113.97100949295076</v>
      </c>
      <c r="J221" s="62">
        <v>123.38051327688382</v>
      </c>
      <c r="K221" s="62">
        <v>126.04024630067616</v>
      </c>
      <c r="L221" s="62">
        <v>120.09578867321842</v>
      </c>
      <c r="M221" s="62">
        <v>97.74879316000833</v>
      </c>
      <c r="N221" s="62">
        <f>(B221+C221+D221+E221+F221+G221+H221+I221+J221+K221+L221+M221)/12</f>
        <v>115.84205828881583</v>
      </c>
      <c r="O221" s="177">
        <f>100*(H221-G221)/G221</f>
        <v>6.0895076788184666</v>
      </c>
      <c r="P221" s="177">
        <f>100*(H221-H220)/H220</f>
        <v>9.291771432548305</v>
      </c>
      <c r="Q221" s="175">
        <f>(((B221+C221+D221+E221+F221+G221+H221)/7)-((B220+C220+D220+E220+F220+G220+H220)/7))/((B220+C220+D220+E220+F220+G220+H220)/7)*100</f>
        <v>5.211693825845101</v>
      </c>
    </row>
    <row r="222" spans="1:17" ht="12.75">
      <c r="A222" s="44">
        <v>2003</v>
      </c>
      <c r="B222" s="62">
        <v>135.2</v>
      </c>
      <c r="C222" s="62">
        <v>124.5</v>
      </c>
      <c r="D222" s="62">
        <v>139.2</v>
      </c>
      <c r="E222" s="62">
        <v>133.99981463741253</v>
      </c>
      <c r="F222" s="62">
        <v>131.4</v>
      </c>
      <c r="G222" s="62">
        <v>132.1</v>
      </c>
      <c r="H222" s="62">
        <v>141</v>
      </c>
      <c r="I222" s="62">
        <v>129.2</v>
      </c>
      <c r="J222" s="62">
        <v>145.3</v>
      </c>
      <c r="K222" s="62">
        <v>146.1</v>
      </c>
      <c r="L222" s="62">
        <v>140.5</v>
      </c>
      <c r="M222" s="62">
        <v>114.1</v>
      </c>
      <c r="N222" s="62">
        <f>(B222+C222+D222+E222+F222+G222+H222+I222+J222+K222+L222+M222)/12</f>
        <v>134.383317886451</v>
      </c>
      <c r="O222" s="177">
        <f>100*(H222-G222)/G222</f>
        <v>6.737320211960641</v>
      </c>
      <c r="P222" s="177">
        <f>100*(H222-H221)/H221</f>
        <v>17.30473312410369</v>
      </c>
      <c r="Q222" s="175">
        <f>(((B222+C222+D222+E222+F222+G222+H222)/7)-((B221+C221+D221+E221+F221+G221+H221)/7))/((B221+C221+D221+E221+F221+G221+H221)/7)*100</f>
        <v>15.890282553873478</v>
      </c>
    </row>
    <row r="223" spans="1:17" ht="12.75">
      <c r="A223" s="44">
        <v>2004</v>
      </c>
      <c r="B223" s="62">
        <v>141.93914625675404</v>
      </c>
      <c r="C223" s="62">
        <v>134.8029006556708</v>
      </c>
      <c r="D223" s="62">
        <v>166.44887259152256</v>
      </c>
      <c r="E223" s="62">
        <v>151.2438641792028</v>
      </c>
      <c r="F223" s="62">
        <v>154.33050064937373</v>
      </c>
      <c r="G223" s="62">
        <v>162.4</v>
      </c>
      <c r="H223" s="62">
        <v>156.9525752465178</v>
      </c>
      <c r="I223" s="62" t="s">
        <v>50</v>
      </c>
      <c r="J223" s="62" t="s">
        <v>50</v>
      </c>
      <c r="K223" s="62" t="s">
        <v>50</v>
      </c>
      <c r="L223" s="62" t="s">
        <v>50</v>
      </c>
      <c r="M223" s="62" t="s">
        <v>50</v>
      </c>
      <c r="N223" s="62">
        <f>(B223+C223+D223+E223+F223+G223+H223)/7</f>
        <v>152.58826565414878</v>
      </c>
      <c r="O223" s="177">
        <f>100*(H223-G223)/G223</f>
        <v>-3.3543255871195874</v>
      </c>
      <c r="P223" s="177">
        <f>100*(H223-H222)/H222</f>
        <v>11.31388315355872</v>
      </c>
      <c r="Q223" s="175">
        <f>(((B223+C223+D223+E223+F223+G223+H223)/7)-((B222+C222+D222+E222+F222+G222+H222)/7))/((B222+C222+D222+E222+F222+G222+H222)/7)*100</f>
        <v>13.944748324085257</v>
      </c>
    </row>
    <row r="224" spans="1:17" ht="12.75">
      <c r="A224" s="45"/>
      <c r="B224" s="62"/>
      <c r="C224" s="62"/>
      <c r="D224" s="62"/>
      <c r="E224" s="62"/>
      <c r="F224" s="62"/>
      <c r="G224" s="62"/>
      <c r="H224" s="62"/>
      <c r="I224" s="62"/>
      <c r="J224" s="62"/>
      <c r="K224" s="62"/>
      <c r="L224" s="62"/>
      <c r="M224" s="62"/>
      <c r="N224" s="62"/>
      <c r="O224" s="177"/>
      <c r="P224" s="177"/>
      <c r="Q224" s="176"/>
    </row>
    <row r="225" spans="1:17" ht="12.75">
      <c r="A225" s="46" t="s">
        <v>119</v>
      </c>
      <c r="B225" s="62">
        <v>85.26116684723875</v>
      </c>
      <c r="C225" s="62">
        <v>90.37205215418194</v>
      </c>
      <c r="D225" s="62">
        <v>103.14785565705165</v>
      </c>
      <c r="E225" s="62">
        <v>91.01139270897517</v>
      </c>
      <c r="F225" s="62">
        <v>110.01039763089653</v>
      </c>
      <c r="G225" s="62">
        <v>95.5848367966039</v>
      </c>
      <c r="H225" s="62">
        <v>101.83319434137061</v>
      </c>
      <c r="I225" s="62">
        <v>102.81782627700522</v>
      </c>
      <c r="J225" s="62">
        <v>108.11067884519836</v>
      </c>
      <c r="K225" s="62">
        <v>107.17961558710563</v>
      </c>
      <c r="L225" s="62">
        <v>112.44772440563618</v>
      </c>
      <c r="M225" s="62">
        <v>92.22325874683281</v>
      </c>
      <c r="N225" s="62">
        <v>99.9999999998414</v>
      </c>
      <c r="O225" s="177"/>
      <c r="P225" s="177"/>
      <c r="Q225" s="176"/>
    </row>
    <row r="226" spans="1:17" ht="12.75">
      <c r="A226" s="43">
        <v>2001</v>
      </c>
      <c r="B226" s="62">
        <v>108.17980179901738</v>
      </c>
      <c r="C226" s="62">
        <v>109.64932943836341</v>
      </c>
      <c r="D226" s="62">
        <v>112.1472235503337</v>
      </c>
      <c r="E226" s="62">
        <v>103.36793461289324</v>
      </c>
      <c r="F226" s="62">
        <v>112.51893639747637</v>
      </c>
      <c r="G226" s="62">
        <v>109.25627098897925</v>
      </c>
      <c r="H226" s="62">
        <v>109.85671530637748</v>
      </c>
      <c r="I226" s="62">
        <v>114.53695846361947</v>
      </c>
      <c r="J226" s="62">
        <v>111.34370617508328</v>
      </c>
      <c r="K226" s="62">
        <v>114.53480904572871</v>
      </c>
      <c r="L226" s="62">
        <v>111.84253618162727</v>
      </c>
      <c r="M226" s="62">
        <v>85.02871212746945</v>
      </c>
      <c r="N226" s="62">
        <f>(B226+C226+D226+E226+F226+G226+H226+I226+J226+K226+L226+M226)/12</f>
        <v>108.52191117391409</v>
      </c>
      <c r="O226" s="177">
        <f>100*(H226-G226)/G226</f>
        <v>0.5495742367582683</v>
      </c>
      <c r="P226" s="177">
        <f>100*(H226-H225)/H225</f>
        <v>7.879082078197406</v>
      </c>
      <c r="Q226" s="175">
        <f>(((B226+C226+D226+E226+F226+G226+H226)/7)-((B225+C225+D225+E225+F225+G225+H225)/7))/((B225+C225+D225+E225+F225+G225+H225)/7)*100</f>
        <v>12.95815242231658</v>
      </c>
    </row>
    <row r="227" spans="1:17" ht="12.75">
      <c r="A227" s="44">
        <v>2002</v>
      </c>
      <c r="B227" s="62">
        <v>109.59486437164887</v>
      </c>
      <c r="C227" s="62">
        <v>104.82111898289065</v>
      </c>
      <c r="D227" s="62">
        <v>110.51316914688203</v>
      </c>
      <c r="E227" s="62">
        <v>114.58326604267495</v>
      </c>
      <c r="F227" s="62">
        <v>113.45144439982033</v>
      </c>
      <c r="G227" s="62">
        <v>113.13197795644321</v>
      </c>
      <c r="H227" s="62">
        <v>118.47184637261519</v>
      </c>
      <c r="I227" s="62">
        <v>113.72117367921804</v>
      </c>
      <c r="J227" s="62">
        <v>119.43779461485364</v>
      </c>
      <c r="K227" s="62">
        <v>122.08648037709722</v>
      </c>
      <c r="L227" s="62">
        <v>116.73023986941465</v>
      </c>
      <c r="M227" s="62">
        <v>92.44015563605598</v>
      </c>
      <c r="N227" s="62">
        <f>(B227+C227+D227+E227+F227+G227+H227+I227+J227+K227+L227+M227)/12</f>
        <v>112.41529428746789</v>
      </c>
      <c r="O227" s="177">
        <f>100*(H227-G227)/G227</f>
        <v>4.720034523066393</v>
      </c>
      <c r="P227" s="177">
        <f>100*(H227-H226)/H226</f>
        <v>7.8421524275608645</v>
      </c>
      <c r="Q227" s="175">
        <f>(((B227+C227+D227+E227+F227+G227+H227)/7)-((B226+C226+D226+E226+F226+G226+H226)/7))/((B226+C226+D226+E226+F226+G226+H226)/7)*100</f>
        <v>2.5610567844874663</v>
      </c>
    </row>
    <row r="228" spans="1:17" ht="12.75">
      <c r="A228" s="44">
        <v>2003</v>
      </c>
      <c r="B228" s="62">
        <v>129.9</v>
      </c>
      <c r="C228" s="62">
        <v>116.5</v>
      </c>
      <c r="D228" s="62">
        <v>137.7</v>
      </c>
      <c r="E228" s="62">
        <v>129.3486124667541</v>
      </c>
      <c r="F228" s="62">
        <v>131.3</v>
      </c>
      <c r="G228" s="62">
        <v>132.3</v>
      </c>
      <c r="H228" s="62">
        <v>140</v>
      </c>
      <c r="I228" s="62">
        <v>126.5</v>
      </c>
      <c r="J228" s="62">
        <v>145</v>
      </c>
      <c r="K228" s="62">
        <v>145.1</v>
      </c>
      <c r="L228" s="62">
        <v>139.6</v>
      </c>
      <c r="M228" s="62">
        <v>110.5</v>
      </c>
      <c r="N228" s="62">
        <f>(B228+C228+D228+E228+F228+G228+H228+I228+J228+K228+L228+M228)/12</f>
        <v>131.97905103889616</v>
      </c>
      <c r="O228" s="177">
        <f>100*(H228-G228)/G228</f>
        <v>5.820105820105811</v>
      </c>
      <c r="P228" s="177">
        <f>100*(H228-H227)/H227</f>
        <v>18.17153550530048</v>
      </c>
      <c r="Q228" s="175">
        <f>(((B228+C228+D228+E228+F228+G228+H228)/7)-((B227+C227+D227+E227+F227+G227+H227)/7))/((B227+C227+D227+E227+F227+G227+H227)/7)*100</f>
        <v>16.885850302382483</v>
      </c>
    </row>
    <row r="229" spans="1:17" ht="12.75">
      <c r="A229" s="44">
        <v>2004</v>
      </c>
      <c r="B229" s="62">
        <v>138.64516644228198</v>
      </c>
      <c r="C229" s="62">
        <v>129.07624518073797</v>
      </c>
      <c r="D229" s="62">
        <v>161.96639369010606</v>
      </c>
      <c r="E229" s="62">
        <v>145.95009658594705</v>
      </c>
      <c r="F229" s="62">
        <v>139.5301283196695</v>
      </c>
      <c r="G229" s="62">
        <v>152.4</v>
      </c>
      <c r="H229" s="62">
        <v>155.84674717427106</v>
      </c>
      <c r="I229" s="62" t="s">
        <v>50</v>
      </c>
      <c r="J229" s="62" t="s">
        <v>50</v>
      </c>
      <c r="K229" s="62" t="s">
        <v>50</v>
      </c>
      <c r="L229" s="62" t="s">
        <v>50</v>
      </c>
      <c r="M229" s="62" t="s">
        <v>50</v>
      </c>
      <c r="N229" s="62">
        <f>(B229+C229+D229+E229+F229+G229+H229)/7</f>
        <v>146.20211105614482</v>
      </c>
      <c r="O229" s="177">
        <f>100*(H229-G229)/G229</f>
        <v>2.261645127474444</v>
      </c>
      <c r="P229" s="177">
        <f>100*(H229-H228)/H228</f>
        <v>11.319105124479327</v>
      </c>
      <c r="Q229" s="175">
        <f>(((B229+C229+D229+E229+F229+G229+H229)/7)-((B228+C228+D228+E228+F228+G228+H228)/7))/((B228+C228+D228+E228+F228+G228+H228)/7)*100</f>
        <v>11.598748799166373</v>
      </c>
    </row>
    <row r="230" spans="1:17" ht="12.75">
      <c r="A230" s="45"/>
      <c r="B230" s="62"/>
      <c r="C230" s="62"/>
      <c r="D230" s="62"/>
      <c r="E230" s="62"/>
      <c r="F230" s="62"/>
      <c r="G230" s="62"/>
      <c r="H230" s="62"/>
      <c r="I230" s="62"/>
      <c r="J230" s="62"/>
      <c r="K230" s="62"/>
      <c r="L230" s="62"/>
      <c r="M230" s="62"/>
      <c r="N230" s="62"/>
      <c r="O230" s="179"/>
      <c r="P230" s="179"/>
      <c r="Q230" s="176"/>
    </row>
    <row r="231" spans="1:17" ht="12.75">
      <c r="A231" s="46" t="s">
        <v>120</v>
      </c>
      <c r="B231" s="62">
        <v>89.47971266789087</v>
      </c>
      <c r="C231" s="62">
        <v>96.16307187978096</v>
      </c>
      <c r="D231" s="62">
        <v>105.11324526718124</v>
      </c>
      <c r="E231" s="62">
        <v>88.80058456481396</v>
      </c>
      <c r="F231" s="62">
        <v>107.85110105600131</v>
      </c>
      <c r="G231" s="62">
        <v>100.18288253152117</v>
      </c>
      <c r="H231" s="62">
        <v>99.2474886913354</v>
      </c>
      <c r="I231" s="62">
        <v>100.1607249974066</v>
      </c>
      <c r="J231" s="62">
        <v>111.48105426638293</v>
      </c>
      <c r="K231" s="62">
        <v>102.02829542160663</v>
      </c>
      <c r="L231" s="62">
        <v>109.02927347543306</v>
      </c>
      <c r="M231" s="62">
        <v>90.4625651645507</v>
      </c>
      <c r="N231" s="62">
        <v>99.99999999865872</v>
      </c>
      <c r="O231" s="175"/>
      <c r="P231" s="175"/>
      <c r="Q231" s="176"/>
    </row>
    <row r="232" spans="1:17" ht="12.75">
      <c r="A232" s="43">
        <v>2001</v>
      </c>
      <c r="B232" s="62">
        <v>112.6619858460292</v>
      </c>
      <c r="C232" s="62">
        <v>116.65338396396044</v>
      </c>
      <c r="D232" s="62">
        <v>117.35806171280419</v>
      </c>
      <c r="E232" s="62">
        <v>106.4140133943781</v>
      </c>
      <c r="F232" s="62">
        <v>110.60353123966904</v>
      </c>
      <c r="G232" s="62">
        <v>107.01387396173064</v>
      </c>
      <c r="H232" s="62">
        <v>110.37847953447239</v>
      </c>
      <c r="I232" s="62">
        <v>103.86645075079038</v>
      </c>
      <c r="J232" s="62">
        <v>111.43534543485383</v>
      </c>
      <c r="K232" s="62">
        <v>123.87485816614634</v>
      </c>
      <c r="L232" s="62">
        <v>103.14464139861398</v>
      </c>
      <c r="M232" s="62">
        <v>96.18669176457537</v>
      </c>
      <c r="N232" s="62">
        <f>(B232+C232+D232+E232+F232+G232+H232+I232+J232+K232+L232+M232)/12</f>
        <v>109.96594309733531</v>
      </c>
      <c r="O232" s="177">
        <f>100*(H232-G232)/G232</f>
        <v>3.144083517567986</v>
      </c>
      <c r="P232" s="177">
        <f>100*(H232-H231)/H231</f>
        <v>11.215387905435993</v>
      </c>
      <c r="Q232" s="175">
        <f>(((B232+C232+D232+E232+F232+G232+H232)/7)-((B231+C231+D231+E231+F231+G231+H231)/7))/((B231+C231+D231+E231+F231+G231+H231)/7)*100</f>
        <v>13.721609914357424</v>
      </c>
    </row>
    <row r="233" spans="1:17" ht="12.75">
      <c r="A233" s="44">
        <v>2002</v>
      </c>
      <c r="B233" s="62">
        <v>125.40487371336494</v>
      </c>
      <c r="C233" s="62">
        <v>124.70846276122374</v>
      </c>
      <c r="D233" s="62">
        <v>133.2782206026526</v>
      </c>
      <c r="E233" s="62">
        <v>129.8303654295113</v>
      </c>
      <c r="F233" s="62">
        <v>134.09721713245676</v>
      </c>
      <c r="G233" s="62">
        <v>113.84095071666036</v>
      </c>
      <c r="H233" s="62">
        <v>125.74885775418201</v>
      </c>
      <c r="I233" s="62">
        <v>114.77334718637408</v>
      </c>
      <c r="J233" s="62">
        <v>136.0423962020408</v>
      </c>
      <c r="K233" s="62">
        <v>138.73760706327943</v>
      </c>
      <c r="L233" s="62">
        <v>130.90411373564632</v>
      </c>
      <c r="M233" s="62">
        <v>114.79726975688669</v>
      </c>
      <c r="N233" s="62">
        <f>(B233+C233+D233+E233+F233+G233+H233+I233+J233+K233+L233+M233)/12</f>
        <v>126.84697350452325</v>
      </c>
      <c r="O233" s="177">
        <f>100*(H233-G233)/G233</f>
        <v>10.460126134363843</v>
      </c>
      <c r="P233" s="177">
        <f>100*(H233-H232)/H232</f>
        <v>13.925158495147857</v>
      </c>
      <c r="Q233" s="175">
        <f>(((B233+C233+D233+E233+F233+G233+H233)/7)-((B232+C232+D232+E232+F232+G232+H232)/7))/((B232+C232+D232+E232+F232+G232+H232)/7)*100</f>
        <v>13.54856958783327</v>
      </c>
    </row>
    <row r="234" spans="1:17" ht="12.75">
      <c r="A234" s="44">
        <v>2003</v>
      </c>
      <c r="B234" s="62">
        <v>152.2</v>
      </c>
      <c r="C234" s="62">
        <v>150.1</v>
      </c>
      <c r="D234" s="62">
        <v>144.1</v>
      </c>
      <c r="E234" s="62">
        <v>148.9369639491804</v>
      </c>
      <c r="F234" s="62">
        <v>131.7</v>
      </c>
      <c r="G234" s="62">
        <v>131.2</v>
      </c>
      <c r="H234" s="62">
        <v>143.9</v>
      </c>
      <c r="I234" s="62">
        <v>138</v>
      </c>
      <c r="J234" s="62">
        <v>146.4</v>
      </c>
      <c r="K234" s="62">
        <v>149.3</v>
      </c>
      <c r="L234" s="62">
        <v>143.6</v>
      </c>
      <c r="M234" s="62">
        <v>125.6</v>
      </c>
      <c r="N234" s="62">
        <f>(B234+C234+D234+E234+F234+G234+H234+I234+J234+K234+L234+M234)/12</f>
        <v>142.08641366243168</v>
      </c>
      <c r="O234" s="177">
        <f>100*(H234-G234)/G234</f>
        <v>9.679878048780502</v>
      </c>
      <c r="P234" s="177">
        <f>100*(H234-H233)/H233</f>
        <v>14.434439063693478</v>
      </c>
      <c r="Q234" s="175">
        <f>(((B234+C234+D234+E234+F234+G234+H234)/7)-((B233+C233+D233+E233+F233+G233+H233)/7))/((B233+C233+D233+E233+F233+G233+H233)/7)*100</f>
        <v>12.992090798573223</v>
      </c>
    </row>
    <row r="235" spans="1:17" ht="12.75">
      <c r="A235" s="44">
        <v>2004</v>
      </c>
      <c r="B235" s="62">
        <v>152.51763037749458</v>
      </c>
      <c r="C235" s="62">
        <v>153.19382514284123</v>
      </c>
      <c r="D235" s="62">
        <v>180.84417388557094</v>
      </c>
      <c r="E235" s="62">
        <v>168.24458658629712</v>
      </c>
      <c r="F235" s="62">
        <v>201.86130308029456</v>
      </c>
      <c r="G235" s="62">
        <v>194.6</v>
      </c>
      <c r="H235" s="62">
        <v>160.50389776161305</v>
      </c>
      <c r="I235" s="62" t="s">
        <v>50</v>
      </c>
      <c r="J235" s="62" t="s">
        <v>50</v>
      </c>
      <c r="K235" s="62" t="s">
        <v>50</v>
      </c>
      <c r="L235" s="62" t="s">
        <v>50</v>
      </c>
      <c r="M235" s="62" t="s">
        <v>50</v>
      </c>
      <c r="N235" s="62">
        <f>(B235+C235+D235+E235+F235+G235+H235)/7</f>
        <v>173.10934526201592</v>
      </c>
      <c r="O235" s="177">
        <f>100*(H235-G235)/G235</f>
        <v>-17.521121396910047</v>
      </c>
      <c r="P235" s="177">
        <f>100*(H235-H234)/H234</f>
        <v>11.538497402093844</v>
      </c>
      <c r="Q235" s="175">
        <f>(((B235+C235+D235+E235+F235+G235+H235)/7)-((B234+C234+D234+E234+F234+G234+H234)/7))/((B234+C234+D234+E234+F234+G234+H234)/7)*100</f>
        <v>20.918143968947707</v>
      </c>
    </row>
    <row r="236" spans="1:17" ht="12.75">
      <c r="A236" s="180"/>
      <c r="B236" s="183"/>
      <c r="C236" s="183"/>
      <c r="D236" s="183"/>
      <c r="E236" s="183"/>
      <c r="F236" s="183"/>
      <c r="G236" s="183"/>
      <c r="H236" s="183"/>
      <c r="I236" s="183"/>
      <c r="J236" s="183"/>
      <c r="K236" s="183"/>
      <c r="L236" s="183"/>
      <c r="M236" s="183"/>
      <c r="N236" s="184"/>
      <c r="O236" s="184"/>
      <c r="P236" s="184"/>
      <c r="Q236"/>
    </row>
    <row r="237" spans="1:17" ht="12.75">
      <c r="A237" s="180"/>
      <c r="B237" s="183"/>
      <c r="C237" s="183"/>
      <c r="D237" s="183"/>
      <c r="E237" s="183"/>
      <c r="F237" s="183"/>
      <c r="G237" s="183"/>
      <c r="H237" s="183"/>
      <c r="I237" s="183"/>
      <c r="J237" s="183"/>
      <c r="K237" s="183"/>
      <c r="L237" s="183"/>
      <c r="M237" s="183"/>
      <c r="N237" s="184"/>
      <c r="O237" s="184"/>
      <c r="P237" s="184"/>
      <c r="Q237"/>
    </row>
    <row r="238" spans="1:17" ht="12.75">
      <c r="A238" s="174"/>
      <c r="B238" s="183"/>
      <c r="C238" s="183"/>
      <c r="D238" s="183"/>
      <c r="E238" s="183"/>
      <c r="F238" s="183"/>
      <c r="G238" s="183"/>
      <c r="H238" s="183"/>
      <c r="I238" s="183"/>
      <c r="J238" s="183"/>
      <c r="K238" s="183"/>
      <c r="L238" s="183"/>
      <c r="M238" s="183"/>
      <c r="N238" s="184"/>
      <c r="O238" s="184"/>
      <c r="P238" s="184"/>
      <c r="Q238"/>
    </row>
    <row r="239" spans="1:17" ht="12.75">
      <c r="A239" s="353" t="s">
        <v>125</v>
      </c>
      <c r="B239" s="353"/>
      <c r="C239" s="353"/>
      <c r="D239" s="353"/>
      <c r="E239" s="353"/>
      <c r="F239" s="353"/>
      <c r="G239" s="353"/>
      <c r="H239" s="353"/>
      <c r="I239" s="353"/>
      <c r="J239" s="353"/>
      <c r="K239" s="353"/>
      <c r="L239" s="353"/>
      <c r="M239" s="353"/>
      <c r="N239" s="353"/>
      <c r="O239" s="353"/>
      <c r="P239" s="353"/>
      <c r="Q239" s="353"/>
    </row>
    <row r="240" spans="1:17" ht="12.75">
      <c r="A240" s="171"/>
      <c r="B240" s="171"/>
      <c r="C240" s="171"/>
      <c r="D240" s="171"/>
      <c r="E240" s="171"/>
      <c r="F240" s="171"/>
      <c r="G240" s="171"/>
      <c r="H240" s="171"/>
      <c r="I240" s="171"/>
      <c r="J240" s="171"/>
      <c r="K240" s="171"/>
      <c r="L240" s="171"/>
      <c r="M240" s="171"/>
      <c r="N240" s="171"/>
      <c r="O240" s="171"/>
      <c r="P240" s="171"/>
      <c r="Q240"/>
    </row>
    <row r="241" spans="1:17" ht="12.75">
      <c r="A241" s="172"/>
      <c r="B241" s="183"/>
      <c r="C241" s="183"/>
      <c r="D241" s="183"/>
      <c r="E241" s="183"/>
      <c r="F241" s="183"/>
      <c r="G241" s="183"/>
      <c r="H241" s="183"/>
      <c r="I241" s="183"/>
      <c r="J241" s="183"/>
      <c r="K241" s="183"/>
      <c r="L241" s="183"/>
      <c r="M241" s="183"/>
      <c r="N241" s="184"/>
      <c r="O241" s="184"/>
      <c r="P241" s="184"/>
      <c r="Q241"/>
    </row>
    <row r="242" spans="1:17" ht="12.75">
      <c r="A242" s="173"/>
      <c r="B242" s="62"/>
      <c r="C242" s="62"/>
      <c r="D242" s="62"/>
      <c r="E242" s="62"/>
      <c r="F242" s="62"/>
      <c r="G242" s="62"/>
      <c r="H242" s="62"/>
      <c r="I242" s="62"/>
      <c r="J242" s="62"/>
      <c r="K242" s="62"/>
      <c r="L242" s="62"/>
      <c r="M242" s="62"/>
      <c r="N242" s="62"/>
      <c r="O242" s="181"/>
      <c r="P242" s="181"/>
      <c r="Q242" s="176"/>
    </row>
    <row r="243" spans="1:17" ht="12.75">
      <c r="A243" s="42" t="s">
        <v>118</v>
      </c>
      <c r="B243" s="62">
        <v>84.14612455876338</v>
      </c>
      <c r="C243" s="62">
        <v>101.26683229360911</v>
      </c>
      <c r="D243" s="62">
        <v>104.85378875027003</v>
      </c>
      <c r="E243" s="62">
        <v>98.11271857355476</v>
      </c>
      <c r="F243" s="62">
        <v>104.7226056906236</v>
      </c>
      <c r="G243" s="62">
        <v>90.95309789003639</v>
      </c>
      <c r="H243" s="62">
        <v>87.47678620214944</v>
      </c>
      <c r="I243" s="62">
        <v>87.81325519603853</v>
      </c>
      <c r="J243" s="62">
        <v>103.41079720233157</v>
      </c>
      <c r="K243" s="62">
        <v>115.79695326389809</v>
      </c>
      <c r="L243" s="62">
        <v>123.56420740964154</v>
      </c>
      <c r="M243" s="62">
        <v>97.88283297673811</v>
      </c>
      <c r="N243" s="62">
        <v>100.00000000063788</v>
      </c>
      <c r="O243" s="175"/>
      <c r="P243" s="175"/>
      <c r="Q243" s="176"/>
    </row>
    <row r="244" spans="1:17" ht="12.75">
      <c r="A244" s="43">
        <v>2001</v>
      </c>
      <c r="B244" s="62">
        <v>100.1627462611056</v>
      </c>
      <c r="C244" s="62">
        <v>95.5383988010259</v>
      </c>
      <c r="D244" s="62">
        <v>108.35144025075876</v>
      </c>
      <c r="E244" s="62">
        <v>84.71877987801822</v>
      </c>
      <c r="F244" s="62">
        <v>101.4859075972322</v>
      </c>
      <c r="G244" s="62">
        <v>83.1230881904882</v>
      </c>
      <c r="H244" s="62">
        <v>88.61918057177931</v>
      </c>
      <c r="I244" s="62">
        <v>83.17082485907015</v>
      </c>
      <c r="J244" s="62">
        <v>89.42129078046216</v>
      </c>
      <c r="K244" s="62">
        <v>90.52846984673043</v>
      </c>
      <c r="L244" s="62">
        <v>107.91664576452497</v>
      </c>
      <c r="M244" s="62">
        <v>93.73514966506441</v>
      </c>
      <c r="N244" s="62">
        <f>(B244+C244+D244+E244+F244+G244+H244+I244+J244+K244+L244+M244)/12</f>
        <v>93.89766020552172</v>
      </c>
      <c r="O244" s="177">
        <f>100*(H244-G244)/G244</f>
        <v>6.6119925293151285</v>
      </c>
      <c r="P244" s="177">
        <f>100*(H244-H243)/H243</f>
        <v>1.3059400318959122</v>
      </c>
      <c r="Q244" s="175">
        <f>(((B244+C244+D244+E244+F244+G244+H244)/7)-((B243+C243+D243+E243+F243+G243+H243)/7))/((B243+C243+D243+E243+F243+G243+H243)/7)*100</f>
        <v>-1.419502430584326</v>
      </c>
    </row>
    <row r="245" spans="1:17" ht="12.75">
      <c r="A245" s="44">
        <v>2002</v>
      </c>
      <c r="B245" s="62">
        <v>85.66098507681107</v>
      </c>
      <c r="C245" s="62">
        <v>97.1977303798685</v>
      </c>
      <c r="D245" s="62">
        <v>113.52150259360772</v>
      </c>
      <c r="E245" s="62">
        <v>102.25300557607062</v>
      </c>
      <c r="F245" s="62">
        <v>89.96532207343422</v>
      </c>
      <c r="G245" s="62">
        <v>97.14344572626244</v>
      </c>
      <c r="H245" s="62">
        <v>84.3345884711729</v>
      </c>
      <c r="I245" s="62">
        <v>93.81864665266234</v>
      </c>
      <c r="J245" s="62">
        <v>109.6634652664147</v>
      </c>
      <c r="K245" s="62">
        <v>120.5395746194439</v>
      </c>
      <c r="L245" s="62">
        <v>124.95873752958357</v>
      </c>
      <c r="M245" s="62">
        <v>108.25376497363865</v>
      </c>
      <c r="N245" s="62">
        <f>(B245+C245+D245+E245+F245+G245+H245+I245+J245+K245+L245+M245)/12</f>
        <v>102.2758974115809</v>
      </c>
      <c r="O245" s="177">
        <f>100*(H245-G245)/G245</f>
        <v>-13.185508460532915</v>
      </c>
      <c r="P245" s="177">
        <f>100*(H245-H244)/H244</f>
        <v>-4.834836062533879</v>
      </c>
      <c r="Q245" s="175">
        <f>(((B245+C245+D245+E245+F245+G245+H245)/7)-((B244+C244+D244+E244+F244+G244+H244)/7))/((B244+C244+D244+E244+F244+G244+H244)/7)*100</f>
        <v>1.2200972719562277</v>
      </c>
    </row>
    <row r="246" spans="1:17" ht="12.75">
      <c r="A246" s="44">
        <v>2003</v>
      </c>
      <c r="B246" s="62">
        <v>102.9</v>
      </c>
      <c r="C246" s="62">
        <v>108.7</v>
      </c>
      <c r="D246" s="62">
        <v>121.2</v>
      </c>
      <c r="E246" s="62">
        <v>106.35937512138756</v>
      </c>
      <c r="F246" s="62">
        <v>98.1</v>
      </c>
      <c r="G246" s="62">
        <v>105.2</v>
      </c>
      <c r="H246" s="62">
        <v>103.3</v>
      </c>
      <c r="I246" s="62">
        <v>95</v>
      </c>
      <c r="J246" s="62">
        <v>125</v>
      </c>
      <c r="K246" s="62">
        <v>130.4</v>
      </c>
      <c r="L246" s="62">
        <v>132</v>
      </c>
      <c r="M246" s="62">
        <v>103.1</v>
      </c>
      <c r="N246" s="62">
        <f>(B246+C246+D246+E246+F246+G246+H246+I246+J246+K246+L246+M246)/12</f>
        <v>110.93828126011563</v>
      </c>
      <c r="O246" s="177">
        <f>100*(H246-G246)/G246</f>
        <v>-1.8060836501901194</v>
      </c>
      <c r="P246" s="177">
        <f>100*(H246-H245)/H245</f>
        <v>22.488295576742882</v>
      </c>
      <c r="Q246" s="175">
        <f>(((B246+C246+D246+E246+F246+G246+H246)/7)-((B245+C245+D245+E245+F245+G245+H245)/7))/((B245+C245+D245+E245+F245+G245+H245)/7)*100</f>
        <v>11.294648625947797</v>
      </c>
    </row>
    <row r="247" spans="1:17" ht="12.75">
      <c r="A247" s="44">
        <v>2004</v>
      </c>
      <c r="B247" s="62">
        <v>99.44823027209179</v>
      </c>
      <c r="C247" s="62">
        <v>105.23749621108874</v>
      </c>
      <c r="D247" s="62">
        <v>131.91241503736217</v>
      </c>
      <c r="E247" s="62">
        <v>113.24731571105013</v>
      </c>
      <c r="F247" s="62">
        <v>113.7509352733399</v>
      </c>
      <c r="G247" s="62">
        <v>127.8</v>
      </c>
      <c r="H247" s="62">
        <v>115.90796461602106</v>
      </c>
      <c r="I247" s="62" t="s">
        <v>50</v>
      </c>
      <c r="J247" s="62" t="s">
        <v>50</v>
      </c>
      <c r="K247" s="62" t="s">
        <v>50</v>
      </c>
      <c r="L247" s="62" t="s">
        <v>50</v>
      </c>
      <c r="M247" s="62" t="s">
        <v>50</v>
      </c>
      <c r="N247" s="62">
        <f>(B247+C247+D247+E247+F247+G247+H247)/7</f>
        <v>115.32919387442197</v>
      </c>
      <c r="O247" s="177">
        <f>100*(H247-G247)/G247</f>
        <v>-9.3051920062433</v>
      </c>
      <c r="P247" s="177">
        <f>100*(H247-H246)/H246</f>
        <v>12.20519323912978</v>
      </c>
      <c r="Q247" s="175">
        <f>(((B247+C247+D247+E247+F247+G247+H247)/7)-((B246+C246+D246+E246+F246+G246+H246)/7))/((B246+C246+D246+E246+F246+G246+H246)/7)*100</f>
        <v>8.25265951092448</v>
      </c>
    </row>
    <row r="248" spans="1:17" ht="12.75">
      <c r="A248" s="45"/>
      <c r="B248" s="62"/>
      <c r="C248" s="62"/>
      <c r="D248" s="62"/>
      <c r="E248" s="62"/>
      <c r="F248" s="62"/>
      <c r="G248" s="62"/>
      <c r="H248" s="62"/>
      <c r="I248" s="62"/>
      <c r="J248" s="62"/>
      <c r="K248" s="62"/>
      <c r="L248" s="62"/>
      <c r="M248" s="62"/>
      <c r="N248" s="62"/>
      <c r="O248" s="177"/>
      <c r="P248" s="179"/>
      <c r="Q248" s="176"/>
    </row>
    <row r="249" spans="1:17" ht="12.75">
      <c r="A249" s="46" t="s">
        <v>119</v>
      </c>
      <c r="B249" s="62">
        <v>81.6928998553175</v>
      </c>
      <c r="C249" s="62">
        <v>103.78159174883264</v>
      </c>
      <c r="D249" s="62">
        <v>111.09526293526173</v>
      </c>
      <c r="E249" s="62">
        <v>100.8917349762521</v>
      </c>
      <c r="F249" s="62">
        <v>99.25727351573076</v>
      </c>
      <c r="G249" s="62">
        <v>88.42506458983678</v>
      </c>
      <c r="H249" s="62">
        <v>84.51845323220088</v>
      </c>
      <c r="I249" s="62">
        <v>94.31048341940341</v>
      </c>
      <c r="J249" s="62">
        <v>108.08424678837531</v>
      </c>
      <c r="K249" s="62">
        <v>119.34236659838626</v>
      </c>
      <c r="L249" s="62">
        <v>115.86773474890731</v>
      </c>
      <c r="M249" s="62">
        <v>92.73288761062062</v>
      </c>
      <c r="N249" s="62">
        <v>100.00000000159376</v>
      </c>
      <c r="O249" s="177"/>
      <c r="P249" s="175"/>
      <c r="Q249" s="176"/>
    </row>
    <row r="250" spans="1:17" ht="12.75">
      <c r="A250" s="43">
        <v>2001</v>
      </c>
      <c r="B250" s="62">
        <v>96.1517187455501</v>
      </c>
      <c r="C250" s="62">
        <v>92.03292311753165</v>
      </c>
      <c r="D250" s="62">
        <v>105.4893182390063</v>
      </c>
      <c r="E250" s="62">
        <v>79.51224660538205</v>
      </c>
      <c r="F250" s="62">
        <v>97.37730295955228</v>
      </c>
      <c r="G250" s="62">
        <v>76.50485773337604</v>
      </c>
      <c r="H250" s="62">
        <v>87.06063063282198</v>
      </c>
      <c r="I250" s="62">
        <v>86.61513240482387</v>
      </c>
      <c r="J250" s="62">
        <v>90.43566808607198</v>
      </c>
      <c r="K250" s="62">
        <v>96.42983774777649</v>
      </c>
      <c r="L250" s="62">
        <v>100.1356472813457</v>
      </c>
      <c r="M250" s="62">
        <v>90.14011259759337</v>
      </c>
      <c r="N250" s="62">
        <f>(B250+C250+D250+E250+F250+G250+H250+I250+J250+K250+L250+M250)/12</f>
        <v>91.49044967923597</v>
      </c>
      <c r="O250" s="177">
        <f>100*(H250-G250)/G250</f>
        <v>13.797519807478677</v>
      </c>
      <c r="P250" s="177">
        <f>100*(H250-H249)/H249</f>
        <v>3.00783710941429</v>
      </c>
      <c r="Q250" s="175">
        <f>(((B250+C250+D250+E250+F250+G250+H250)/7)-((B249+C249+D249+E249+F249+G249+H249)/7))/((B249+C249+D249+E249+F249+G249+H249)/7)*100</f>
        <v>-5.3061496572462685</v>
      </c>
    </row>
    <row r="251" spans="1:17" ht="12.75">
      <c r="A251" s="44">
        <v>2002</v>
      </c>
      <c r="B251" s="62">
        <v>83.55360883351116</v>
      </c>
      <c r="C251" s="62">
        <v>90.47876382060745</v>
      </c>
      <c r="D251" s="62">
        <v>110.99951474993735</v>
      </c>
      <c r="E251" s="62">
        <v>92.73245360623324</v>
      </c>
      <c r="F251" s="62">
        <v>79.55794332320775</v>
      </c>
      <c r="G251" s="62">
        <v>88.4449948661532</v>
      </c>
      <c r="H251" s="62">
        <v>80.3498334762366</v>
      </c>
      <c r="I251" s="62">
        <v>93.76664547350401</v>
      </c>
      <c r="J251" s="62">
        <v>99.53460978673769</v>
      </c>
      <c r="K251" s="62">
        <v>113.52123666863083</v>
      </c>
      <c r="L251" s="62">
        <v>111.49384516272853</v>
      </c>
      <c r="M251" s="62">
        <v>101.12381751660757</v>
      </c>
      <c r="N251" s="62">
        <f>(B251+C251+D251+E251+F251+G251+H251+I251+J251+K251+L251+M251)/12</f>
        <v>95.46310560700795</v>
      </c>
      <c r="O251" s="177">
        <f>100*(H251-G251)/G251</f>
        <v>-9.152763706038176</v>
      </c>
      <c r="P251" s="177">
        <f>100*(H251-H250)/H250</f>
        <v>-7.70818808433419</v>
      </c>
      <c r="Q251" s="175">
        <f>(((B251+C251+D251+E251+F251+G251+H251)/7)-((B250+C250+D250+E250+F250+G250+H250)/7))/((B250+C250+D250+E250+F250+G250+H250)/7)*100</f>
        <v>-1.2634472453054109</v>
      </c>
    </row>
    <row r="252" spans="1:17" ht="12.75">
      <c r="A252" s="44">
        <v>2003</v>
      </c>
      <c r="B252" s="62">
        <v>92.1</v>
      </c>
      <c r="C252" s="62">
        <v>100.3</v>
      </c>
      <c r="D252" s="62">
        <v>112.2</v>
      </c>
      <c r="E252" s="62">
        <v>99.5704100603192</v>
      </c>
      <c r="F252" s="62">
        <v>93</v>
      </c>
      <c r="G252" s="62">
        <v>97.3</v>
      </c>
      <c r="H252" s="62">
        <v>86</v>
      </c>
      <c r="I252" s="62">
        <v>90.7</v>
      </c>
      <c r="J252" s="62">
        <v>110.6</v>
      </c>
      <c r="K252" s="62">
        <v>105.3</v>
      </c>
      <c r="L252" s="62">
        <v>104.2</v>
      </c>
      <c r="M252" s="62">
        <v>92.3</v>
      </c>
      <c r="N252" s="62">
        <f>(B252+C252+D252+E252+F252+G252+H252+I252+J252+K252+L252+M252)/12</f>
        <v>98.63086750502659</v>
      </c>
      <c r="O252" s="177">
        <f>100*(H252-G252)/G252</f>
        <v>-11.61356628982528</v>
      </c>
      <c r="P252" s="177">
        <f>100*(H252-H251)/H251</f>
        <v>7.031957975910971</v>
      </c>
      <c r="Q252" s="175">
        <f>(((B252+C252+D252+E252+F252+G252+H252)/7)-((B251+C251+D251+E251+F251+G251+H251)/7))/((B251+C251+D251+E251+F251+G251+H251)/7)*100</f>
        <v>8.681011313065431</v>
      </c>
    </row>
    <row r="253" spans="1:17" ht="12.75">
      <c r="A253" s="44">
        <v>2004</v>
      </c>
      <c r="B253" s="62">
        <v>85.18986374442899</v>
      </c>
      <c r="C253" s="62">
        <v>87.69472767203662</v>
      </c>
      <c r="D253" s="62">
        <v>112.58167151494156</v>
      </c>
      <c r="E253" s="62">
        <v>95.88478355211579</v>
      </c>
      <c r="F253" s="62">
        <v>91.72986519675871</v>
      </c>
      <c r="G253" s="62">
        <v>101.6</v>
      </c>
      <c r="H253" s="62">
        <v>94.63985850101922</v>
      </c>
      <c r="I253" s="62" t="s">
        <v>50</v>
      </c>
      <c r="J253" s="62" t="s">
        <v>50</v>
      </c>
      <c r="K253" s="62" t="s">
        <v>50</v>
      </c>
      <c r="L253" s="62" t="s">
        <v>50</v>
      </c>
      <c r="M253" s="62" t="s">
        <v>50</v>
      </c>
      <c r="N253" s="62">
        <f>(B253+C253+D253+E253+F253+G253+H253)/7</f>
        <v>95.617252883043</v>
      </c>
      <c r="O253" s="177">
        <f>100*(H253-G253)/G253</f>
        <v>-6.8505329714377705</v>
      </c>
      <c r="P253" s="177">
        <f>100*(H253-H252)/H252</f>
        <v>10.046347094208393</v>
      </c>
      <c r="Q253" s="175">
        <f>(((B253+C253+D253+E253+F253+G253+H253)/7)-((B252+C252+D252+E252+F252+G252+H252)/7))/((B252+C252+D252+E252+F252+G252+H252)/7)*100</f>
        <v>-1.638519429232769</v>
      </c>
    </row>
    <row r="254" spans="1:17" ht="12.75">
      <c r="A254" s="45"/>
      <c r="B254" s="62"/>
      <c r="C254" s="62"/>
      <c r="D254" s="62"/>
      <c r="E254" s="62"/>
      <c r="F254" s="62"/>
      <c r="G254" s="62"/>
      <c r="H254" s="62"/>
      <c r="I254" s="62"/>
      <c r="J254" s="62"/>
      <c r="K254" s="62"/>
      <c r="L254" s="62"/>
      <c r="M254" s="62"/>
      <c r="N254" s="62"/>
      <c r="O254" s="177"/>
      <c r="P254" s="177"/>
      <c r="Q254" s="176"/>
    </row>
    <row r="255" spans="1:17" ht="12.75">
      <c r="A255" s="46" t="s">
        <v>120</v>
      </c>
      <c r="B255" s="62">
        <v>89.24752493286672</v>
      </c>
      <c r="C255" s="62">
        <v>96.0374724148774</v>
      </c>
      <c r="D255" s="62">
        <v>91.87484771887789</v>
      </c>
      <c r="E255" s="62">
        <v>92.33384503258539</v>
      </c>
      <c r="F255" s="62">
        <v>116.08758484143453</v>
      </c>
      <c r="G255" s="62">
        <v>96.21006028936175</v>
      </c>
      <c r="H255" s="62">
        <v>93.62854266347948</v>
      </c>
      <c r="I255" s="62">
        <v>74.30248202359913</v>
      </c>
      <c r="J255" s="62">
        <v>93.69251193883188</v>
      </c>
      <c r="K255" s="62">
        <v>108.42438241836251</v>
      </c>
      <c r="L255" s="62">
        <v>139.56877008366985</v>
      </c>
      <c r="M255" s="62">
        <v>108.59197559440565</v>
      </c>
      <c r="N255" s="62">
        <v>99.99999999602933</v>
      </c>
      <c r="O255" s="177"/>
      <c r="P255" s="177"/>
      <c r="Q255" s="176"/>
    </row>
    <row r="256" spans="1:17" ht="12.75">
      <c r="A256" s="43">
        <v>2001</v>
      </c>
      <c r="B256" s="62">
        <v>108.50354653189112</v>
      </c>
      <c r="C256" s="62">
        <v>102.82792060457571</v>
      </c>
      <c r="D256" s="62">
        <v>114.30312917689747</v>
      </c>
      <c r="E256" s="62">
        <v>95.5455951931969</v>
      </c>
      <c r="F256" s="62">
        <v>110.0296162957457</v>
      </c>
      <c r="G256" s="62">
        <v>96.88548153816691</v>
      </c>
      <c r="H256" s="62">
        <v>91.86013409235451</v>
      </c>
      <c r="I256" s="62">
        <v>76.00850018873024</v>
      </c>
      <c r="J256" s="62">
        <v>87.3119264132122</v>
      </c>
      <c r="K256" s="62">
        <v>78.2567686875723</v>
      </c>
      <c r="L256" s="62">
        <v>124.09697711674623</v>
      </c>
      <c r="M256" s="62">
        <v>101.21091143162941</v>
      </c>
      <c r="N256" s="62">
        <f>(B256+C256+D256+E256+F256+G256+H256+I256+J256+K256+L256+M256)/12</f>
        <v>98.90337560589323</v>
      </c>
      <c r="O256" s="177">
        <f>100*(H256-G256)/G256</f>
        <v>-5.186894224015105</v>
      </c>
      <c r="P256" s="177">
        <f>100*(H256-H255)/H255</f>
        <v>-1.888749435608535</v>
      </c>
      <c r="Q256" s="175">
        <f>(((B256+C256+D256+E256+F256+G256+H256)/7)-((B255+C255+D255+E255+F255+G255+H255)/7))/((B255+C255+D255+E255+F255+G255+H255)/7)*100</f>
        <v>6.593757009083554</v>
      </c>
    </row>
    <row r="257" spans="1:17" ht="12.75">
      <c r="A257" s="44">
        <v>2002</v>
      </c>
      <c r="B257" s="62">
        <v>90.04320491178419</v>
      </c>
      <c r="C257" s="62">
        <v>111.16960115037911</v>
      </c>
      <c r="D257" s="62">
        <v>118.76589366360453</v>
      </c>
      <c r="E257" s="62">
        <v>122.05068139712334</v>
      </c>
      <c r="F257" s="62">
        <v>111.60712512247093</v>
      </c>
      <c r="G257" s="62">
        <v>115.23158923080476</v>
      </c>
      <c r="H257" s="62">
        <v>92.62075589672114</v>
      </c>
      <c r="I257" s="62">
        <v>93.92678139813526</v>
      </c>
      <c r="J257" s="62">
        <v>130.72608830130005</v>
      </c>
      <c r="K257" s="62">
        <v>135.13397838738987</v>
      </c>
      <c r="L257" s="62">
        <v>152.95853994585264</v>
      </c>
      <c r="M257" s="62">
        <v>123.08025705253729</v>
      </c>
      <c r="N257" s="62">
        <f>(B257+C257+D257+E257+F257+G257+H257+I257+J257+K257+L257+M257)/12</f>
        <v>116.44287470484191</v>
      </c>
      <c r="O257" s="177">
        <f>100*(H257-G257)/G257</f>
        <v>-19.622078880466475</v>
      </c>
      <c r="P257" s="177">
        <f>100*(H257-H256)/H256</f>
        <v>0.8280216569267211</v>
      </c>
      <c r="Q257" s="175">
        <f>(((B257+C257+D257+E257+F257+G257+H257)/7)-((B256+C256+D256+E256+F256+G256+H256)/7))/((B256+C256+D256+E256+F256+G256+H256)/7)*100</f>
        <v>5.768888821202785</v>
      </c>
    </row>
    <row r="258" spans="1:17" ht="12.75">
      <c r="A258" s="44">
        <v>2003</v>
      </c>
      <c r="B258" s="62">
        <v>125.1</v>
      </c>
      <c r="C258" s="62">
        <v>126.2</v>
      </c>
      <c r="D258" s="62">
        <v>139.8</v>
      </c>
      <c r="E258" s="62">
        <v>120.47680548224882</v>
      </c>
      <c r="F258" s="62">
        <v>108.8</v>
      </c>
      <c r="G258" s="62">
        <v>121.5</v>
      </c>
      <c r="H258" s="62">
        <v>139.3</v>
      </c>
      <c r="I258" s="62">
        <v>104</v>
      </c>
      <c r="J258" s="62">
        <v>155</v>
      </c>
      <c r="K258" s="62">
        <v>182.7</v>
      </c>
      <c r="L258" s="62">
        <v>189.9</v>
      </c>
      <c r="M258" s="62">
        <v>125.4</v>
      </c>
      <c r="N258" s="62">
        <f>(B258+C258+D258+E258+F258+G258+H258+I258+J258+K258+L258+M258)/12</f>
        <v>136.51473379018742</v>
      </c>
      <c r="O258" s="177">
        <f>100*(H258-G258)/G258</f>
        <v>14.650205761316881</v>
      </c>
      <c r="P258" s="177">
        <f>100*(H258-H257)/H257</f>
        <v>50.39825431281259</v>
      </c>
      <c r="Q258" s="175">
        <f>(((B258+C258+D258+E258+F258+G258+H258)/7)-((B257+C257+D257+E257+F257+G257+H257)/7))/((B257+C257+D257+E257+F257+G257+H257)/7)*100</f>
        <v>15.717623953860352</v>
      </c>
    </row>
    <row r="259" spans="1:17" ht="12.75">
      <c r="A259" s="44">
        <v>2004</v>
      </c>
      <c r="B259" s="62">
        <v>129.09803620352616</v>
      </c>
      <c r="C259" s="62">
        <v>141.71710849207727</v>
      </c>
      <c r="D259" s="62">
        <v>172.11006270192533</v>
      </c>
      <c r="E259" s="62">
        <v>149.35213234589145</v>
      </c>
      <c r="F259" s="62">
        <v>159.5430288431957</v>
      </c>
      <c r="G259" s="62">
        <v>182.2</v>
      </c>
      <c r="H259" s="62">
        <v>160.13429430306138</v>
      </c>
      <c r="I259" s="62" t="s">
        <v>50</v>
      </c>
      <c r="J259" s="62" t="s">
        <v>50</v>
      </c>
      <c r="K259" s="62" t="s">
        <v>50</v>
      </c>
      <c r="L259" s="62" t="s">
        <v>50</v>
      </c>
      <c r="M259" s="62" t="s">
        <v>50</v>
      </c>
      <c r="N259" s="62">
        <f>(B259+C259+D259+E259+F259+G259+H259)/7</f>
        <v>156.30780898423964</v>
      </c>
      <c r="O259" s="177">
        <f>100*(H259-G259)/G259</f>
        <v>-12.110705651448194</v>
      </c>
      <c r="P259" s="177">
        <f>100*(H259-H258)/H258</f>
        <v>14.956420892362791</v>
      </c>
      <c r="Q259" s="175">
        <f>(((B259+C259+D259+E259+F259+G259+H259)/7)-((B258+C258+D258+E258+F258+G258+H258)/7))/((B258+C258+D258+E258+F258+G258+H258)/7)*100</f>
        <v>24.169707609458733</v>
      </c>
    </row>
    <row r="260" spans="1:17" ht="12.75">
      <c r="A260" s="174"/>
      <c r="B260" s="174"/>
      <c r="C260" s="174"/>
      <c r="D260" s="174"/>
      <c r="E260" s="174"/>
      <c r="F260" s="174"/>
      <c r="G260" s="174"/>
      <c r="H260" s="174"/>
      <c r="I260" s="174"/>
      <c r="J260" s="174"/>
      <c r="K260" s="174"/>
      <c r="L260" s="174"/>
      <c r="M260" s="174"/>
      <c r="N260" s="168"/>
      <c r="O260" s="61"/>
      <c r="P260" s="61"/>
      <c r="Q260" s="176"/>
    </row>
    <row r="261" spans="1:17" ht="12.75">
      <c r="A261" s="176"/>
      <c r="B261" s="176"/>
      <c r="C261" s="176"/>
      <c r="D261" s="176"/>
      <c r="E261" s="176"/>
      <c r="F261" s="176"/>
      <c r="G261" s="176"/>
      <c r="H261" s="176"/>
      <c r="I261" s="176"/>
      <c r="J261" s="176"/>
      <c r="K261" s="176"/>
      <c r="L261" s="176"/>
      <c r="M261" s="176"/>
      <c r="N261" s="186"/>
      <c r="O261" s="181"/>
      <c r="P261" s="181"/>
      <c r="Q261" s="176"/>
    </row>
    <row r="262" spans="1:17" ht="12.75">
      <c r="A262" s="176"/>
      <c r="B262" s="176"/>
      <c r="C262" s="176"/>
      <c r="D262" s="176"/>
      <c r="E262" s="176"/>
      <c r="F262" s="176"/>
      <c r="G262" s="176"/>
      <c r="H262" s="176"/>
      <c r="I262" s="176"/>
      <c r="J262" s="176"/>
      <c r="K262" s="176"/>
      <c r="L262" s="176"/>
      <c r="M262" s="176"/>
      <c r="N262" s="186"/>
      <c r="O262" s="181"/>
      <c r="P262" s="181"/>
      <c r="Q262" s="176"/>
    </row>
    <row r="263" spans="1:17" ht="12.75">
      <c r="A263" s="176"/>
      <c r="B263" s="176"/>
      <c r="C263" s="176"/>
      <c r="D263" s="176"/>
      <c r="E263" s="176"/>
      <c r="F263" s="176"/>
      <c r="G263" s="176"/>
      <c r="H263" s="176"/>
      <c r="I263" s="176"/>
      <c r="J263" s="176"/>
      <c r="K263" s="176"/>
      <c r="L263" s="176"/>
      <c r="M263" s="176"/>
      <c r="N263" s="186"/>
      <c r="O263" s="181"/>
      <c r="P263" s="181"/>
      <c r="Q263" s="176"/>
    </row>
    <row r="264" spans="1:17" ht="12.75">
      <c r="A264" s="176"/>
      <c r="B264" s="176"/>
      <c r="C264" s="176"/>
      <c r="D264" s="176"/>
      <c r="E264" s="176"/>
      <c r="F264" s="176"/>
      <c r="G264" s="176"/>
      <c r="H264" s="176"/>
      <c r="I264" s="176"/>
      <c r="J264" s="176"/>
      <c r="K264" s="176"/>
      <c r="L264" s="176"/>
      <c r="M264" s="176"/>
      <c r="N264" s="186"/>
      <c r="O264" s="181"/>
      <c r="P264" s="181"/>
      <c r="Q264" s="176"/>
    </row>
    <row r="265" spans="1:17" ht="12.75">
      <c r="A265" s="354" t="s">
        <v>133</v>
      </c>
      <c r="B265" s="354"/>
      <c r="C265" s="354"/>
      <c r="D265" s="354"/>
      <c r="E265" s="354"/>
      <c r="F265" s="354"/>
      <c r="G265" s="354"/>
      <c r="H265" s="354"/>
      <c r="I265" s="354"/>
      <c r="J265" s="354"/>
      <c r="K265" s="354"/>
      <c r="L265" s="354"/>
      <c r="M265" s="354"/>
      <c r="N265" s="354"/>
      <c r="O265" s="354"/>
      <c r="P265" s="354"/>
      <c r="Q265" s="354"/>
    </row>
    <row r="266" spans="1:17" ht="12.75">
      <c r="A266" s="47"/>
      <c r="B266" s="173"/>
      <c r="C266" s="173"/>
      <c r="D266" s="173"/>
      <c r="E266" s="173"/>
      <c r="F266" s="173"/>
      <c r="G266" s="173"/>
      <c r="H266" s="173"/>
      <c r="I266" s="173"/>
      <c r="J266" s="173"/>
      <c r="K266" s="173"/>
      <c r="L266" s="173"/>
      <c r="M266" s="173"/>
      <c r="N266" s="189"/>
      <c r="O266" s="189"/>
      <c r="P266" s="189"/>
      <c r="Q266" s="176"/>
    </row>
    <row r="267" spans="1:17" ht="12.75">
      <c r="A267" s="355" t="s">
        <v>127</v>
      </c>
      <c r="B267" s="355"/>
      <c r="C267" s="355"/>
      <c r="D267" s="355"/>
      <c r="E267" s="355"/>
      <c r="F267" s="355"/>
      <c r="G267" s="355"/>
      <c r="H267" s="355"/>
      <c r="I267" s="355"/>
      <c r="J267" s="355"/>
      <c r="K267" s="355"/>
      <c r="L267" s="355"/>
      <c r="M267" s="355"/>
      <c r="N267" s="355"/>
      <c r="O267" s="355"/>
      <c r="P267" s="355"/>
      <c r="Q267" s="355"/>
    </row>
    <row r="268" spans="1:17" ht="12.75">
      <c r="A268" s="355" t="s">
        <v>134</v>
      </c>
      <c r="B268" s="355"/>
      <c r="C268" s="355"/>
      <c r="D268" s="355"/>
      <c r="E268" s="355"/>
      <c r="F268" s="355"/>
      <c r="G268" s="355"/>
      <c r="H268" s="355"/>
      <c r="I268" s="355"/>
      <c r="J268" s="355"/>
      <c r="K268" s="355"/>
      <c r="L268" s="355"/>
      <c r="M268" s="355"/>
      <c r="N268" s="355"/>
      <c r="O268" s="355"/>
      <c r="P268" s="355"/>
      <c r="Q268" s="355"/>
    </row>
    <row r="269" spans="1:17" ht="12.75">
      <c r="A269" s="355" t="s">
        <v>96</v>
      </c>
      <c r="B269" s="355"/>
      <c r="C269" s="355"/>
      <c r="D269" s="355"/>
      <c r="E269" s="355"/>
      <c r="F269" s="355"/>
      <c r="G269" s="355"/>
      <c r="H269" s="355"/>
      <c r="I269" s="355"/>
      <c r="J269" s="355"/>
      <c r="K269" s="355"/>
      <c r="L269" s="355"/>
      <c r="M269" s="355"/>
      <c r="N269" s="355"/>
      <c r="O269" s="355"/>
      <c r="P269" s="355"/>
      <c r="Q269" s="355"/>
    </row>
    <row r="270" spans="1:17" ht="12.75">
      <c r="A270" s="182"/>
      <c r="B270" s="190"/>
      <c r="C270" s="190"/>
      <c r="D270" s="190"/>
      <c r="E270" s="190"/>
      <c r="F270" s="190"/>
      <c r="G270" s="190"/>
      <c r="H270" s="190"/>
      <c r="I270" s="190"/>
      <c r="J270" s="190"/>
      <c r="K270" s="190"/>
      <c r="L270" s="190"/>
      <c r="M270" s="190"/>
      <c r="N270" s="190"/>
      <c r="O270" s="190"/>
      <c r="P270" s="190"/>
      <c r="Q270"/>
    </row>
    <row r="271" spans="1:17" ht="12.75">
      <c r="A271"/>
      <c r="B271"/>
      <c r="C271"/>
      <c r="D271"/>
      <c r="E271"/>
      <c r="F271"/>
      <c r="G271"/>
      <c r="H271"/>
      <c r="I271"/>
      <c r="J271"/>
      <c r="K271"/>
      <c r="L271"/>
      <c r="M271"/>
      <c r="N271"/>
      <c r="O271"/>
      <c r="P271"/>
      <c r="Q271"/>
    </row>
    <row r="272" spans="1:17" ht="12.75">
      <c r="A272" s="149"/>
      <c r="B272" s="150"/>
      <c r="C272" s="151"/>
      <c r="D272" s="151"/>
      <c r="E272" s="151"/>
      <c r="F272" s="151"/>
      <c r="G272" s="151"/>
      <c r="H272" s="151"/>
      <c r="I272" s="151"/>
      <c r="J272" s="151"/>
      <c r="K272" s="151"/>
      <c r="L272" s="151"/>
      <c r="M272" s="151"/>
      <c r="N272" s="152"/>
      <c r="O272" s="349" t="s">
        <v>97</v>
      </c>
      <c r="P272" s="350"/>
      <c r="Q272" s="350"/>
    </row>
    <row r="273" spans="1:17" ht="12.75">
      <c r="A273" s="153"/>
      <c r="B273" s="154"/>
      <c r="C273" s="155"/>
      <c r="D273" s="155"/>
      <c r="E273" s="155"/>
      <c r="F273" s="155"/>
      <c r="G273" s="155"/>
      <c r="H273" s="155"/>
      <c r="I273" s="155"/>
      <c r="J273" s="155"/>
      <c r="K273" s="155"/>
      <c r="L273" s="155"/>
      <c r="M273" s="155"/>
      <c r="N273" s="156"/>
      <c r="O273" s="55" t="s">
        <v>105</v>
      </c>
      <c r="P273" s="56"/>
      <c r="Q273" s="57" t="s">
        <v>239</v>
      </c>
    </row>
    <row r="274" spans="1:17" ht="12.75">
      <c r="A274" s="157" t="s">
        <v>99</v>
      </c>
      <c r="B274" s="154" t="s">
        <v>100</v>
      </c>
      <c r="C274" s="155" t="s">
        <v>101</v>
      </c>
      <c r="D274" s="155" t="s">
        <v>102</v>
      </c>
      <c r="E274" s="155" t="s">
        <v>98</v>
      </c>
      <c r="F274" s="155" t="s">
        <v>103</v>
      </c>
      <c r="G274" s="155" t="s">
        <v>104</v>
      </c>
      <c r="H274" s="155" t="s">
        <v>105</v>
      </c>
      <c r="I274" s="155" t="s">
        <v>106</v>
      </c>
      <c r="J274" s="155" t="s">
        <v>107</v>
      </c>
      <c r="K274" s="155" t="s">
        <v>108</v>
      </c>
      <c r="L274" s="155" t="s">
        <v>109</v>
      </c>
      <c r="M274" s="155" t="s">
        <v>110</v>
      </c>
      <c r="N274" s="158" t="s">
        <v>111</v>
      </c>
      <c r="O274" s="351" t="s">
        <v>112</v>
      </c>
      <c r="P274" s="352"/>
      <c r="Q274" s="352"/>
    </row>
    <row r="275" spans="1:17" ht="12.75">
      <c r="A275" s="153"/>
      <c r="B275" s="154"/>
      <c r="C275" s="155"/>
      <c r="D275" s="155"/>
      <c r="E275" s="155"/>
      <c r="F275" s="155"/>
      <c r="G275" s="155"/>
      <c r="H275" s="155"/>
      <c r="I275" s="155"/>
      <c r="J275" s="155"/>
      <c r="K275" s="155"/>
      <c r="L275" s="155"/>
      <c r="M275" s="155"/>
      <c r="N275" s="156"/>
      <c r="O275" s="158" t="s">
        <v>113</v>
      </c>
      <c r="P275" s="58" t="s">
        <v>114</v>
      </c>
      <c r="Q275" s="160" t="s">
        <v>114</v>
      </c>
    </row>
    <row r="276" spans="1:17" ht="12.75">
      <c r="A276" s="161"/>
      <c r="B276" s="162"/>
      <c r="C276" s="163"/>
      <c r="D276" s="163"/>
      <c r="E276" s="163"/>
      <c r="F276" s="163"/>
      <c r="G276" s="163"/>
      <c r="H276" s="163"/>
      <c r="I276" s="163"/>
      <c r="J276" s="163"/>
      <c r="K276" s="163"/>
      <c r="L276" s="163"/>
      <c r="M276" s="163"/>
      <c r="N276" s="164"/>
      <c r="O276" s="165" t="s">
        <v>115</v>
      </c>
      <c r="P276" s="166" t="s">
        <v>116</v>
      </c>
      <c r="Q276" s="167" t="s">
        <v>117</v>
      </c>
    </row>
    <row r="277" spans="1:17" ht="12.75">
      <c r="A277"/>
      <c r="B277"/>
      <c r="C277"/>
      <c r="D277"/>
      <c r="E277"/>
      <c r="F277"/>
      <c r="G277"/>
      <c r="H277"/>
      <c r="I277"/>
      <c r="J277"/>
      <c r="K277"/>
      <c r="L277"/>
      <c r="M277"/>
      <c r="N277"/>
      <c r="O277"/>
      <c r="P277"/>
      <c r="Q277"/>
    </row>
    <row r="278" spans="1:17" ht="12.75">
      <c r="A278"/>
      <c r="B278"/>
      <c r="C278"/>
      <c r="D278"/>
      <c r="E278"/>
      <c r="F278"/>
      <c r="G278"/>
      <c r="H278"/>
      <c r="I278"/>
      <c r="J278"/>
      <c r="K278"/>
      <c r="L278"/>
      <c r="M278"/>
      <c r="N278"/>
      <c r="O278"/>
      <c r="P278"/>
      <c r="Q278"/>
    </row>
    <row r="279" spans="1:17" ht="12.75">
      <c r="A279"/>
      <c r="B279"/>
      <c r="C279"/>
      <c r="D279"/>
      <c r="E279"/>
      <c r="F279"/>
      <c r="G279"/>
      <c r="H279"/>
      <c r="I279"/>
      <c r="J279"/>
      <c r="K279"/>
      <c r="L279"/>
      <c r="M279"/>
      <c r="N279"/>
      <c r="O279"/>
      <c r="P279"/>
      <c r="Q279"/>
    </row>
    <row r="280" spans="1:17" ht="12.75">
      <c r="A280" s="353" t="s">
        <v>129</v>
      </c>
      <c r="B280" s="353"/>
      <c r="C280" s="353"/>
      <c r="D280" s="353"/>
      <c r="E280" s="353"/>
      <c r="F280" s="353"/>
      <c r="G280" s="353"/>
      <c r="H280" s="353"/>
      <c r="I280" s="353"/>
      <c r="J280" s="353"/>
      <c r="K280" s="353"/>
      <c r="L280" s="353"/>
      <c r="M280" s="353"/>
      <c r="N280" s="353"/>
      <c r="O280" s="353"/>
      <c r="P280" s="353"/>
      <c r="Q280" s="353"/>
    </row>
    <row r="281" spans="1:17" ht="12.75">
      <c r="A281" s="191"/>
      <c r="B281" s="184"/>
      <c r="C281" s="184"/>
      <c r="D281" s="184"/>
      <c r="E281" s="184"/>
      <c r="F281" s="184"/>
      <c r="G281" s="184"/>
      <c r="H281" s="184"/>
      <c r="I281" s="184"/>
      <c r="J281" s="184"/>
      <c r="K281" s="184"/>
      <c r="L281" s="184"/>
      <c r="M281" s="184"/>
      <c r="N281" s="184"/>
      <c r="O281" s="184"/>
      <c r="P281" s="184"/>
      <c r="Q281"/>
    </row>
    <row r="282" spans="1:17" ht="12.75">
      <c r="A282" s="186"/>
      <c r="B282" s="62"/>
      <c r="C282" s="62"/>
      <c r="D282" s="62"/>
      <c r="E282" s="62"/>
      <c r="F282" s="62"/>
      <c r="G282" s="62"/>
      <c r="H282" s="62"/>
      <c r="I282" s="62"/>
      <c r="J282" s="62"/>
      <c r="K282" s="62"/>
      <c r="L282" s="62"/>
      <c r="M282" s="62"/>
      <c r="N282" s="62"/>
      <c r="O282" s="186"/>
      <c r="P282" s="186"/>
      <c r="Q282" s="176"/>
    </row>
    <row r="283" spans="1:17" ht="12.75">
      <c r="A283" s="42" t="s">
        <v>118</v>
      </c>
      <c r="B283" s="62">
        <v>93.70443763755752</v>
      </c>
      <c r="C283" s="62">
        <v>95.38790179347033</v>
      </c>
      <c r="D283" s="62">
        <v>140.68230507933032</v>
      </c>
      <c r="E283" s="62">
        <v>92.80907518720032</v>
      </c>
      <c r="F283" s="62">
        <v>100.02812917748443</v>
      </c>
      <c r="G283" s="62">
        <v>92.24905165822359</v>
      </c>
      <c r="H283" s="62">
        <v>84.44503080232018</v>
      </c>
      <c r="I283" s="62">
        <v>87.43897048518478</v>
      </c>
      <c r="J283" s="62">
        <v>95.45185138583868</v>
      </c>
      <c r="K283" s="62">
        <v>111.81484347083168</v>
      </c>
      <c r="L283" s="62">
        <v>117.73275617265814</v>
      </c>
      <c r="M283" s="62">
        <v>88.25564709691123</v>
      </c>
      <c r="N283" s="62">
        <v>99.99999999558428</v>
      </c>
      <c r="O283" s="175"/>
      <c r="P283" s="175"/>
      <c r="Q283" s="176"/>
    </row>
    <row r="284" spans="1:17" ht="12.75">
      <c r="A284" s="43">
        <v>2001</v>
      </c>
      <c r="B284" s="62">
        <v>102.4039891381992</v>
      </c>
      <c r="C284" s="62">
        <v>101.4102879404044</v>
      </c>
      <c r="D284" s="62">
        <v>93.24696486105786</v>
      </c>
      <c r="E284" s="62">
        <v>89.43767928083463</v>
      </c>
      <c r="F284" s="62">
        <v>90.81307948784107</v>
      </c>
      <c r="G284" s="62">
        <v>75.68299783738802</v>
      </c>
      <c r="H284" s="62">
        <v>86.1121344819182</v>
      </c>
      <c r="I284" s="62">
        <v>82.47714005424359</v>
      </c>
      <c r="J284" s="62">
        <v>87.91342374865884</v>
      </c>
      <c r="K284" s="62">
        <v>103.4574713460552</v>
      </c>
      <c r="L284" s="62">
        <v>105.80486633156707</v>
      </c>
      <c r="M284" s="62">
        <v>81.2208830303715</v>
      </c>
      <c r="N284" s="62">
        <f>(B284+C284+D284+E284+F284+G284+H284+I284+J284+K284+L284+M284)/12</f>
        <v>91.66507646154496</v>
      </c>
      <c r="O284" s="177">
        <f>100*(H284-G284)/G284</f>
        <v>13.780025821569811</v>
      </c>
      <c r="P284" s="177">
        <f>100*(H284-H283)/H283</f>
        <v>1.9741880176473616</v>
      </c>
      <c r="Q284" s="175">
        <f>(((B284+C284+D284+E284+F284+G284+H284)/7)-((B283+C283+D283+E283+F283+G283+H283)/7))/((B283+C283+D283+E283+F283+G283+H283)/7)*100</f>
        <v>-8.608363751894856</v>
      </c>
    </row>
    <row r="285" spans="1:17" ht="12.75">
      <c r="A285" s="44">
        <v>2002</v>
      </c>
      <c r="B285" s="62">
        <v>82.3294918222484</v>
      </c>
      <c r="C285" s="62">
        <v>79.50920815329307</v>
      </c>
      <c r="D285" s="62">
        <v>83.79935326497979</v>
      </c>
      <c r="E285" s="62">
        <v>86.41932310326014</v>
      </c>
      <c r="F285" s="62">
        <v>83.71569646948213</v>
      </c>
      <c r="G285" s="62">
        <v>93.88054753853777</v>
      </c>
      <c r="H285" s="62">
        <v>72.61689034858114</v>
      </c>
      <c r="I285" s="62">
        <v>73.41622136502876</v>
      </c>
      <c r="J285" s="62">
        <v>85.85955531484568</v>
      </c>
      <c r="K285" s="62">
        <v>84.99322941496983</v>
      </c>
      <c r="L285" s="62">
        <v>82.69836198024699</v>
      </c>
      <c r="M285" s="62">
        <v>69.48771574997029</v>
      </c>
      <c r="N285" s="62">
        <f>(B285+C285+D285+E285+F285+G285+H285+I285+J285+K285+L285+M285)/12</f>
        <v>81.56046621045367</v>
      </c>
      <c r="O285" s="177">
        <f>100*(H285-G285)/G285</f>
        <v>-22.649694476087223</v>
      </c>
      <c r="P285" s="177">
        <f>100*(H285-H284)/H284</f>
        <v>-15.67171016550611</v>
      </c>
      <c r="Q285" s="175">
        <f>(((B285+C285+D285+E285+F285+G285+H285)/7)-((B284+C284+D284+E284+F284+G284+H284)/7))/((B284+C284+D284+E284+F284+G284+H284)/7)*100</f>
        <v>-8.893129084322487</v>
      </c>
    </row>
    <row r="286" spans="1:17" ht="12.75">
      <c r="A286" s="44">
        <v>2003</v>
      </c>
      <c r="B286" s="62">
        <v>83.3</v>
      </c>
      <c r="C286" s="62">
        <v>82.1</v>
      </c>
      <c r="D286" s="62">
        <v>84.7</v>
      </c>
      <c r="E286" s="62">
        <v>73.90203559159538</v>
      </c>
      <c r="F286" s="62">
        <v>64.3</v>
      </c>
      <c r="G286" s="62">
        <v>73.4</v>
      </c>
      <c r="H286" s="62">
        <v>69.7</v>
      </c>
      <c r="I286" s="62">
        <v>55.8</v>
      </c>
      <c r="J286" s="62">
        <v>87</v>
      </c>
      <c r="K286" s="62">
        <v>80.4</v>
      </c>
      <c r="L286" s="62">
        <v>76.6</v>
      </c>
      <c r="M286" s="62">
        <v>65.4</v>
      </c>
      <c r="N286" s="62">
        <f>(B286+C286+D286+E286+F286+G286+H286+I286+J286+K286+L286+M286)/12</f>
        <v>74.71683629929962</v>
      </c>
      <c r="O286" s="177">
        <f>100*(H286-G286)/G286</f>
        <v>-5.040871934604908</v>
      </c>
      <c r="P286" s="177">
        <f>100*(H286-H285)/H285</f>
        <v>-4.016820790010774</v>
      </c>
      <c r="Q286" s="175">
        <f>(((B286+C286+D286+E286+F286+G286+H286)/7)-((B285+C285+D285+E285+F285+G285+H285)/7))/((B285+C285+D285+E285+F285+G285+H285)/7)*100</f>
        <v>-8.736227264471962</v>
      </c>
    </row>
    <row r="287" spans="1:17" ht="12.75">
      <c r="A287" s="44">
        <v>2004</v>
      </c>
      <c r="B287" s="62">
        <v>70.8624003604445</v>
      </c>
      <c r="C287" s="62">
        <v>79.1110240383741</v>
      </c>
      <c r="D287" s="62">
        <v>93.61169185421274</v>
      </c>
      <c r="E287" s="62">
        <v>71.47169054652267</v>
      </c>
      <c r="F287" s="62">
        <v>77.63128305683905</v>
      </c>
      <c r="G287" s="62">
        <v>99.4</v>
      </c>
      <c r="H287" s="62">
        <v>97.92053498748945</v>
      </c>
      <c r="I287" s="62" t="s">
        <v>50</v>
      </c>
      <c r="J287" s="62" t="s">
        <v>50</v>
      </c>
      <c r="K287" s="62" t="s">
        <v>50</v>
      </c>
      <c r="L287" s="62" t="s">
        <v>50</v>
      </c>
      <c r="M287" s="62" t="s">
        <v>50</v>
      </c>
      <c r="N287" s="62">
        <f>(B287+C287+D287+E287+F287+G287+H287)/7</f>
        <v>84.28694640626892</v>
      </c>
      <c r="O287" s="177">
        <f>100*(H287-G287)/G287</f>
        <v>-1.4883953848194758</v>
      </c>
      <c r="P287" s="177">
        <f>100*(H287-H286)/H286</f>
        <v>40.48857243542245</v>
      </c>
      <c r="Q287" s="175">
        <f>(((B287+C287+D287+E287+F287+G287+H287)/7)-((B286+C286+D286+E286+F286+G286+H286)/7))/((B286+C286+D286+E286+F286+G286+H286)/7)*100</f>
        <v>11.028672328483252</v>
      </c>
    </row>
    <row r="288" spans="1:17" ht="12.75">
      <c r="A288" s="45"/>
      <c r="B288" s="62"/>
      <c r="C288" s="62"/>
      <c r="D288" s="62"/>
      <c r="E288" s="62"/>
      <c r="F288" s="62"/>
      <c r="G288" s="62"/>
      <c r="H288" s="62"/>
      <c r="I288" s="62"/>
      <c r="J288" s="62"/>
      <c r="K288" s="62"/>
      <c r="L288" s="62"/>
      <c r="M288" s="62"/>
      <c r="N288" s="62"/>
      <c r="O288" s="177"/>
      <c r="P288" s="177"/>
      <c r="Q288" s="176"/>
    </row>
    <row r="289" spans="1:17" ht="12.75">
      <c r="A289" s="46" t="s">
        <v>119</v>
      </c>
      <c r="B289" s="62">
        <v>94.93111903553589</v>
      </c>
      <c r="C289" s="62">
        <v>104.42129711289809</v>
      </c>
      <c r="D289" s="62">
        <v>129.79947088939306</v>
      </c>
      <c r="E289" s="62">
        <v>99.14108351527928</v>
      </c>
      <c r="F289" s="62">
        <v>99.778107411717</v>
      </c>
      <c r="G289" s="62">
        <v>93.05677109405536</v>
      </c>
      <c r="H289" s="62">
        <v>89.69738532146924</v>
      </c>
      <c r="I289" s="62">
        <v>91.29834013352449</v>
      </c>
      <c r="J289" s="62">
        <v>93.30962913136122</v>
      </c>
      <c r="K289" s="62">
        <v>103.88493686010474</v>
      </c>
      <c r="L289" s="62">
        <v>115.1102989707462</v>
      </c>
      <c r="M289" s="62">
        <v>85.57156052683159</v>
      </c>
      <c r="N289" s="62">
        <v>100.000000000243</v>
      </c>
      <c r="O289" s="177"/>
      <c r="P289" s="177"/>
      <c r="Q289" s="176"/>
    </row>
    <row r="290" spans="1:17" ht="12.75">
      <c r="A290" s="43">
        <v>2001</v>
      </c>
      <c r="B290" s="62">
        <v>106.18558704911582</v>
      </c>
      <c r="C290" s="62">
        <v>97.0344883658733</v>
      </c>
      <c r="D290" s="62">
        <v>97.62385734824336</v>
      </c>
      <c r="E290" s="62">
        <v>94.15730408663757</v>
      </c>
      <c r="F290" s="62">
        <v>95.44411838752951</v>
      </c>
      <c r="G290" s="62">
        <v>81.2966700962568</v>
      </c>
      <c r="H290" s="62">
        <v>89.14301504213239</v>
      </c>
      <c r="I290" s="62">
        <v>86.2905762584778</v>
      </c>
      <c r="J290" s="62">
        <v>94.38743138656788</v>
      </c>
      <c r="K290" s="62">
        <v>106.1621893826554</v>
      </c>
      <c r="L290" s="62">
        <v>106.67825057887093</v>
      </c>
      <c r="M290" s="62">
        <v>88.30601095221347</v>
      </c>
      <c r="N290" s="62">
        <f>(B290+C290+D290+E290+F290+G290+H290+I290+J290+K290+L290+M290)/12</f>
        <v>95.22579157788118</v>
      </c>
      <c r="O290" s="177">
        <f>100*(H290-G290)/G290</f>
        <v>9.65149610258989</v>
      </c>
      <c r="P290" s="177">
        <f>100*(H290-H289)/H289</f>
        <v>-0.6180450827524416</v>
      </c>
      <c r="Q290" s="175">
        <f>(((B290+C290+D290+E290+F290+G290+H290)/7)-((B289+C289+D289+E289+F289+G289+H289)/7))/((B289+C289+D289+E289+F289+G289+H289)/7)*100</f>
        <v>-7.02566419833052</v>
      </c>
    </row>
    <row r="291" spans="1:17" ht="12.75">
      <c r="A291" s="44">
        <v>2002</v>
      </c>
      <c r="B291" s="62">
        <v>87.68738955647508</v>
      </c>
      <c r="C291" s="62">
        <v>80.37510629454462</v>
      </c>
      <c r="D291" s="62">
        <v>85.90690237251223</v>
      </c>
      <c r="E291" s="62">
        <v>86.43511962022896</v>
      </c>
      <c r="F291" s="62">
        <v>84.56560534458744</v>
      </c>
      <c r="G291" s="62">
        <v>84.01418358465445</v>
      </c>
      <c r="H291" s="62">
        <v>72.0642768560979</v>
      </c>
      <c r="I291" s="62">
        <v>75.4604927156238</v>
      </c>
      <c r="J291" s="62">
        <v>88.4152116299762</v>
      </c>
      <c r="K291" s="62">
        <v>85.57684029775596</v>
      </c>
      <c r="L291" s="62">
        <v>87.16068524007855</v>
      </c>
      <c r="M291" s="62">
        <v>62.88245630816366</v>
      </c>
      <c r="N291" s="62">
        <f>(B291+C291+D291+E291+F291+G291+H291+I291+J291+K291+L291+M291)/12</f>
        <v>81.71202248505824</v>
      </c>
      <c r="O291" s="177">
        <f>100*(H291-G291)/G291</f>
        <v>-14.223677739504026</v>
      </c>
      <c r="P291" s="177">
        <f>100*(H291-H290)/H290</f>
        <v>-19.158806977711514</v>
      </c>
      <c r="Q291" s="175">
        <f>(((B291+C291+D291+E291+F291+G291+H291)/7)-((B290+C290+D290+E290+F290+G290+H290)/7))/((B290+C290+D290+E290+F290+G290+H290)/7)*100</f>
        <v>-12.080233606330665</v>
      </c>
    </row>
    <row r="292" spans="1:17" ht="12.75">
      <c r="A292" s="44">
        <v>2003</v>
      </c>
      <c r="B292" s="62">
        <v>87.5</v>
      </c>
      <c r="C292" s="62">
        <v>90.8</v>
      </c>
      <c r="D292" s="62">
        <v>84.7</v>
      </c>
      <c r="E292" s="62">
        <v>78.02524495362397</v>
      </c>
      <c r="F292" s="62">
        <v>69.3</v>
      </c>
      <c r="G292" s="62">
        <v>64.6</v>
      </c>
      <c r="H292" s="62">
        <v>74</v>
      </c>
      <c r="I292" s="62">
        <v>55.2</v>
      </c>
      <c r="J292" s="62">
        <v>76.4</v>
      </c>
      <c r="K292" s="62">
        <v>81.5</v>
      </c>
      <c r="L292" s="62">
        <v>79.7</v>
      </c>
      <c r="M292" s="62">
        <v>61.1</v>
      </c>
      <c r="N292" s="62">
        <f>(B292+C292+D292+E292+F292+G292+H292+I292+J292+K292+L292+M292)/12</f>
        <v>75.23543707946867</v>
      </c>
      <c r="O292" s="177">
        <f>100*(H292-G292)/G292</f>
        <v>14.55108359133128</v>
      </c>
      <c r="P292" s="177">
        <f>100*(H292-H291)/H291</f>
        <v>2.686106387728636</v>
      </c>
      <c r="Q292" s="175">
        <f>(((B292+C292+D292+E292+F292+G292+H292)/7)-((B291+C291+D291+E291+F291+G291+H291)/7))/((B291+C291+D291+E291+F291+G291+H291)/7)*100</f>
        <v>-5.528511656433524</v>
      </c>
    </row>
    <row r="293" spans="1:17" ht="12.75">
      <c r="A293" s="44">
        <v>2004</v>
      </c>
      <c r="B293" s="62">
        <v>69.48395379356937</v>
      </c>
      <c r="C293" s="62">
        <v>79.68330838134752</v>
      </c>
      <c r="D293" s="62">
        <v>89.47495817943098</v>
      </c>
      <c r="E293" s="62">
        <v>73.76588020370663</v>
      </c>
      <c r="F293" s="62">
        <v>72.75468264237682</v>
      </c>
      <c r="G293" s="62">
        <v>76.8</v>
      </c>
      <c r="H293" s="62">
        <v>67.8420565834983</v>
      </c>
      <c r="I293" s="62" t="s">
        <v>50</v>
      </c>
      <c r="J293" s="62" t="s">
        <v>50</v>
      </c>
      <c r="K293" s="62" t="s">
        <v>50</v>
      </c>
      <c r="L293" s="62" t="s">
        <v>50</v>
      </c>
      <c r="M293" s="62" t="s">
        <v>50</v>
      </c>
      <c r="N293" s="62">
        <f>(B293+C293+D293+E293+F293+G293+H293)/7</f>
        <v>75.68640568341853</v>
      </c>
      <c r="O293" s="177">
        <f>100*(H293-G293)/G293</f>
        <v>-11.66398882356991</v>
      </c>
      <c r="P293" s="177">
        <f>100*(H293-H292)/H292</f>
        <v>-8.321545157434723</v>
      </c>
      <c r="Q293" s="175">
        <f>(((B293+C293+D293+E293+F293+G293+H293)/7)-((B292+C292+D292+E292+F292+G292+H292)/7))/((B292+C292+D292+E292+F292+G292+H292)/7)*100</f>
        <v>-3.4832439108005833</v>
      </c>
    </row>
    <row r="294" spans="1:17" ht="12.75">
      <c r="A294" s="45"/>
      <c r="B294" s="62"/>
      <c r="C294" s="62"/>
      <c r="D294" s="62"/>
      <c r="E294" s="62"/>
      <c r="F294" s="62"/>
      <c r="G294" s="62"/>
      <c r="H294" s="62"/>
      <c r="I294" s="62"/>
      <c r="J294" s="62"/>
      <c r="K294" s="62"/>
      <c r="L294" s="62"/>
      <c r="M294" s="62"/>
      <c r="N294" s="62"/>
      <c r="O294" s="177"/>
      <c r="P294" s="177"/>
      <c r="Q294" s="176"/>
    </row>
    <row r="295" spans="1:17" ht="12.75">
      <c r="A295" s="46" t="s">
        <v>120</v>
      </c>
      <c r="B295" s="62">
        <v>90.07275999116125</v>
      </c>
      <c r="C295" s="62">
        <v>68.64389148812567</v>
      </c>
      <c r="D295" s="62">
        <v>172.90171093283521</v>
      </c>
      <c r="E295" s="62">
        <v>74.06271349698002</v>
      </c>
      <c r="F295" s="62">
        <v>100.76833643801221</v>
      </c>
      <c r="G295" s="62">
        <v>89.8577407444376</v>
      </c>
      <c r="H295" s="62">
        <v>68.89506111918372</v>
      </c>
      <c r="I295" s="62">
        <v>76.01303173879927</v>
      </c>
      <c r="J295" s="62">
        <v>101.79405297947959</v>
      </c>
      <c r="K295" s="62">
        <v>135.29189687673687</v>
      </c>
      <c r="L295" s="62">
        <v>125.49672753963843</v>
      </c>
      <c r="M295" s="62">
        <v>96.20207659449869</v>
      </c>
      <c r="N295" s="62">
        <v>99.99999999499073</v>
      </c>
      <c r="O295" s="177"/>
      <c r="P295" s="177"/>
      <c r="Q295" s="176"/>
    </row>
    <row r="296" spans="1:17" ht="12.75">
      <c r="A296" s="43">
        <v>2001</v>
      </c>
      <c r="B296" s="62">
        <v>91.20829916233487</v>
      </c>
      <c r="C296" s="62">
        <v>114.3651542949969</v>
      </c>
      <c r="D296" s="62">
        <v>80.2888628863935</v>
      </c>
      <c r="E296" s="62">
        <v>75.46489386259026</v>
      </c>
      <c r="F296" s="62">
        <v>77.10255895505948</v>
      </c>
      <c r="G296" s="62">
        <v>59.063321246951375</v>
      </c>
      <c r="H296" s="62">
        <v>77.13899669641737</v>
      </c>
      <c r="I296" s="62">
        <v>71.18719054044904</v>
      </c>
      <c r="J296" s="62">
        <v>68.74666298602057</v>
      </c>
      <c r="K296" s="62">
        <v>95.44996094749906</v>
      </c>
      <c r="L296" s="62">
        <v>103.21915006771347</v>
      </c>
      <c r="M296" s="62">
        <v>60.244857134408335</v>
      </c>
      <c r="N296" s="62">
        <f>(B296+C296+D296+E296+F296+G296+H296+I296+J296+K296+L296+M296)/12</f>
        <v>81.12332573173619</v>
      </c>
      <c r="O296" s="177">
        <f>100*(H296-G296)/G296</f>
        <v>30.60389268305664</v>
      </c>
      <c r="P296" s="177">
        <f>100*(H296-H295)/H295</f>
        <v>11.96593114704144</v>
      </c>
      <c r="Q296" s="175">
        <f>(((B296+C296+D296+E296+F296+G296+H296)/7)-((B295+C295+D295+E295+F295+G295+H295)/7))/((B295+C295+D295+E295+F295+G295+H295)/7)*100</f>
        <v>-13.615427785888192</v>
      </c>
    </row>
    <row r="297" spans="1:17" ht="12.75">
      <c r="A297" s="44">
        <v>2002</v>
      </c>
      <c r="B297" s="62">
        <v>66.46705393244814</v>
      </c>
      <c r="C297" s="62">
        <v>76.94565503619347</v>
      </c>
      <c r="D297" s="62">
        <v>77.55980401639702</v>
      </c>
      <c r="E297" s="62">
        <v>86.37255640094902</v>
      </c>
      <c r="F297" s="62">
        <v>81.19948071432519</v>
      </c>
      <c r="G297" s="62">
        <v>123.09062084592475</v>
      </c>
      <c r="H297" s="62">
        <v>74.25294196691331</v>
      </c>
      <c r="I297" s="62">
        <v>67.36401042194561</v>
      </c>
      <c r="J297" s="62">
        <v>78.2933527584736</v>
      </c>
      <c r="K297" s="62">
        <v>83.2654078354155</v>
      </c>
      <c r="L297" s="62">
        <v>69.48733611629164</v>
      </c>
      <c r="M297" s="62">
        <v>89.04305684826677</v>
      </c>
      <c r="N297" s="62">
        <f>(B297+C297+D297+E297+F297+G297+H297+I297+J297+K297+L297+M297)/12</f>
        <v>81.11177307446202</v>
      </c>
      <c r="O297" s="177">
        <f>100*(H297-G297)/G297</f>
        <v>-39.67619835157273</v>
      </c>
      <c r="P297" s="177">
        <f>100*(H297-H296)/H296</f>
        <v>-3.741369285450005</v>
      </c>
      <c r="Q297" s="175">
        <f>(((B297+C297+D297+E297+F297+G297+H297)/7)-((B296+C296+D296+E296+F296+G296+H296)/7))/((B296+C296+D296+E296+F296+G296+H296)/7)*100</f>
        <v>1.958823055830422</v>
      </c>
    </row>
    <row r="298" spans="1:17" ht="12.75">
      <c r="A298" s="44">
        <v>2003</v>
      </c>
      <c r="B298" s="62">
        <v>71</v>
      </c>
      <c r="C298" s="62">
        <v>56.2</v>
      </c>
      <c r="D298" s="62">
        <v>84.9</v>
      </c>
      <c r="E298" s="62">
        <v>61.69498057698445</v>
      </c>
      <c r="F298" s="62">
        <v>49.7</v>
      </c>
      <c r="G298" s="62">
        <v>99.6</v>
      </c>
      <c r="H298" s="62">
        <v>57.1</v>
      </c>
      <c r="I298" s="62">
        <v>57.3</v>
      </c>
      <c r="J298" s="62">
        <v>118.4</v>
      </c>
      <c r="K298" s="62">
        <v>77</v>
      </c>
      <c r="L298" s="62">
        <v>67.2</v>
      </c>
      <c r="M298" s="62">
        <v>77.9</v>
      </c>
      <c r="N298" s="62">
        <f>(B298+C298+D298+E298+F298+G298+H298+I298+J298+K298+L298+M298)/12</f>
        <v>73.16624838141537</v>
      </c>
      <c r="O298" s="177">
        <f>100*(H298-G298)/G298</f>
        <v>-42.67068273092369</v>
      </c>
      <c r="P298" s="177">
        <f>100*(H298-H297)/H297</f>
        <v>-23.10069003670799</v>
      </c>
      <c r="Q298" s="175">
        <f>(((B298+C298+D298+E298+F298+G298+H298)/7)-((B297+C297+D297+E297+F297+G297+H297)/7))/((B297+C297+D297+E297+F297+G297+H297)/7)*100</f>
        <v>-18.039815112588556</v>
      </c>
    </row>
    <row r="299" spans="1:17" ht="12.75">
      <c r="A299" s="44">
        <v>2004</v>
      </c>
      <c r="B299" s="62">
        <v>74.943389621751</v>
      </c>
      <c r="C299" s="62">
        <v>77.416735485981</v>
      </c>
      <c r="D299" s="62">
        <v>105.85878658221529</v>
      </c>
      <c r="E299" s="62">
        <v>64.67957865412546</v>
      </c>
      <c r="F299" s="62">
        <v>92.06880596839545</v>
      </c>
      <c r="G299" s="62">
        <v>166.2</v>
      </c>
      <c r="H299" s="62">
        <v>186.97001289208646</v>
      </c>
      <c r="I299" s="62" t="s">
        <v>50</v>
      </c>
      <c r="J299" s="62" t="s">
        <v>50</v>
      </c>
      <c r="K299" s="62" t="s">
        <v>50</v>
      </c>
      <c r="L299" s="62" t="s">
        <v>50</v>
      </c>
      <c r="M299" s="62" t="s">
        <v>50</v>
      </c>
      <c r="N299" s="62">
        <f>(B299+C299+D299+E299+F299+G299+H299)/7</f>
        <v>109.73390131493638</v>
      </c>
      <c r="O299" s="177">
        <f>100*(H299-G299)/G299</f>
        <v>12.496999333385363</v>
      </c>
      <c r="P299" s="177">
        <f>100*(H299-H298)/H298</f>
        <v>227.44310488981867</v>
      </c>
      <c r="Q299" s="175">
        <f>(((B299+C299+D299+E299+F299+G299+H299)/7)-((B298+C298+D298+E298+F298+G298+H298)/7))/((B298+C298+D298+E298+F298+G298+H298)/7)*100</f>
        <v>59.963627333544665</v>
      </c>
    </row>
    <row r="300" spans="1:17" ht="12.75">
      <c r="A300" s="173"/>
      <c r="B300" s="173"/>
      <c r="C300" s="173"/>
      <c r="D300" s="173"/>
      <c r="E300" s="173"/>
      <c r="F300" s="173"/>
      <c r="G300" s="173"/>
      <c r="H300" s="173"/>
      <c r="I300" s="173"/>
      <c r="J300" s="173"/>
      <c r="K300" s="173"/>
      <c r="L300" s="173"/>
      <c r="M300" s="173"/>
      <c r="N300" s="186"/>
      <c r="O300" s="192"/>
      <c r="P300" s="192"/>
      <c r="Q300" s="176"/>
    </row>
    <row r="301" spans="1:17" ht="12.75">
      <c r="A301" s="59"/>
      <c r="B301" s="59"/>
      <c r="C301" s="59"/>
      <c r="D301" s="59"/>
      <c r="E301" s="59"/>
      <c r="F301" s="59"/>
      <c r="G301" s="59"/>
      <c r="H301" s="59"/>
      <c r="I301" s="59"/>
      <c r="J301" s="59"/>
      <c r="K301" s="59"/>
      <c r="L301" s="59"/>
      <c r="M301" s="59"/>
      <c r="N301" s="168"/>
      <c r="O301" s="61"/>
      <c r="P301" s="58"/>
      <c r="Q301" s="176"/>
    </row>
    <row r="302" spans="1:17" ht="12.75">
      <c r="A302" s="59"/>
      <c r="B302" s="59"/>
      <c r="C302" s="59"/>
      <c r="D302" s="59"/>
      <c r="E302" s="59"/>
      <c r="F302" s="59"/>
      <c r="G302" s="59"/>
      <c r="H302" s="59"/>
      <c r="I302" s="59"/>
      <c r="J302" s="59"/>
      <c r="K302" s="59"/>
      <c r="L302" s="59"/>
      <c r="M302" s="59"/>
      <c r="N302" s="168"/>
      <c r="O302" s="193"/>
      <c r="P302" s="58"/>
      <c r="Q302" s="176"/>
    </row>
    <row r="303" spans="1:17" ht="12.75">
      <c r="A303" s="353" t="s">
        <v>130</v>
      </c>
      <c r="B303" s="353"/>
      <c r="C303" s="353"/>
      <c r="D303" s="353"/>
      <c r="E303" s="353"/>
      <c r="F303" s="353"/>
      <c r="G303" s="353"/>
      <c r="H303" s="353"/>
      <c r="I303" s="353"/>
      <c r="J303" s="353"/>
      <c r="K303" s="353"/>
      <c r="L303" s="353"/>
      <c r="M303" s="353"/>
      <c r="N303" s="353"/>
      <c r="O303" s="353"/>
      <c r="P303" s="353"/>
      <c r="Q303" s="353"/>
    </row>
    <row r="304" spans="1:17" ht="12.75">
      <c r="A304" s="174"/>
      <c r="B304" s="174"/>
      <c r="C304" s="174"/>
      <c r="D304" s="174"/>
      <c r="E304" s="174"/>
      <c r="F304" s="174"/>
      <c r="G304" s="174"/>
      <c r="H304" s="174"/>
      <c r="I304" s="174"/>
      <c r="J304" s="174"/>
      <c r="K304" s="174"/>
      <c r="L304" s="174"/>
      <c r="M304" s="174"/>
      <c r="N304" s="168"/>
      <c r="O304" s="61"/>
      <c r="P304" s="61"/>
      <c r="Q304" s="176"/>
    </row>
    <row r="305" spans="1:17" ht="12.75">
      <c r="A305" s="174"/>
      <c r="B305" s="174"/>
      <c r="C305" s="174"/>
      <c r="D305" s="174"/>
      <c r="E305" s="174"/>
      <c r="F305" s="174"/>
      <c r="G305" s="174"/>
      <c r="H305" s="174"/>
      <c r="I305" s="174"/>
      <c r="J305" s="174"/>
      <c r="K305" s="174"/>
      <c r="L305" s="174"/>
      <c r="M305" s="174"/>
      <c r="N305" s="168"/>
      <c r="O305" s="61"/>
      <c r="P305" s="61"/>
      <c r="Q305" s="176"/>
    </row>
    <row r="306" spans="1:17" ht="12.75">
      <c r="A306" s="174"/>
      <c r="B306" s="62"/>
      <c r="C306" s="62"/>
      <c r="D306" s="62"/>
      <c r="E306" s="62"/>
      <c r="F306" s="62"/>
      <c r="G306" s="62"/>
      <c r="H306" s="62"/>
      <c r="I306" s="62"/>
      <c r="J306" s="62"/>
      <c r="K306" s="62"/>
      <c r="L306" s="62"/>
      <c r="M306" s="62"/>
      <c r="N306" s="62"/>
      <c r="O306" s="181"/>
      <c r="P306" s="181"/>
      <c r="Q306" s="176"/>
    </row>
    <row r="307" spans="1:17" ht="12.75">
      <c r="A307" s="42" t="s">
        <v>118</v>
      </c>
      <c r="B307" s="62">
        <v>86.04178945549343</v>
      </c>
      <c r="C307" s="62">
        <v>99.44097714974993</v>
      </c>
      <c r="D307" s="62">
        <v>106.70971672378253</v>
      </c>
      <c r="E307" s="62">
        <v>93.11351155433111</v>
      </c>
      <c r="F307" s="62">
        <v>102.36635315803433</v>
      </c>
      <c r="G307" s="62">
        <v>94.98269946265276</v>
      </c>
      <c r="H307" s="62">
        <v>97.71180122640634</v>
      </c>
      <c r="I307" s="62">
        <v>102.47631307877268</v>
      </c>
      <c r="J307" s="62">
        <v>106.91547193647337</v>
      </c>
      <c r="K307" s="62">
        <v>98.72634326605981</v>
      </c>
      <c r="L307" s="62">
        <v>113.92465202979555</v>
      </c>
      <c r="M307" s="62">
        <v>97.59037101375493</v>
      </c>
      <c r="N307" s="62">
        <v>100.00000000460892</v>
      </c>
      <c r="O307" s="175"/>
      <c r="P307" s="175"/>
      <c r="Q307" s="176"/>
    </row>
    <row r="308" spans="1:17" ht="12.75">
      <c r="A308" s="43">
        <v>2001</v>
      </c>
      <c r="B308" s="62">
        <v>109.41499387156696</v>
      </c>
      <c r="C308" s="62">
        <v>115.80499744960191</v>
      </c>
      <c r="D308" s="62">
        <v>126.49422534117289</v>
      </c>
      <c r="E308" s="62">
        <v>110.08443852630161</v>
      </c>
      <c r="F308" s="62">
        <v>116.63546468715376</v>
      </c>
      <c r="G308" s="62">
        <v>110.50007544074234</v>
      </c>
      <c r="H308" s="62">
        <v>111.85402547983882</v>
      </c>
      <c r="I308" s="62">
        <v>120.98062347175905</v>
      </c>
      <c r="J308" s="62">
        <v>119.75285066660548</v>
      </c>
      <c r="K308" s="62">
        <v>124.07380869414774</v>
      </c>
      <c r="L308" s="62">
        <v>120.83908781363341</v>
      </c>
      <c r="M308" s="62">
        <v>102.31231656757433</v>
      </c>
      <c r="N308" s="62">
        <f>(B308+C308+D308+E308+F308+G308+H308+I308+J308+K308+L308+M308)/12</f>
        <v>115.72890900084151</v>
      </c>
      <c r="O308" s="177">
        <f>100*(H308-G308)/G308</f>
        <v>1.225293316494222</v>
      </c>
      <c r="P308" s="177">
        <f>100*(H308-H307)/H307</f>
        <v>14.473404518113202</v>
      </c>
      <c r="Q308" s="175">
        <f>(((B308+C308+D308+E308+F308+G308+H308)/7)-((B307+C307+D307+E307+F307+G307+H307)/7))/((B307+C307+D307+E307+F307+G307+H307)/7)*100</f>
        <v>17.699476729448453</v>
      </c>
    </row>
    <row r="309" spans="1:17" ht="12.75">
      <c r="A309" s="44">
        <v>2002</v>
      </c>
      <c r="B309" s="62">
        <v>117.99563933486672</v>
      </c>
      <c r="C309" s="62">
        <v>119.59631725549222</v>
      </c>
      <c r="D309" s="62">
        <v>129.17565335087184</v>
      </c>
      <c r="E309" s="62">
        <v>127.64159272800528</v>
      </c>
      <c r="F309" s="62">
        <v>117.73351333907863</v>
      </c>
      <c r="G309" s="62">
        <v>112.11837166220182</v>
      </c>
      <c r="H309" s="62">
        <v>118.83376979821175</v>
      </c>
      <c r="I309" s="62">
        <v>123.1465803823571</v>
      </c>
      <c r="J309" s="62">
        <v>124.11058876086396</v>
      </c>
      <c r="K309" s="62">
        <v>133.4553057636905</v>
      </c>
      <c r="L309" s="62">
        <v>128.12878986809827</v>
      </c>
      <c r="M309" s="62">
        <v>113.12951983876556</v>
      </c>
      <c r="N309" s="62">
        <f>(B309+C309+D309+E309+F309+G309+H309+I309+J309+K309+L309+M309)/12</f>
        <v>122.08880350687531</v>
      </c>
      <c r="O309" s="177">
        <f>100*(H309-G309)/G309</f>
        <v>5.989560886812155</v>
      </c>
      <c r="P309" s="177">
        <f>100*(H309-H308)/H308</f>
        <v>6.240047498005326</v>
      </c>
      <c r="Q309" s="175">
        <f>(((B309+C309+D309+E309+F309+G309+H309)/7)-((B308+C308+D308+E308+F308+G308+H308)/7))/((B308+C308+D308+E308+F308+G308+H308)/7)*100</f>
        <v>5.283124248540573</v>
      </c>
    </row>
    <row r="310" spans="1:17" ht="12.75">
      <c r="A310" s="44">
        <v>2003</v>
      </c>
      <c r="B310" s="62">
        <v>130.8</v>
      </c>
      <c r="C310" s="62">
        <v>142.5</v>
      </c>
      <c r="D310" s="62">
        <v>136.1</v>
      </c>
      <c r="E310" s="62">
        <v>142.58245386255385</v>
      </c>
      <c r="F310" s="62">
        <v>130</v>
      </c>
      <c r="G310" s="62">
        <v>135.6</v>
      </c>
      <c r="H310" s="62">
        <v>147.9</v>
      </c>
      <c r="I310" s="62">
        <v>126.7</v>
      </c>
      <c r="J310" s="62">
        <v>148.6</v>
      </c>
      <c r="K310" s="62">
        <v>155.2</v>
      </c>
      <c r="L310" s="62">
        <v>153.2</v>
      </c>
      <c r="M310" s="62">
        <v>138.9</v>
      </c>
      <c r="N310" s="62">
        <f>(B310+C310+D310+E310+F310+G310+H310+I310+J310+K310+L310+M310)/12</f>
        <v>140.67353782187948</v>
      </c>
      <c r="O310" s="177">
        <f>100*(H310-G310)/G310</f>
        <v>9.070796460177</v>
      </c>
      <c r="P310" s="177">
        <f>100*(H310-H309)/H309</f>
        <v>24.459570920913137</v>
      </c>
      <c r="Q310" s="175">
        <f>(((B310+C310+D310+E310+F310+G310+H310)/7)-((B309+C309+D309+E309+F309+G309+H309)/7))/((B309+C309+D309+E309+F309+G309+H309)/7)*100</f>
        <v>14.516468142300939</v>
      </c>
    </row>
    <row r="311" spans="1:17" ht="12.75">
      <c r="A311" s="44">
        <v>2004</v>
      </c>
      <c r="B311" s="62">
        <v>127.47671850587588</v>
      </c>
      <c r="C311" s="62">
        <v>128.4772447375405</v>
      </c>
      <c r="D311" s="62">
        <v>151.54015636892754</v>
      </c>
      <c r="E311" s="62">
        <v>137.15501768825905</v>
      </c>
      <c r="F311" s="62">
        <v>125.27106968054822</v>
      </c>
      <c r="G311" s="62">
        <v>134.6</v>
      </c>
      <c r="H311" s="62">
        <v>135.30095523909205</v>
      </c>
      <c r="I311" s="62" t="s">
        <v>50</v>
      </c>
      <c r="J311" s="62" t="s">
        <v>50</v>
      </c>
      <c r="K311" s="62" t="s">
        <v>50</v>
      </c>
      <c r="L311" s="62" t="s">
        <v>50</v>
      </c>
      <c r="M311" s="62" t="s">
        <v>50</v>
      </c>
      <c r="N311" s="62">
        <f>(B311+C311+D311+E311+F311+G311+H311)/7</f>
        <v>134.2601660314633</v>
      </c>
      <c r="O311" s="177">
        <f>100*(H311-G311)/G311</f>
        <v>0.5207691226538286</v>
      </c>
      <c r="P311" s="177">
        <f>100*(H311-H310)/H310</f>
        <v>-8.518623908659878</v>
      </c>
      <c r="Q311" s="175">
        <f>(((B311+C311+D311+E311+F311+G311+H311)/7)-((B310+C310+D310+E310+F310+G310+H310)/7))/((B310+C310+D310+E310+F310+G310+H310)/7)*100</f>
        <v>-2.6578723973334597</v>
      </c>
    </row>
    <row r="312" spans="1:17" ht="12.75">
      <c r="A312" s="45"/>
      <c r="B312" s="62"/>
      <c r="C312" s="62"/>
      <c r="D312" s="62"/>
      <c r="E312" s="62"/>
      <c r="F312" s="62"/>
      <c r="G312" s="62"/>
      <c r="H312" s="62"/>
      <c r="I312" s="62"/>
      <c r="J312" s="62"/>
      <c r="K312" s="62"/>
      <c r="L312" s="62"/>
      <c r="M312" s="62"/>
      <c r="N312" s="62"/>
      <c r="O312" s="177"/>
      <c r="P312" s="177"/>
      <c r="Q312" s="176"/>
    </row>
    <row r="313" spans="1:17" ht="12.75">
      <c r="A313" s="46" t="s">
        <v>119</v>
      </c>
      <c r="B313" s="62">
        <v>86.24027099237914</v>
      </c>
      <c r="C313" s="62">
        <v>98.9432261390231</v>
      </c>
      <c r="D313" s="62">
        <v>108.46832405109488</v>
      </c>
      <c r="E313" s="62">
        <v>94.12712964674894</v>
      </c>
      <c r="F313" s="62">
        <v>103.1320506851552</v>
      </c>
      <c r="G313" s="62">
        <v>92.42726918417864</v>
      </c>
      <c r="H313" s="62">
        <v>97.94626313298289</v>
      </c>
      <c r="I313" s="62">
        <v>103.64282579826283</v>
      </c>
      <c r="J313" s="62">
        <v>107.08761933770579</v>
      </c>
      <c r="K313" s="62">
        <v>99.23151251063801</v>
      </c>
      <c r="L313" s="62">
        <v>111.83761754245111</v>
      </c>
      <c r="M313" s="62">
        <v>96.91589098549397</v>
      </c>
      <c r="N313" s="62">
        <v>100.00000000050954</v>
      </c>
      <c r="O313" s="177"/>
      <c r="P313" s="177"/>
      <c r="Q313" s="176"/>
    </row>
    <row r="314" spans="1:17" ht="12.75">
      <c r="A314" s="43">
        <v>2001</v>
      </c>
      <c r="B314" s="62">
        <v>106.56105405929475</v>
      </c>
      <c r="C314" s="62">
        <v>113.72949636167166</v>
      </c>
      <c r="D314" s="62">
        <v>123.2500821520619</v>
      </c>
      <c r="E314" s="62">
        <v>106.60177844411092</v>
      </c>
      <c r="F314" s="62">
        <v>114.6057341160375</v>
      </c>
      <c r="G314" s="62">
        <v>107.84923089064608</v>
      </c>
      <c r="H314" s="62">
        <v>105.25453599584765</v>
      </c>
      <c r="I314" s="62">
        <v>119.95847695217303</v>
      </c>
      <c r="J314" s="62">
        <v>119.0189508137103</v>
      </c>
      <c r="K314" s="62">
        <v>121.78948734033277</v>
      </c>
      <c r="L314" s="62">
        <v>117.65098787079116</v>
      </c>
      <c r="M314" s="62">
        <v>101.09611627767987</v>
      </c>
      <c r="N314" s="62">
        <f>(B314+C314+D314+E314+F314+G314+H314+I314+J314+K314+L314+M314)/12</f>
        <v>113.11382760619644</v>
      </c>
      <c r="O314" s="177">
        <f>100*(H314-G314)/G314</f>
        <v>-2.4058538696760223</v>
      </c>
      <c r="P314" s="177">
        <f>100*(H314-H313)/H313</f>
        <v>7.461512700022276</v>
      </c>
      <c r="Q314" s="175">
        <f>(((B314+C314+D314+E314+F314+G314+H314)/7)-((B313+C313+D313+E313+F313+G313+H313)/7))/((B313+C313+D313+E313+F313+G313+H313)/7)*100</f>
        <v>14.174309468763372</v>
      </c>
    </row>
    <row r="315" spans="1:17" ht="12.75">
      <c r="A315" s="44">
        <v>2002</v>
      </c>
      <c r="B315" s="62">
        <v>116.27567976271776</v>
      </c>
      <c r="C315" s="62">
        <v>114.480250425439</v>
      </c>
      <c r="D315" s="62">
        <v>119.5482303497861</v>
      </c>
      <c r="E315" s="62">
        <v>122.01543415178564</v>
      </c>
      <c r="F315" s="62">
        <v>114.6020753142169</v>
      </c>
      <c r="G315" s="62">
        <v>104.91161149579602</v>
      </c>
      <c r="H315" s="62">
        <v>114.62257031573864</v>
      </c>
      <c r="I315" s="62">
        <v>120.5895625644142</v>
      </c>
      <c r="J315" s="62">
        <v>119.57236188215707</v>
      </c>
      <c r="K315" s="62">
        <v>129.07433402710683</v>
      </c>
      <c r="L315" s="62">
        <v>121.66645982968211</v>
      </c>
      <c r="M315" s="62">
        <v>110.36982765610743</v>
      </c>
      <c r="N315" s="62">
        <f>(B315+C315+D315+E315+F315+G315+H315+I315+J315+K315+L315+M315)/12</f>
        <v>117.31069981457894</v>
      </c>
      <c r="O315" s="177">
        <f>100*(H315-G315)/G315</f>
        <v>9.256324139422595</v>
      </c>
      <c r="P315" s="177">
        <f>100*(H315-H314)/H314</f>
        <v>8.900361615066709</v>
      </c>
      <c r="Q315" s="175">
        <f>(((B315+C315+D315+E315+F315+G315+H315)/7)-((B314+C314+D314+E314+F314+G314+H314)/7))/((B314+C314+D314+E314+F314+G314+H314)/7)*100</f>
        <v>3.6772988989048323</v>
      </c>
    </row>
    <row r="316" spans="1:17" ht="12.75">
      <c r="A316" s="44">
        <v>2003</v>
      </c>
      <c r="B316" s="62">
        <v>127.2</v>
      </c>
      <c r="C316" s="62">
        <v>135.9</v>
      </c>
      <c r="D316" s="62">
        <v>133.3</v>
      </c>
      <c r="E316" s="62">
        <v>140.02123141255237</v>
      </c>
      <c r="F316" s="62">
        <v>127.7</v>
      </c>
      <c r="G316" s="62">
        <v>130.5</v>
      </c>
      <c r="H316" s="62">
        <v>147.2</v>
      </c>
      <c r="I316" s="62">
        <v>124.1</v>
      </c>
      <c r="J316" s="62">
        <v>146.4</v>
      </c>
      <c r="K316" s="62">
        <v>154.7</v>
      </c>
      <c r="L316" s="62">
        <v>149.8</v>
      </c>
      <c r="M316" s="62">
        <v>135.4</v>
      </c>
      <c r="N316" s="62">
        <f>(B316+C316+D316+E316+F316+G316+H316+I316+J316+K316+L316+M316)/12</f>
        <v>137.68510261771272</v>
      </c>
      <c r="O316" s="177">
        <f>100*(H316-G316)/G316</f>
        <v>12.796934865900374</v>
      </c>
      <c r="P316" s="177">
        <f>100*(H316-H315)/H315</f>
        <v>28.4214789412973</v>
      </c>
      <c r="Q316" s="175">
        <f>(((B316+C316+D316+E316+F316+G316+H316)/7)-((B315+C315+D315+E315+F315+G315+H315)/7))/((B315+C315+D315+E315+F315+G315+H315)/7)*100</f>
        <v>16.78521884271037</v>
      </c>
    </row>
    <row r="317" spans="1:17" ht="12.75">
      <c r="A317" s="44">
        <v>2004</v>
      </c>
      <c r="B317" s="62">
        <v>125.56526524212983</v>
      </c>
      <c r="C317" s="62">
        <v>124.44198618127056</v>
      </c>
      <c r="D317" s="62">
        <v>149.09944270735622</v>
      </c>
      <c r="E317" s="62">
        <v>134.45852412540154</v>
      </c>
      <c r="F317" s="62">
        <v>122.85903414646855</v>
      </c>
      <c r="G317" s="62">
        <v>131.7</v>
      </c>
      <c r="H317" s="62">
        <v>134.34202249880292</v>
      </c>
      <c r="I317" s="62" t="s">
        <v>50</v>
      </c>
      <c r="J317" s="62" t="s">
        <v>50</v>
      </c>
      <c r="K317" s="62" t="s">
        <v>50</v>
      </c>
      <c r="L317" s="62" t="s">
        <v>50</v>
      </c>
      <c r="M317" s="62" t="s">
        <v>50</v>
      </c>
      <c r="N317" s="62">
        <f>(B317+C317+D317+E317+F317+G317+H317)/7</f>
        <v>131.78089641448994</v>
      </c>
      <c r="O317" s="177">
        <f>100*(H317-G317)/G317</f>
        <v>2.0060914949149056</v>
      </c>
      <c r="P317" s="177">
        <f>100*(H317-H316)/H316</f>
        <v>-8.735039063313227</v>
      </c>
      <c r="Q317" s="175">
        <f>(((B317+C317+D317+E317+F317+G317+H317)/7)-((B316+C316+D316+E316+F316+G316+H316)/7))/((B316+C316+D316+E316+F316+G316+H316)/7)*100</f>
        <v>-2.055056295778545</v>
      </c>
    </row>
    <row r="318" spans="1:17" ht="12.75">
      <c r="A318" s="45"/>
      <c r="B318" s="62"/>
      <c r="C318" s="62"/>
      <c r="D318" s="62"/>
      <c r="E318" s="62"/>
      <c r="F318" s="62"/>
      <c r="G318" s="62"/>
      <c r="H318" s="62"/>
      <c r="I318" s="62"/>
      <c r="J318" s="62"/>
      <c r="K318" s="62"/>
      <c r="L318" s="62"/>
      <c r="M318" s="62"/>
      <c r="N318" s="62"/>
      <c r="O318" s="177"/>
      <c r="P318" s="179"/>
      <c r="Q318" s="176"/>
    </row>
    <row r="319" spans="1:17" ht="12.75">
      <c r="A319" s="46" t="s">
        <v>120</v>
      </c>
      <c r="B319" s="62">
        <v>84.43928497952416</v>
      </c>
      <c r="C319" s="62">
        <v>103.45972981080607</v>
      </c>
      <c r="D319" s="62">
        <v>92.51103547560679</v>
      </c>
      <c r="E319" s="62">
        <v>84.9297402290507</v>
      </c>
      <c r="F319" s="62">
        <v>96.18424815957009</v>
      </c>
      <c r="G319" s="62">
        <v>115.61478673160859</v>
      </c>
      <c r="H319" s="62">
        <v>95.81879767351508</v>
      </c>
      <c r="I319" s="62">
        <v>93.05809786105198</v>
      </c>
      <c r="J319" s="62">
        <v>105.52558455862567</v>
      </c>
      <c r="K319" s="62">
        <v>94.6476970536042</v>
      </c>
      <c r="L319" s="62">
        <v>130.7749953993984</v>
      </c>
      <c r="M319" s="62">
        <v>103.03600217337647</v>
      </c>
      <c r="N319" s="62">
        <v>100.00000000881153</v>
      </c>
      <c r="O319" s="177"/>
      <c r="P319" s="175"/>
      <c r="Q319" s="176"/>
    </row>
    <row r="320" spans="1:17" ht="12.75">
      <c r="A320" s="43">
        <v>2001</v>
      </c>
      <c r="B320" s="62">
        <v>132.45719375496316</v>
      </c>
      <c r="C320" s="62">
        <v>132.56222221333618</v>
      </c>
      <c r="D320" s="62">
        <v>152.6868575370816</v>
      </c>
      <c r="E320" s="62">
        <v>138.20281348782447</v>
      </c>
      <c r="F320" s="62">
        <v>133.0231464791721</v>
      </c>
      <c r="G320" s="62">
        <v>131.90252047940731</v>
      </c>
      <c r="H320" s="62">
        <v>165.1371239113475</v>
      </c>
      <c r="I320" s="62">
        <v>129.23325173171435</v>
      </c>
      <c r="J320" s="62">
        <v>125.67822686288612</v>
      </c>
      <c r="K320" s="62">
        <v>142.51701095653573</v>
      </c>
      <c r="L320" s="62">
        <v>146.57923685828737</v>
      </c>
      <c r="M320" s="62">
        <v>112.13170028813046</v>
      </c>
      <c r="N320" s="62">
        <f>(B320+C320+D320+E320+F320+G320+H320+I320+J320+K320+L320+M320)/12</f>
        <v>136.84260871339052</v>
      </c>
      <c r="O320" s="177">
        <f>100*(H320-G320)/G320</f>
        <v>25.19633689420573</v>
      </c>
      <c r="P320" s="177">
        <f>100*(H320-H319)/H319</f>
        <v>72.34313925960734</v>
      </c>
      <c r="Q320" s="175">
        <f>(((B320+C320+D320+E320+F320+G320+H320)/7)-((B319+C319+D319+E319+F319+G319+H319)/7))/((B319+C319+D319+E319+F319+G319+H319)/7)*100</f>
        <v>46.51321926933447</v>
      </c>
    </row>
    <row r="321" spans="1:17" ht="12.75">
      <c r="A321" s="44">
        <v>2002</v>
      </c>
      <c r="B321" s="62">
        <v>131.88228545104278</v>
      </c>
      <c r="C321" s="62">
        <v>160.90252633218802</v>
      </c>
      <c r="D321" s="62">
        <v>206.90574576450786</v>
      </c>
      <c r="E321" s="62">
        <v>173.06619138425242</v>
      </c>
      <c r="F321" s="62">
        <v>143.01618418692553</v>
      </c>
      <c r="G321" s="62">
        <v>170.30446503646803</v>
      </c>
      <c r="H321" s="62">
        <v>152.83424165185133</v>
      </c>
      <c r="I321" s="62">
        <v>143.7914851530803</v>
      </c>
      <c r="J321" s="62">
        <v>160.75142135545184</v>
      </c>
      <c r="K321" s="62">
        <v>168.82648844674526</v>
      </c>
      <c r="L321" s="62">
        <v>180.30448744798318</v>
      </c>
      <c r="M321" s="62">
        <v>135.41078120593636</v>
      </c>
      <c r="N321" s="62">
        <f>(B321+C321+D321+E321+F321+G321+H321+I321+J321+K321+L321+M321)/12</f>
        <v>160.66635861803607</v>
      </c>
      <c r="O321" s="177">
        <f>100*(H321-G321)/G321</f>
        <v>-10.258229800889676</v>
      </c>
      <c r="P321" s="177">
        <f>100*(H321-H320)/H320</f>
        <v>-7.450100842316268</v>
      </c>
      <c r="Q321" s="175">
        <f>(((B321+C321+D321+E321+F321+G321+H321)/7)-((B320+C320+D320+E320+F320+G320+H320)/7))/((B320+C320+D320+E320+F320+G320+H320)/7)*100</f>
        <v>15.511574455405919</v>
      </c>
    </row>
    <row r="322" spans="1:17" ht="12.75">
      <c r="A322" s="44">
        <v>2003</v>
      </c>
      <c r="B322" s="62">
        <v>159.6</v>
      </c>
      <c r="C322" s="62">
        <v>195.7</v>
      </c>
      <c r="D322" s="62">
        <v>158.2</v>
      </c>
      <c r="E322" s="62">
        <v>163.26130607534262</v>
      </c>
      <c r="F322" s="62">
        <v>149</v>
      </c>
      <c r="G322" s="62">
        <v>177.1</v>
      </c>
      <c r="H322" s="62">
        <v>153.3</v>
      </c>
      <c r="I322" s="62">
        <v>147.9</v>
      </c>
      <c r="J322" s="62">
        <v>166.7</v>
      </c>
      <c r="K322" s="62">
        <v>158.9</v>
      </c>
      <c r="L322" s="62">
        <v>180.6</v>
      </c>
      <c r="M322" s="62">
        <v>167.5</v>
      </c>
      <c r="N322" s="62">
        <f>(B322+C322+D322+E322+F322+G322+H322+I322+J322+K322+L322+M322)/12</f>
        <v>164.81344217294523</v>
      </c>
      <c r="O322" s="177">
        <f>100*(H322-G322)/G322</f>
        <v>-13.438735177865603</v>
      </c>
      <c r="P322" s="177">
        <f>100*(H322-H321)/H321</f>
        <v>0.30474738063585016</v>
      </c>
      <c r="Q322" s="175">
        <f>(((B322+C322+D322+E322+F322+G322+H322)/7)-((B321+C321+D321+E321+F321+G321+H321)/7))/((B321+C321+D321+E321+F321+G321+H321)/7)*100</f>
        <v>1.5145745872810985</v>
      </c>
    </row>
    <row r="323" spans="1:17" ht="12.75">
      <c r="A323" s="44">
        <v>2004</v>
      </c>
      <c r="B323" s="62">
        <v>142.90945045660632</v>
      </c>
      <c r="C323" s="62">
        <v>161.0572009989014</v>
      </c>
      <c r="D323" s="62">
        <v>171.2460421617622</v>
      </c>
      <c r="E323" s="62">
        <v>158.92602468869507</v>
      </c>
      <c r="F323" s="62">
        <v>144.7454134056957</v>
      </c>
      <c r="G323" s="62">
        <v>158</v>
      </c>
      <c r="H323" s="62">
        <v>143.04320674005317</v>
      </c>
      <c r="I323" s="62" t="s">
        <v>50</v>
      </c>
      <c r="J323" s="62" t="s">
        <v>50</v>
      </c>
      <c r="K323" s="62" t="s">
        <v>50</v>
      </c>
      <c r="L323" s="62" t="s">
        <v>50</v>
      </c>
      <c r="M323" s="62" t="s">
        <v>50</v>
      </c>
      <c r="N323" s="62">
        <f>(B323+C323+D323+E323+F323+G323+H323)/7</f>
        <v>154.27533406453057</v>
      </c>
      <c r="O323" s="177">
        <f>100*(H323-G323)/G323</f>
        <v>-9.466324848067616</v>
      </c>
      <c r="P323" s="177">
        <f>100*(H323-H322)/H322</f>
        <v>-6.690667488549801</v>
      </c>
      <c r="Q323" s="175">
        <f>(((B323+C323+D323+E323+F323+G323+H323)/7)-((B322+C322+D322+E322+F322+G322+H322)/7))/((B322+C322+D322+E322+F322+G322+H322)/7)*100</f>
        <v>-6.593713802999471</v>
      </c>
    </row>
    <row r="324" spans="1:17" ht="12.75">
      <c r="A324"/>
      <c r="B324"/>
      <c r="C324"/>
      <c r="D324"/>
      <c r="E324"/>
      <c r="F324"/>
      <c r="G324"/>
      <c r="H324"/>
      <c r="I324"/>
      <c r="J324"/>
      <c r="K324"/>
      <c r="L324"/>
      <c r="M324"/>
      <c r="N324"/>
      <c r="O324"/>
      <c r="P324"/>
      <c r="Q324"/>
    </row>
  </sheetData>
  <mergeCells count="39">
    <mergeCell ref="A80:Q80"/>
    <mergeCell ref="A103:Q103"/>
    <mergeCell ref="O72:Q72"/>
    <mergeCell ref="O74:Q74"/>
    <mergeCell ref="A65:Q65"/>
    <mergeCell ref="A67:Q67"/>
    <mergeCell ref="A68:Q68"/>
    <mergeCell ref="A69:Q69"/>
    <mergeCell ref="A4:Q4"/>
    <mergeCell ref="A16:Q16"/>
    <mergeCell ref="A39:Q39"/>
    <mergeCell ref="O8:Q8"/>
    <mergeCell ref="O10:Q10"/>
    <mergeCell ref="A1:Q1"/>
    <mergeCell ref="A147:Q147"/>
    <mergeCell ref="A170:Q170"/>
    <mergeCell ref="O139:Q139"/>
    <mergeCell ref="O141:Q141"/>
    <mergeCell ref="A132:Q132"/>
    <mergeCell ref="A134:Q134"/>
    <mergeCell ref="A135:Q135"/>
    <mergeCell ref="A136:Q136"/>
    <mergeCell ref="A3:Q3"/>
    <mergeCell ref="A201:Q201"/>
    <mergeCell ref="A203:Q203"/>
    <mergeCell ref="A204:Q204"/>
    <mergeCell ref="A205:Q205"/>
    <mergeCell ref="O208:Q208"/>
    <mergeCell ref="O210:Q210"/>
    <mergeCell ref="A216:Q216"/>
    <mergeCell ref="A239:Q239"/>
    <mergeCell ref="A265:Q265"/>
    <mergeCell ref="A267:Q267"/>
    <mergeCell ref="A268:Q268"/>
    <mergeCell ref="A269:Q269"/>
    <mergeCell ref="O272:Q272"/>
    <mergeCell ref="O274:Q274"/>
    <mergeCell ref="A280:Q280"/>
    <mergeCell ref="A303:Q303"/>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4"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2004-10-06T13:04:19Z</cp:lastPrinted>
  <dcterms:created xsi:type="dcterms:W3CDTF">2004-07-13T09:26:37Z</dcterms:created>
  <dcterms:modified xsi:type="dcterms:W3CDTF">2008-02-26T13:35:49Z</dcterms:modified>
  <cp:category/>
  <cp:version/>
  <cp:contentType/>
  <cp:contentStatus/>
</cp:coreProperties>
</file>