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1\Kap2E - Produzierendes Gewerbe, Handwerk\Kap2EIV\"/>
    </mc:Choice>
  </mc:AlternateContent>
  <bookViews>
    <workbookView xWindow="240" yWindow="120" windowWidth="9135" windowHeight="3180" tabRatio="758" firstSheet="1" activeTab="1"/>
  </bookViews>
  <sheets>
    <sheet name="Tabelle17" sheetId="1" state="hidden" r:id="rId1"/>
    <sheet name="IMPRESSUM" sheetId="81" r:id="rId2"/>
    <sheet name="ZEICHENERKLÄR" sheetId="82" r:id="rId3"/>
    <sheet name="INHALTSVERZ" sheetId="70" r:id="rId4"/>
    <sheet name="VORBEMERK" sheetId="80" r:id="rId5"/>
    <sheet name="Tab.01" sheetId="63" r:id="rId6"/>
    <sheet name="Tab.02" sheetId="54" r:id="rId7"/>
    <sheet name="Tab.03" sheetId="72" r:id="rId8"/>
    <sheet name="Tab.04" sheetId="55" r:id="rId9"/>
    <sheet name="Tab.05" sheetId="57" r:id="rId10"/>
    <sheet name="Tab.06 " sheetId="73" r:id="rId11"/>
    <sheet name="Tab.07" sheetId="58" r:id="rId12"/>
    <sheet name="Tab.08" sheetId="75" state="hidden" r:id="rId13"/>
    <sheet name="Tab.08 neu" sheetId="76" r:id="rId14"/>
    <sheet name="Tab.09" sheetId="59" r:id="rId15"/>
    <sheet name="Tab.10" sheetId="60" r:id="rId16"/>
    <sheet name="Tab.11" sheetId="77" r:id="rId17"/>
    <sheet name="Tab.12" sheetId="79" r:id="rId18"/>
  </sheets>
  <externalReferences>
    <externalReference r:id="rId19"/>
    <externalReference r:id="rId20"/>
    <externalReference r:id="rId21"/>
    <externalReference r:id="rId22"/>
    <externalReference r:id="rId23"/>
    <externalReference r:id="rId24"/>
    <externalReference r:id="rId25"/>
    <externalReference r:id="rId26"/>
  </externalReferences>
  <calcPr calcId="162913"/>
</workbook>
</file>

<file path=xl/calcChain.xml><?xml version="1.0" encoding="utf-8"?>
<calcChain xmlns="http://schemas.openxmlformats.org/spreadsheetml/2006/main">
  <c r="D37" i="75" l="1"/>
  <c r="C37" i="75"/>
  <c r="B37" i="75"/>
  <c r="D33" i="75"/>
  <c r="C33" i="75"/>
  <c r="B33" i="75"/>
  <c r="D31" i="75"/>
  <c r="C31" i="75"/>
  <c r="B31" i="75"/>
  <c r="D29" i="75"/>
  <c r="C29" i="75"/>
  <c r="B29" i="75"/>
  <c r="D27" i="75"/>
  <c r="C27" i="75"/>
  <c r="B27" i="75"/>
  <c r="D25" i="75"/>
  <c r="C25" i="75"/>
  <c r="B25" i="75"/>
  <c r="D23" i="75"/>
  <c r="C23" i="75"/>
  <c r="B23" i="75"/>
  <c r="D21" i="75"/>
  <c r="C21" i="75"/>
  <c r="B21" i="75"/>
  <c r="D19" i="75"/>
  <c r="C19" i="75"/>
  <c r="B19" i="75"/>
  <c r="D17" i="75"/>
  <c r="C17" i="75"/>
  <c r="B17" i="75"/>
  <c r="D15" i="75"/>
  <c r="C15" i="75"/>
  <c r="B15" i="75"/>
  <c r="D13" i="75"/>
  <c r="C13" i="75"/>
  <c r="B13" i="75"/>
  <c r="I30" i="63"/>
  <c r="H30" i="63"/>
  <c r="G30" i="63"/>
  <c r="F30" i="63"/>
  <c r="E30" i="63"/>
  <c r="D30" i="63"/>
  <c r="C30" i="63"/>
  <c r="B30" i="63"/>
  <c r="I28" i="63"/>
  <c r="H28" i="63"/>
  <c r="G28" i="63"/>
  <c r="F28" i="63"/>
  <c r="E28" i="63"/>
  <c r="D28" i="63"/>
  <c r="C28" i="63"/>
  <c r="B28" i="63"/>
  <c r="I26" i="63"/>
  <c r="H26" i="63"/>
  <c r="G26" i="63"/>
  <c r="F26" i="63"/>
  <c r="E26" i="63"/>
  <c r="D26" i="63"/>
  <c r="C26" i="63"/>
  <c r="B26" i="63"/>
  <c r="I24" i="63"/>
  <c r="H24" i="63"/>
  <c r="G24" i="63"/>
  <c r="F24" i="63"/>
  <c r="E24" i="63"/>
  <c r="D24" i="63"/>
  <c r="C24" i="63"/>
  <c r="B24" i="63"/>
  <c r="I22" i="63"/>
  <c r="H22" i="63"/>
  <c r="G22" i="63"/>
  <c r="F22" i="63"/>
  <c r="E22" i="63"/>
  <c r="D22" i="63"/>
  <c r="C22" i="63"/>
  <c r="B22" i="63"/>
</calcChain>
</file>

<file path=xl/sharedStrings.xml><?xml version="1.0" encoding="utf-8"?>
<sst xmlns="http://schemas.openxmlformats.org/spreadsheetml/2006/main" count="995" uniqueCount="304">
  <si>
    <t xml:space="preserve">  Vorleistungsgüterproduzenten/Energie</t>
  </si>
  <si>
    <t>Inhaltsverzeichnis</t>
  </si>
  <si>
    <t>Seite</t>
  </si>
  <si>
    <t>Grafiken</t>
  </si>
  <si>
    <t>Tabellen</t>
  </si>
  <si>
    <t xml:space="preserve">Vorbemerkungen                                                                                                                                                                   </t>
  </si>
  <si>
    <t>Energieverbrauch</t>
  </si>
  <si>
    <t>Bezug Inland</t>
  </si>
  <si>
    <t>Abgabe Inland</t>
  </si>
  <si>
    <t>Verbrauch</t>
  </si>
  <si>
    <t>Jahr</t>
  </si>
  <si>
    <t>Heizöl</t>
  </si>
  <si>
    <t>Erdgas</t>
  </si>
  <si>
    <t>Strom</t>
  </si>
  <si>
    <t>- 9 -</t>
  </si>
  <si>
    <t>WZ</t>
  </si>
  <si>
    <t>Veränderung zum Jahr</t>
  </si>
  <si>
    <t>%</t>
  </si>
  <si>
    <t>.</t>
  </si>
  <si>
    <t>C</t>
  </si>
  <si>
    <t>und Wirtschaftszweigen</t>
  </si>
  <si>
    <t>je Beschäftigten</t>
  </si>
  <si>
    <t xml:space="preserve">  davon</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</si>
  <si>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</si>
  <si>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</si>
  <si>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</si>
  <si>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</si>
  <si>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</si>
  <si>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</si>
  <si>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</si>
  <si>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</si>
  <si>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</si>
  <si>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- 8 -</t>
  </si>
  <si>
    <t>erneuerbare</t>
  </si>
  <si>
    <t>Energien</t>
  </si>
  <si>
    <t>Energieträger</t>
  </si>
  <si>
    <t>erneuerbare Energien</t>
  </si>
  <si>
    <t xml:space="preserve"> Thüringen</t>
  </si>
  <si>
    <t xml:space="preserve">   davon</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</si>
  <si>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</si>
  <si>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</si>
  <si>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</si>
  <si>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</si>
  <si>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</si>
  <si>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Kreisfreie Stadt
Landkreis
Land</t>
  </si>
  <si>
    <t xml:space="preserve"> Stadt Erfurt</t>
  </si>
  <si>
    <t xml:space="preserve"> Stadt Gera</t>
  </si>
  <si>
    <t xml:space="preserve"> Stadt Jena</t>
  </si>
  <si>
    <t xml:space="preserve"> Stadt Suhl</t>
  </si>
  <si>
    <t xml:space="preserve"> Stadt Weimar</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</si>
  <si>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</si>
  <si>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</si>
  <si>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</si>
  <si>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</si>
  <si>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</si>
  <si>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</si>
  <si>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</si>
  <si>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</si>
  <si>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</si>
  <si>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</si>
  <si>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</si>
  <si>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</si>
  <si>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</si>
  <si>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</si>
  <si>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</si>
  <si>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</si>
  <si>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</si>
  <si>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</si>
  <si>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</si>
  <si>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kreisfreie Städte</t>
  </si>
  <si>
    <t xml:space="preserve">   Landkreise</t>
  </si>
  <si>
    <t xml:space="preserve"> nach Energieträgern und Jahren</t>
  </si>
  <si>
    <t xml:space="preserve">1. Energieverbrauch im Bergbau und Verarbeitenden Gewerbe  </t>
  </si>
  <si>
    <t>-</t>
  </si>
  <si>
    <t>nach Energieträgern</t>
  </si>
  <si>
    <t>- 2 -</t>
  </si>
  <si>
    <t>Davon</t>
  </si>
  <si>
    <t xml:space="preserve">sonstige </t>
  </si>
  <si>
    <t>Veränderung gegenüber dem Vorjahr in %</t>
  </si>
  <si>
    <t>je 1000 EUR Umsatz</t>
  </si>
  <si>
    <t>sonstige Energieträger</t>
  </si>
  <si>
    <t xml:space="preserve">   an Energieversorgungsunternehmen</t>
  </si>
  <si>
    <t xml:space="preserve">   an andere Abnehmer</t>
  </si>
  <si>
    <t xml:space="preserve">   sonstigen Kraftquellen</t>
  </si>
  <si>
    <t xml:space="preserve">nach Energieträgern und </t>
  </si>
  <si>
    <t>Kreisen</t>
  </si>
  <si>
    <t>B, C</t>
  </si>
  <si>
    <t>B</t>
  </si>
  <si>
    <t xml:space="preserve">  Bergbau und Gewinnung von Steinen und Erden</t>
  </si>
  <si>
    <t xml:space="preserve">  Herstellung von Nahrungs- und Futtermitteln</t>
  </si>
  <si>
    <t xml:space="preserve">  Getränkeherstellung</t>
  </si>
  <si>
    <t xml:space="preserve">  Tabakverarbeitung</t>
  </si>
  <si>
    <t xml:space="preserve">  Herstellung von Textilien</t>
  </si>
  <si>
    <t xml:space="preserve">  Herstellung von Bekleidung</t>
  </si>
  <si>
    <t xml:space="preserve">  Herstellung von Holz-, Flecht-, Korb- und</t>
  </si>
  <si>
    <t xml:space="preserve">   Korkwaren (ohne Möbel)</t>
  </si>
  <si>
    <t xml:space="preserve">  Kokerei und Mineralölverarbeitung</t>
  </si>
  <si>
    <t xml:space="preserve">  Herstellung von chemischen Erzeugnissen</t>
  </si>
  <si>
    <t xml:space="preserve">  Metallerzeugung und -bearbeitung</t>
  </si>
  <si>
    <t xml:space="preserve">  Herstellung von Metallerzeugnissen</t>
  </si>
  <si>
    <t xml:space="preserve">   elektronischen und optischen Erzeugnissen</t>
  </si>
  <si>
    <t xml:space="preserve">  Herstellung von elektrischen Ausrüstungen</t>
  </si>
  <si>
    <t xml:space="preserve">  Herstellung von Leder, Lederwaren und Schuhen</t>
  </si>
  <si>
    <t xml:space="preserve">  Herstellung von Papier, Pappe und Waren daraus</t>
  </si>
  <si>
    <t xml:space="preserve">  Maschinenbau</t>
  </si>
  <si>
    <t xml:space="preserve">  Herstellung von Kraftwagen und Kraftwagenteilen</t>
  </si>
  <si>
    <t xml:space="preserve">  Sonstiger Fahrzeugbau</t>
  </si>
  <si>
    <t xml:space="preserve">  Herstellung von Möbeln</t>
  </si>
  <si>
    <t xml:space="preserve">  Herstellung von sonstigen Waren</t>
  </si>
  <si>
    <t xml:space="preserve">  Reparatur und Installation von Maschinen</t>
  </si>
  <si>
    <t xml:space="preserve">   und Ausrüstungen</t>
  </si>
  <si>
    <t>Vorbemerkungen</t>
  </si>
  <si>
    <t>Ziel der Statistik</t>
  </si>
  <si>
    <t>Rechtsgrundlagen</t>
  </si>
  <si>
    <t>Berichtskreis</t>
  </si>
  <si>
    <t xml:space="preserve">Definitionen und Erläuterungen </t>
  </si>
  <si>
    <t>Ausgewiesen werden sowohl die in den Betrieben zur Strom- und Wärmeerzeugung eingesetzten als auch die nichtenergetisch genutzten Energieträger/Brennstoffe.</t>
  </si>
  <si>
    <t>Nicht erfasst werden Einsatzkohlen für die Brikett- und Koksherstellung, Kraftstoffe für den Einsatz in Fahrzeugen sowie technische Gase.</t>
  </si>
  <si>
    <t>Strombilanz</t>
  </si>
  <si>
    <t>Die Strombilanz umfasst den Bezug, die Erzeugung und die Abgabe sowie den Verbrauch von Elektrizität.</t>
  </si>
  <si>
    <t>- 3 -</t>
  </si>
  <si>
    <t>Darstellung der Ergebnisse</t>
  </si>
  <si>
    <t>Abkürzungen</t>
  </si>
  <si>
    <t>kWh      Kilowattstunde</t>
  </si>
  <si>
    <t>u. Ä.      und Ähnliches</t>
  </si>
  <si>
    <t>u. s. E.  und sonstige Erzeugnisse</t>
  </si>
  <si>
    <t xml:space="preserve">Mill.       Millionen  </t>
  </si>
  <si>
    <t>Mrd.      Milliarden</t>
  </si>
  <si>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</si>
  <si>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</si>
  <si>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2008.</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</si>
  <si>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</si>
  <si>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</si>
  <si>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</si>
  <si>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</si>
  <si>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der Gesamtenergieverbrauch Doppelzählungen, die sowohl den Energiegehalt der eingesetzten Brennstoffe</t>
  </si>
  <si>
    <t xml:space="preserve">   als auch des erzeugten Stroms umfassen.</t>
  </si>
  <si>
    <t xml:space="preserve">   des Jahres.</t>
  </si>
  <si>
    <t xml:space="preserve">    05.10  Steinkohlenbergbau</t>
  </si>
  <si>
    <t xml:space="preserve">    05.20  Braunkohlenbergbau</t>
  </si>
  <si>
    <t xml:space="preserve">    06.10  Gewinnung von Erdöl</t>
  </si>
  <si>
    <t xml:space="preserve">    06.20  Gewinnung von Erdgas</t>
  </si>
  <si>
    <t xml:space="preserve">    19.10  Kokerei</t>
  </si>
  <si>
    <t xml:space="preserve">    19.20  Mineralölverarbeitung</t>
  </si>
  <si>
    <t>Weitere Hinweise</t>
  </si>
  <si>
    <t xml:space="preserve">   von bespielten Ton-, Bild- und Datenträgern</t>
  </si>
  <si>
    <t xml:space="preserve">  Herstellung von pharmazeutischen Erzeugnissen</t>
  </si>
  <si>
    <t xml:space="preserve">  Herstellung von Gummi- und Kunststoffwaren</t>
  </si>
  <si>
    <t xml:space="preserve">  Herstellung von Glas und Glaswaren, Keramik,</t>
  </si>
  <si>
    <t xml:space="preserve">  Herstellung von Datenverarbeitungsgeräten,</t>
  </si>
  <si>
    <t xml:space="preserve">  Verarbeitung von Steinen und Erden</t>
  </si>
  <si>
    <t>- 4 -</t>
  </si>
  <si>
    <t>2. Energieverbrauch im Bergbau und</t>
  </si>
  <si>
    <t xml:space="preserve">  Herstellung von Druckerzeugnissen; Vervielfältigung</t>
  </si>
  <si>
    <t>nach Wirtschaftszweigen</t>
  </si>
  <si>
    <r>
      <t xml:space="preserve">Land
</t>
    </r>
    <r>
      <rPr>
        <sz val="8"/>
        <rFont val="Arial"/>
        <family val="2"/>
      </rPr>
      <t>Hauptgruppe
Wirtschaftszweig</t>
    </r>
  </si>
  <si>
    <t xml:space="preserve">   Vorleistungsgüterproduzenten/Energie</t>
  </si>
  <si>
    <t xml:space="preserve">   Investitionsgüterproduzenten</t>
  </si>
  <si>
    <t xml:space="preserve">   Gebrauchsgüterproduzenten</t>
  </si>
  <si>
    <t xml:space="preserve">   Verbrauchsgüterproduzenten</t>
  </si>
  <si>
    <t xml:space="preserve"> Sonstiger Fahrzeugbau</t>
  </si>
  <si>
    <t>nach Kreisen</t>
  </si>
  <si>
    <t xml:space="preserve"> Herstellung von Möbeln</t>
  </si>
  <si>
    <t xml:space="preserve">  Verarbeitendes Gewerbe</t>
  </si>
  <si>
    <t xml:space="preserve">4. Energieverbrauch je Beschäftigten und je 1000 EUR Umsatz im Bergbau und </t>
  </si>
  <si>
    <t xml:space="preserve"> - 13 -</t>
  </si>
  <si>
    <t xml:space="preserve">5. Energieverbrauch im Bergbau und </t>
  </si>
  <si>
    <t xml:space="preserve">7. Energieverbrauch je Beschäftigten und je 1000 EUR Umsatz im Bergbau und </t>
  </si>
  <si>
    <t>- 17 -</t>
  </si>
  <si>
    <t>%          Prozent</t>
  </si>
  <si>
    <t>Der Berichtskreis umfasst die produzierenden Betriebe von Unternehmen des Verarbeitenden Gewerbes  sowie des Bergbaus und der Gewinnung von Steinen und Erden  mit mindestens 20 Beschäftigten, sowie produzierende Betriebe anderer Unternehmen mit mindenstens 20 Beschäftigten, wenn deren wirtschaftlicher Schwerpunkt ausschließlich oder überwiegend im Bereich des Verarbeitenden Gewerbes, des Bergbaus und der Gewinnung von Steinen und Erden liegt. Aus Repräsentationsgründen werden auch Betriebe von Unternehmen des Verarbeitenden Gewerbes mit 10 und mehr tätigen Personen der Wirtschaftszweige 08.11, 08.12, 10.91, 10.92, 11.06, 16.10 und 23.63 zur Auskunft herangezogen.</t>
  </si>
  <si>
    <t>Kohlen</t>
  </si>
  <si>
    <t>MWh</t>
  </si>
  <si>
    <t>1) ab 2008 neue WZ-Klassifikation (siehe Vorbemerkungen)</t>
  </si>
  <si>
    <t>Wärme</t>
  </si>
  <si>
    <r>
      <t xml:space="preserve">   2008 </t>
    </r>
    <r>
      <rPr>
        <vertAlign val="superscript"/>
        <sz val="8"/>
        <rFont val="Arial"/>
        <family val="2"/>
      </rPr>
      <t>1)</t>
    </r>
  </si>
  <si>
    <r>
      <t xml:space="preserve">  2008 </t>
    </r>
    <r>
      <rPr>
        <vertAlign val="superscript"/>
        <sz val="8"/>
        <rFont val="Arial"/>
        <family val="2"/>
      </rPr>
      <t>1)</t>
    </r>
  </si>
  <si>
    <t>- 12 -</t>
  </si>
  <si>
    <t>- 18 -</t>
  </si>
  <si>
    <t>- 7 -</t>
  </si>
  <si>
    <t>- 10 -</t>
  </si>
  <si>
    <t>- 11 -</t>
  </si>
  <si>
    <t>- 14 -</t>
  </si>
  <si>
    <t>- 15 -</t>
  </si>
  <si>
    <t>- 16 -</t>
  </si>
  <si>
    <t>2. Soweit Energieträger als Brennstoffe zur Stromerzeugung in eigenen Anlagen eingesetzt werden, enthält</t>
  </si>
  <si>
    <t>Anteile der Energieträger nach Jahren in %</t>
  </si>
  <si>
    <t>Der Energieverbrauch ist der Gesamtverbrauch an Kohle, Heizöl, Erdgas, erneuerbaren Energieträgern, Strom, Wärme und sonstigen Energieträgern einschließlich der Mengen, die in eigenen Anlagen in andere Energiearten umgewandelt werden.</t>
  </si>
  <si>
    <t>8. Stromerzeugung, -bezug und -abgabe 2010 bis 2013</t>
  </si>
  <si>
    <t xml:space="preserve">   fossilen Energieträgern</t>
  </si>
  <si>
    <t xml:space="preserve">   erneuerbaren Energieträgern</t>
  </si>
  <si>
    <t xml:space="preserve">   sonstigen Energieträgern</t>
  </si>
  <si>
    <t>J           Joule</t>
  </si>
  <si>
    <t>kJ         Kilojoule (10³ J)</t>
  </si>
  <si>
    <t>- 19 -</t>
  </si>
  <si>
    <t xml:space="preserve">    davon</t>
  </si>
  <si>
    <t xml:space="preserve">    kreisfreie Städte</t>
  </si>
  <si>
    <t xml:space="preserve">    Landkreise</t>
  </si>
  <si>
    <t>Gigajoule</t>
  </si>
  <si>
    <t xml:space="preserve">   7. Energieverbrauch je Beschäftigten und je 1000 EUR Umsatz im Bergbau und Verarbeitenden </t>
  </si>
  <si>
    <t xml:space="preserve">       nach Kreisen</t>
  </si>
  <si>
    <t xml:space="preserve">       nach  Energieträgern und Kreisen </t>
  </si>
  <si>
    <t xml:space="preserve">   4. Energieverbrauch je Beschäftigten und je 1000 EUR Umsatz im Bergbau und Verarbeitenden </t>
  </si>
  <si>
    <t xml:space="preserve">       nach Wirtschaftszweigen</t>
  </si>
  <si>
    <t xml:space="preserve">       nach Energieträgern und Wirtschaftszweigen</t>
  </si>
  <si>
    <t xml:space="preserve">   1. Energieverbrauch im Bergbau und Verarbeitenden Gewerbe nach Energieträgern und Jahren </t>
  </si>
  <si>
    <t xml:space="preserve">Die Darstellung aller Ergebnisse erfolgt ab 2008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 Infolge der strukturellen Veränderung durch den Übergang zur WZ 2008  zählen das Verlagsgewerbe und das Recycling nicht mehr in das Verarbeitende Gewerbe. Aber innerhalb des Verarbeitenden Gewerbes wurden Anpassungen bei der Zusammensetzung der Wirtschaftszweige vorgenommen. Die Ergebnisse ab Berichtsjahr 2008 sind mit den Vorjahren nicht vergleichbar.  </t>
  </si>
  <si>
    <t>im Betrieb verbrauchte,  fremdbezogene Wärme</t>
  </si>
  <si>
    <t>- 20 -</t>
  </si>
  <si>
    <r>
      <t>MJ        Megajoule (10</t>
    </r>
    <r>
      <rPr>
        <vertAlign val="superscript"/>
        <sz val="9"/>
        <rFont val="Arial"/>
        <family val="2"/>
      </rPr>
      <t>3</t>
    </r>
    <r>
      <rPr>
        <sz val="9"/>
        <rFont val="Arial"/>
        <family val="2"/>
      </rPr>
      <t xml:space="preserve"> kJ oder 10</t>
    </r>
    <r>
      <rPr>
        <vertAlign val="superscript"/>
        <sz val="9"/>
        <rFont val="Arial"/>
        <family val="2"/>
      </rPr>
      <t>6</t>
    </r>
    <r>
      <rPr>
        <sz val="9"/>
        <rFont val="Arial"/>
        <family val="2"/>
      </rPr>
      <t xml:space="preserve"> J) </t>
    </r>
  </si>
  <si>
    <r>
      <t>GJ        Gigajoule (10</t>
    </r>
    <r>
      <rPr>
        <vertAlign val="superscript"/>
        <sz val="9"/>
        <rFont val="Arial"/>
        <family val="2"/>
      </rPr>
      <t>3</t>
    </r>
    <r>
      <rPr>
        <sz val="9"/>
        <rFont val="Arial"/>
        <family val="2"/>
      </rPr>
      <t xml:space="preserve"> MJ oder 10</t>
    </r>
    <r>
      <rPr>
        <vertAlign val="superscript"/>
        <sz val="9"/>
        <rFont val="Arial"/>
        <family val="2"/>
      </rPr>
      <t>6</t>
    </r>
    <r>
      <rPr>
        <sz val="9"/>
        <rFont val="Arial"/>
        <family val="2"/>
      </rPr>
      <t xml:space="preserve"> kJ)</t>
    </r>
  </si>
  <si>
    <t>Tsd.      Tausend</t>
  </si>
  <si>
    <t xml:space="preserve">Sie ist ein Teil der Datengrundlage für die Gestaltung der energiepolitischen Rahmenbedingungen für eine sichere, wirtschaftliche und umweltschonende Energieversorgung. </t>
  </si>
  <si>
    <r>
      <t xml:space="preserve">Die Erhebung über die </t>
    </r>
    <r>
      <rPr>
        <b/>
        <sz val="9"/>
        <rFont val="Arial"/>
        <family val="2"/>
      </rPr>
      <t>Energieverwendung der Betriebe des  Verarbeitendes Gewerbes sowie des Bergbaus und der Gewinnung von Steinen und Erden</t>
    </r>
    <r>
      <rPr>
        <sz val="9"/>
        <rFont val="Arial"/>
        <family val="2"/>
      </rPr>
      <t xml:space="preserve"> dient der Beurteilung des Energiebedarfs der Industrie. Sie ist eine wichtige Datengrundlage für die energiepolitischen Entscheidungen der für die Energiewirtschaft zuständigen obersten Bundes- und Landesbehörden.</t>
    </r>
  </si>
  <si>
    <t>Rechtsgrundlage für die Erhebung ist das Gesetz über Energiestatistik (EnStatG) in Verbindung mit dem Bundesstatistikgesetz (BStatG) in den derzeit gültigen Fassungen. 
Erhoben werden die Angaben nach § 8 des EnStatG vom 06. März 2017.</t>
  </si>
  <si>
    <t xml:space="preserve">    Vorjahresangaben sind den Vorberichten zu entnehmen.</t>
  </si>
  <si>
    <t xml:space="preserve">   von Betrieben im Verarbeitenden Gewerbe, im </t>
  </si>
  <si>
    <t xml:space="preserve">        Bergbau und in der Gewinnung von Steinen und Erden            </t>
  </si>
  <si>
    <t xml:space="preserve">   an Betriebe im Verarbeitenden Gewerbe,  im  </t>
  </si>
  <si>
    <t xml:space="preserve">   an Betriebe im Verarbeitenden Gewerbe, im  </t>
  </si>
  <si>
    <t xml:space="preserve">   von Betrieben im Verarbeitenden Gewerbe,  im   </t>
  </si>
  <si>
    <t xml:space="preserve">         Bergbau und in der Gewinnung von Steinen und Erden            </t>
  </si>
  <si>
    <t xml:space="preserve">    von sonstigen Lieferanten</t>
  </si>
  <si>
    <t xml:space="preserve">    an Haushaltskunden (einschl. Wohnungsgesellschaften)                                                  </t>
  </si>
  <si>
    <t xml:space="preserve">    an sonstige Letztverbraucher                                                                                </t>
  </si>
  <si>
    <t xml:space="preserve">Eigene
Erzeugung </t>
  </si>
  <si>
    <t>Eigene 
Erzeugung</t>
  </si>
  <si>
    <t>Abgabe Insgesamt</t>
  </si>
  <si>
    <t xml:space="preserve">3. Ab Berichtsjahr 2007 beziehen sich die Angaben in Verbindung mit den Beschäftigten auf den Stichtag 30.9.   </t>
  </si>
  <si>
    <t xml:space="preserve">4. Angaben zum Bezug/Abgabe Inland von Strom (Tabelle 8) liegen ab Berichtsjahr 2018 in neuer Gliederung vor. </t>
  </si>
  <si>
    <t>x</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</si>
  <si>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(1 kWh = 3,6 MJ). Das gilt nicht für das Erdgas. Es wird um den Brennwert bereinigt und mit dem unteren Heizwert umgerechnet.</t>
  </si>
  <si>
    <t>Verarbeitenden Gewerbe 2021</t>
  </si>
  <si>
    <t xml:space="preserve"> Verarbeitenden Gewerbe 2020 und 2021 nach Kreisen</t>
  </si>
  <si>
    <t>Verarbeitenden Gewerbe 2021 und 2020 nach Wirtschaftszweigen</t>
  </si>
  <si>
    <t xml:space="preserve"> Überblick zum Energieverbrauch im Bergbau und Verarbeitenden Gewerbe im Jahr 2021    </t>
  </si>
  <si>
    <r>
      <t xml:space="preserve">  1. Energieverbrauch</t>
    </r>
    <r>
      <rPr>
        <vertAlign val="superscript"/>
        <sz val="9"/>
        <rFont val="Arial"/>
        <family val="2"/>
      </rPr>
      <t xml:space="preserve"> </t>
    </r>
    <r>
      <rPr>
        <sz val="9"/>
        <rFont val="Arial"/>
        <family val="2"/>
      </rPr>
      <t>im Bergbau und Verarbeitenden Gewerbe im Jahr 2021</t>
    </r>
  </si>
  <si>
    <r>
      <t xml:space="preserve">  2. Stromverbrauch</t>
    </r>
    <r>
      <rPr>
        <vertAlign val="superscript"/>
        <sz val="9"/>
        <rFont val="Arial"/>
        <family val="2"/>
      </rPr>
      <t xml:space="preserve"> </t>
    </r>
    <r>
      <rPr>
        <sz val="9"/>
        <rFont val="Arial"/>
        <family val="2"/>
      </rPr>
      <t>im Bergbau und Verarbeitenden Gewerbe im Jahr 2021</t>
    </r>
  </si>
  <si>
    <t xml:space="preserve">   2. Energieverbrauch im Bergbau und Verarbeitenden Gewerbe 2021</t>
  </si>
  <si>
    <t xml:space="preserve">   3. Energieverbrauch im Bergbau und Verarbeitenden Gewerbe 2021</t>
  </si>
  <si>
    <t xml:space="preserve">       Gewerbe 2021 und 2020 nach Wirtschaftszweigen</t>
  </si>
  <si>
    <t xml:space="preserve">   5. Energieverbrauch im Bergbau und Verarbeitenden Gewerbe 2021</t>
  </si>
  <si>
    <t xml:space="preserve">   6. Energieverbrauch im Bergbau und Verarbeitenden Gewerbe 2021</t>
  </si>
  <si>
    <t xml:space="preserve">       Gewerbe 2021 und 2020 nach Kreisen</t>
  </si>
  <si>
    <t xml:space="preserve">   8. Stromerzeugung, -bezug, -abgabe und -verbrauch 2018 bis 2021</t>
  </si>
  <si>
    <t xml:space="preserve">   9. Strombilanz 2021</t>
  </si>
  <si>
    <t xml:space="preserve">  11. Strombilanz 2021 nach Kreisen</t>
  </si>
  <si>
    <t xml:space="preserve">  12. Bezug, Abgabe und Verbrauch von Wärme 2021</t>
  </si>
  <si>
    <t>3. Energieverbrauch  im Bergbau und Verarbeitenden Gewerbe 2021</t>
  </si>
  <si>
    <t>6. Energieverbrauch im Bergbau und Verarbeitenden Gewerbe 2021</t>
  </si>
  <si>
    <t>10. Strombilanz 2021 nach Wirtschaftszweigen</t>
  </si>
  <si>
    <t>11. Strombilanz 2021 nach Kreisen</t>
  </si>
  <si>
    <t>12. Bezug, Abgabe und Verbrauch von Wärme 2021</t>
  </si>
  <si>
    <t>Überblick zum Energieverbrauch im Bergbau und Verarbeitenden Gewerbe im Jahr 2021</t>
  </si>
  <si>
    <t>In den Betrieben des Bergbaus und Verarbeitenden Gewerbes wurde im Jahr 2021 beim Einsatz von Strom, Kohlen, Erdgas, Mineralölen, erneuerbaren Energien, Wärme und sonstigen Energieträgern ein Energieverbrauch von 61,2 Mill. Gigajoule ermittelt. Damit verringerte sich der Energieverbrauch um 1,6 Prozent gegenüber dem Vorjahr.</t>
  </si>
  <si>
    <t xml:space="preserve">Dieser Energieverbrauch setzt sich zusammen aus 5 669 Mill. kWh Strom, 123 Tsd. Tonnen Kohlen, 14 Tsd. Tonnen Heizöl, 6 857 Mill. kWh Erdgas, 8,3 Mill. Gigajoule erneuerbare Energien, 912 Mill. kWh Wärme und 3,6 Mill. Gigajoule an sonstigen Energieträgern. </t>
  </si>
  <si>
    <t xml:space="preserve">Den größten Anteil am gesamten Energieverbrauch nimmt der Energieträger Erdgas mit 36,4 Prozent ein, gefolgt vom Strom (Anteil 33,3 Prozent). Der Einsatz von erneuerbaren Energien bestimmte den Energieverbrauch anteilmäßig zu 13,5 Prozent. </t>
  </si>
  <si>
    <t xml:space="preserve">Bezogen auf die Zahl der Beschäftigten der Industrie wurden 368 Gigajoule Energie je Beschäftigten verbraucht. </t>
  </si>
  <si>
    <t>Um Waren im Wert von 1 000 EUR abzusetzen, wurden 1,67 Gigajoule Energie benötigt. Im Jahr 2020 lag die Energieintensität bei 1,87 Gigajoule je 1000 EUR Umsatz.</t>
  </si>
  <si>
    <t xml:space="preserve">Bei Betrachtung der einzelnen Branchen der Industrie verzeichnet der  Wirtschaftszweig Glasgewerbe, Herstellung von Keramik sowie Verarbeitung von Steinen und Erden mit 15,7 Mill. Gigajoule ( 25,6 Prozent) den höchsten Energieverbrauch, gefolgt vom  Wirtschaftszweig Herstellung von Papier, Pappe und Waren daraus mit 10,6 Mill. Gigajoule (17,3 Prozent). </t>
  </si>
  <si>
    <t xml:space="preserve">Betrachtet man den Energieverbrauch nach Kreisen, wurde im Saale-Orla-Kreis der höchste Energieverbrauch (9,5 Mill. Gigajoule) verzeichnet, gefolgt vom Kreis Eichsfeld mit 7,4 Mill. Gigajoule und dem Kreis Saalfeld-Rudolstadt (7,0 Mill. Gigajoule). </t>
  </si>
  <si>
    <t>Die niedrigsten Energieverbräuche verzeichneten die kreisfreien Städte Suhl und Weimar mit 188 Tsd. Gigajoule bzw. 239 Tsd. Gigajoule.</t>
  </si>
  <si>
    <t xml:space="preserve">Je Beschäftigten in der Industrie wurde im Saale-Orla-Kreis mit 956 Gigajoule die meiste Energie eingesetzt. Im Kreis  Eichsfeld wurden 814 Gigajoule und im Kreis Saalfeld-Rudolstadt wurden 791 Gigajoule Energie benötigt. </t>
  </si>
  <si>
    <r>
      <t>4,47 Gigajoule Energie waren im Saale-Orla-Kreis notwendig, um Waren im Wert von 1</t>
    </r>
    <r>
      <rPr>
        <sz val="9"/>
        <rFont val="Calibri"/>
        <family val="2"/>
      </rPr>
      <t> </t>
    </r>
    <r>
      <rPr>
        <sz val="9"/>
        <rFont val="Arial"/>
        <family val="2"/>
      </rPr>
      <t>000 EUR herzustellen, im Kreis Eichsfeld waren dazu 4,26 Gigajoule erforderlich. Der geringste Energieverbrauch je 1</t>
    </r>
    <r>
      <rPr>
        <sz val="9"/>
        <rFont val="Calibri"/>
        <family val="2"/>
      </rPr>
      <t> </t>
    </r>
    <r>
      <rPr>
        <sz val="9"/>
        <rFont val="Arial"/>
        <family val="2"/>
      </rPr>
      <t>000 EUR Umsatz wurde für den Kyffhäuserkreis (0,40 Gigajoule) errechnet.</t>
    </r>
  </si>
  <si>
    <t>308 Betriebe von den insgesamt 1657 befragten Betrieben erzeugten selber Strom in Höhe von 710 Millionen Kilowattstunden. Das entspricht einen Anteil von 12,0 Prozent am Gesamtstromverbrauch der Betriebe im Bergbau und Verarbeitenden Gewerbe.</t>
  </si>
  <si>
    <t>Mehr als 56 Prozent des eigenerzeugten Stromes wurde aus erneuerbaren Energieträgern gewonnen.</t>
  </si>
  <si>
    <t>8. Stromerzeugung, -bezug, -abgabe und -verbrauch 2018 bis 2021</t>
  </si>
  <si>
    <t>9. Strombilanz 2021</t>
  </si>
  <si>
    <t xml:space="preserve">  10. Strombilanz 2021 nach Wirtschaftszweigen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</si>
  <si>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</si>
  <si>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</si>
  <si>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</si>
  <si>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</si>
  <si>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</si>
  <si>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</si>
  <si>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</si>
  <si>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</si>
  <si>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</si>
  <si>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</si>
  <si>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</si>
  <si>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</si>
  <si>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</si>
  <si>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</si>
  <si>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</si>
  <si>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</si>
  <si>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</si>
  <si>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</si>
  <si>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</si>
  <si>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</si>
  <si>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</si>
  <si>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</si>
  <si>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</si>
  <si>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</si>
  <si>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</si>
  <si>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</si>
  <si>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</si>
  <si>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</si>
  <si>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</si>
  <si>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</si>
  <si>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</si>
  <si>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</si>
  <si>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</si>
  <si>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Energieverbrauch im Bergbau und Verarbeitenden Gewerbe in Thüringen 2021</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</si>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</sst>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 ##0.0\ \ \ \ \ \ \ \ \ \ \ \ \ \ \ "/>
    <numFmt numFmtId="165" formatCode="#\ ###\ ###\ \ \ \ \ \ \ \ \ \ \ \ "/>
    <numFmt numFmtId="166" formatCode="&quot;    &quot;##0.0\ \ \ \ \ \ \ \ \ \ \ \ "/>
    <numFmt numFmtId="167" formatCode="_D_D_D_D##0.0_D_D_D_D_D_D;_D_D_D_D\-* ##0.0_D_D_D_D_D_D"/>
    <numFmt numFmtId="168" formatCode="#\ ###\ ###\ \ \ \ \ \ \ \ \ \ \ \ \ \ \ "/>
    <numFmt numFmtId="169" formatCode="#\ ###\ ###.0\ \ \ \ \ \ \ \ \ \ \ \ \ \ \ "/>
    <numFmt numFmtId="170" formatCode="###\ ###\ ###_D_D;_D_D\)\-* ###\ ###\ ###_D_D;;* @_D_D"/>
    <numFmt numFmtId="171" formatCode="0.0\ \ \ "/>
    <numFmt numFmtId="172" formatCode="##\ ###\ ###\ \ \ "/>
    <numFmt numFmtId="173" formatCode="0.0\ \ \ \ "/>
    <numFmt numFmtId="174" formatCode="??0.0_H;\-??0.0_H"/>
    <numFmt numFmtId="175" formatCode="_-* #,##0.00\ [$€-1]_-;\-* #,##0.00\ [$€-1]_-;_-* &quot;-&quot;??\ [$€-1]_-"/>
    <numFmt numFmtId="176" formatCode="0.0_ ;\-0.0\ "/>
  </numFmts>
  <fonts count="45" x14ac:knownFonts="1">
    <font>
      <sz val="10"/>
      <name val="Arial"/>
    </font>
    <font>
      <b/>
      <sz val="10"/>
      <name val="Arial"/>
      <family val="2"/>
    </font>
    <font>
      <sz val="10"/>
      <name val="Arial"/>
      <family val="2"/>
    </font>
    <font>
      <sz val="8"/>
      <name val="Arial"/>
      <family val="2"/>
    </font>
    <font>
      <b/>
      <sz val="9"/>
      <name val="Helvetica"/>
      <family val="2"/>
    </font>
    <font>
      <sz val="9"/>
      <name val="Helvetica"/>
      <family val="2"/>
    </font>
    <font>
      <sz val="10"/>
      <name val="Helvetica"/>
      <family val="2"/>
    </font>
    <font>
      <sz val="9"/>
      <name val="Arial"/>
      <family val="2"/>
    </font>
    <font>
      <sz val="9"/>
      <name val="Arial"/>
      <family val="2"/>
    </font>
    <font>
      <b/>
      <sz val="11"/>
      <color indexed="10"/>
      <name val="Helvetica"/>
      <family val="2"/>
    </font>
    <font>
      <sz val="9"/>
      <color indexed="10"/>
      <name val="Helvetica"/>
      <family val="2"/>
    </font>
    <font>
      <sz val="10"/>
      <color indexed="10"/>
      <name val="Arial"/>
      <family val="2"/>
    </font>
    <font>
      <b/>
      <sz val="11"/>
      <name val="Helvetica"/>
      <family val="2"/>
    </font>
    <font>
      <sz val="8"/>
      <name val="Arial"/>
      <family val="2"/>
    </font>
    <font>
      <b/>
      <sz val="9"/>
      <name val="Arial"/>
      <family val="2"/>
    </font>
    <font>
      <b/>
      <sz val="9"/>
      <name val="Helvetica"/>
      <family val="2"/>
    </font>
    <font>
      <b/>
      <sz val="8"/>
      <name val="Helvetica"/>
      <family val="2"/>
    </font>
    <font>
      <b/>
      <sz val="8"/>
      <name val="Arial"/>
      <family val="2"/>
    </font>
    <font>
      <sz val="9"/>
      <name val="Helvetica"/>
      <family val="2"/>
    </font>
    <font>
      <sz val="8"/>
      <name val="Helvetica"/>
      <family val="2"/>
    </font>
    <font>
      <sz val="8"/>
      <name val="Helvetica"/>
      <family val="2"/>
    </font>
    <font>
      <sz val="14"/>
      <color indexed="12"/>
      <name val="Arial"/>
      <family val="2"/>
    </font>
    <font>
      <u/>
      <sz val="8"/>
      <name val="Arial"/>
      <family val="2"/>
    </font>
    <font>
      <sz val="11"/>
      <name val="Helvetica"/>
      <family val="2"/>
    </font>
    <font>
      <b/>
      <sz val="11"/>
      <name val="Helvetica"/>
      <family val="2"/>
    </font>
    <font>
      <b/>
      <sz val="8"/>
      <name val="Arial"/>
      <family val="2"/>
    </font>
    <font>
      <sz val="8"/>
      <color indexed="10"/>
      <name val="Arial"/>
      <family val="2"/>
    </font>
    <font>
      <vertAlign val="superscript"/>
      <sz val="8"/>
      <name val="Arial"/>
      <family val="2"/>
    </font>
    <font>
      <sz val="10"/>
      <name val="Arial"/>
      <family val="2"/>
    </font>
    <font>
      <sz val="9"/>
      <name val="Courier"/>
      <family val="3"/>
    </font>
    <font>
      <sz val="10"/>
      <name val="Courier"/>
      <family val="3"/>
    </font>
    <font>
      <sz val="14"/>
      <color indexed="12"/>
      <name val="Arial"/>
      <family val="2"/>
    </font>
    <font>
      <sz val="10"/>
      <color indexed="10"/>
      <name val="Arial"/>
      <family val="2"/>
    </font>
    <font>
      <b/>
      <sz val="11"/>
      <name val="Arial"/>
      <family val="2"/>
    </font>
    <font>
      <vertAlign val="superscript"/>
      <sz val="9"/>
      <name val="Arial"/>
      <family val="2"/>
    </font>
    <font>
      <sz val="9"/>
      <name val="Calibri"/>
      <family val="2"/>
    </font>
    <font>
      <sz val="9"/>
      <color theme="1"/>
      <name val="Arial"/>
      <family val="2"/>
    </font>
    <font>
      <sz val="11"/>
      <color theme="1"/>
      <name val="Calibri"/>
      <family val="2"/>
      <scheme val="minor"/>
    </font>
    <font>
      <sz val="8"/>
      <color rgb="FFFF0000"/>
      <name val="Arial"/>
      <family val="2"/>
    </font>
    <font>
      <sz val="10"/>
      <color rgb="FFFF0000"/>
      <name val="Arial"/>
      <family val="2"/>
    </font>
    <font>
      <sz val="8"/>
      <color theme="3" tint="0.39997558519241921"/>
      <name val="Arial"/>
      <family val="2"/>
    </font>
    <font>
      <sz val="10"/>
      <color theme="3" tint="0.39997558519241921"/>
      <name val="Arial"/>
      <family val="2"/>
    </font>
    <font>
      <sz val="11"/>
      <name val="Calibri"/>
      <family val="2"/>
      <scheme val="minor"/>
    </font>
    <font>
      <b/>
      <sz val="12"/>
      <name val="Arial"/>
      <family val="2"/>
    </font>
    <font>
      <sz val="11"/>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xf numFmtId="175" fontId="2" fillId="0" borderId="0" applyFont="0" applyFill="0" applyBorder="0" applyAlignment="0" applyProtection="0"/>
    <xf numFmtId="0" fontId="36" fillId="0" borderId="0"/>
    <xf numFmtId="0" fontId="37" fillId="0" borderId="0"/>
    <xf numFmtId="0" fontId="28"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36" fillId="0" borderId="0"/>
    <xf numFmtId="0" fontId="2" fillId="0" borderId="0"/>
    <xf numFmtId="0" fontId="2" fillId="0" borderId="0"/>
    <xf numFmtId="0" fontId="36" fillId="0" borderId="0"/>
    <xf numFmtId="0" fontId="6" fillId="0" borderId="0"/>
  </cellStyleXfs>
  <cellXfs count="315">
    <xf numFmtId="0" fontId="0" fillId="0" borderId="0" xfId="0"/>
    <xf numFmtId="0" fontId="5" fillId="0" borderId="0" xfId="0" applyFont="1"/>
    <xf numFmtId="0" fontId="8" fillId="0" borderId="0" xfId="0" applyFont="1"/>
    <xf numFmtId="0" fontId="11" fillId="0" borderId="0" xfId="0" applyFont="1"/>
    <xf numFmtId="0" fontId="12"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vertical="top" wrapText="1"/>
    </xf>
    <xf numFmtId="0" fontId="2" fillId="0" borderId="0" xfId="0" applyFont="1" applyAlignment="1">
      <alignment vertical="top" wrapText="1"/>
    </xf>
    <xf numFmtId="0" fontId="2" fillId="0" borderId="0" xfId="0" applyFont="1"/>
    <xf numFmtId="0" fontId="3" fillId="0" borderId="0" xfId="0" applyFont="1" applyAlignment="1">
      <alignment horizontal="centerContinuous"/>
    </xf>
    <xf numFmtId="0" fontId="3" fillId="0" borderId="0" xfId="0" applyFont="1"/>
    <xf numFmtId="0" fontId="13" fillId="0" borderId="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165" fontId="4" fillId="0" borderId="0" xfId="0" applyNumberFormat="1" applyFont="1"/>
    <xf numFmtId="166" fontId="5" fillId="0" borderId="0" xfId="0" applyNumberFormat="1" applyFont="1"/>
    <xf numFmtId="167" fontId="4" fillId="0" borderId="0" xfId="0" applyNumberFormat="1" applyFont="1" applyBorder="1"/>
    <xf numFmtId="168" fontId="15" fillId="0" borderId="0" xfId="0" applyNumberFormat="1" applyFont="1"/>
    <xf numFmtId="169" fontId="15" fillId="0" borderId="0" xfId="0" applyNumberFormat="1" applyFont="1"/>
    <xf numFmtId="0" fontId="18" fillId="0" borderId="0" xfId="0" applyFont="1"/>
    <xf numFmtId="0" fontId="3" fillId="0" borderId="2" xfId="0" applyFont="1" applyBorder="1" applyAlignment="1">
      <alignment horizontal="center"/>
    </xf>
    <xf numFmtId="0" fontId="2" fillId="0" borderId="0" xfId="0" applyFont="1" applyBorder="1"/>
    <xf numFmtId="0" fontId="3" fillId="0" borderId="0" xfId="0" applyFont="1" applyBorder="1"/>
    <xf numFmtId="0" fontId="17" fillId="0" borderId="0" xfId="0" applyFont="1" applyBorder="1"/>
    <xf numFmtId="49" fontId="18" fillId="0" borderId="0" xfId="0" applyNumberFormat="1" applyFont="1" applyAlignment="1">
      <alignment horizontal="centerContinuous"/>
    </xf>
    <xf numFmtId="0" fontId="8" fillId="0" borderId="0" xfId="0" applyFont="1" applyAlignment="1">
      <alignment horizontal="centerContinuous"/>
    </xf>
    <xf numFmtId="0" fontId="2" fillId="0" borderId="0" xfId="0" applyFont="1" applyAlignment="1">
      <alignment horizontal="centerContinuous"/>
    </xf>
    <xf numFmtId="0" fontId="15" fillId="0" borderId="0" xfId="0" applyFont="1" applyAlignment="1">
      <alignment horizontal="centerContinuous"/>
    </xf>
    <xf numFmtId="0" fontId="21" fillId="0" borderId="0" xfId="0" applyFont="1"/>
    <xf numFmtId="0" fontId="3" fillId="0" borderId="3" xfId="0" applyFont="1" applyBorder="1" applyAlignment="1">
      <alignment horizontal="center" vertical="center"/>
    </xf>
    <xf numFmtId="0" fontId="19" fillId="0" borderId="4" xfId="0" applyFont="1" applyBorder="1" applyAlignment="1">
      <alignment horizontal="centerContinuous" vertical="center"/>
    </xf>
    <xf numFmtId="0" fontId="18" fillId="0" borderId="5" xfId="0" applyFont="1" applyBorder="1" applyAlignment="1">
      <alignment horizontal="centerContinuous" vertical="center"/>
    </xf>
    <xf numFmtId="0" fontId="3" fillId="0" borderId="2" xfId="0" applyFont="1" applyBorder="1" applyAlignment="1">
      <alignment horizontal="right"/>
    </xf>
    <xf numFmtId="0" fontId="17" fillId="0" borderId="6" xfId="0" applyFont="1" applyBorder="1" applyAlignment="1">
      <alignment horizontal="left" vertical="center"/>
    </xf>
    <xf numFmtId="0" fontId="3" fillId="0" borderId="2" xfId="0" applyFont="1" applyBorder="1"/>
    <xf numFmtId="0" fontId="13" fillId="0" borderId="6" xfId="0" applyFont="1" applyBorder="1" applyAlignment="1">
      <alignment horizontal="left" vertical="center"/>
    </xf>
    <xf numFmtId="0" fontId="20" fillId="0" borderId="2" xfId="0" applyFont="1" applyBorder="1"/>
    <xf numFmtId="0" fontId="19" fillId="0" borderId="2" xfId="0" applyFont="1" applyBorder="1"/>
    <xf numFmtId="0" fontId="17" fillId="0" borderId="6" xfId="0" applyFont="1" applyBorder="1"/>
    <xf numFmtId="0" fontId="14" fillId="0" borderId="0" xfId="0"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right"/>
    </xf>
    <xf numFmtId="0" fontId="3" fillId="0" borderId="8" xfId="0" applyFont="1" applyBorder="1"/>
    <xf numFmtId="0" fontId="19" fillId="0" borderId="0" xfId="0" applyFont="1" applyAlignment="1">
      <alignment horizontal="centerContinuous"/>
    </xf>
    <xf numFmtId="0" fontId="13" fillId="0" borderId="9" xfId="21" applyFont="1" applyBorder="1"/>
    <xf numFmtId="0" fontId="17" fillId="0" borderId="9" xfId="21" applyFont="1" applyBorder="1"/>
    <xf numFmtId="0" fontId="3" fillId="0" borderId="0" xfId="0" applyFont="1" applyBorder="1" applyAlignment="1">
      <alignment horizontal="right"/>
    </xf>
    <xf numFmtId="0" fontId="13" fillId="0" borderId="0" xfId="0" quotePrefix="1" applyFont="1" applyAlignment="1">
      <alignment horizontal="centerContinuous"/>
    </xf>
    <xf numFmtId="0" fontId="3" fillId="0" borderId="8" xfId="0" applyFont="1"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 xfId="0" applyFont="1" applyBorder="1"/>
    <xf numFmtId="164" fontId="5" fillId="0" borderId="0" xfId="0" applyNumberFormat="1" applyFont="1"/>
    <xf numFmtId="0" fontId="16" fillId="0" borderId="2" xfId="0" applyFont="1" applyBorder="1"/>
    <xf numFmtId="170" fontId="13" fillId="0" borderId="0" xfId="0" applyNumberFormat="1" applyFont="1" applyAlignment="1">
      <alignment horizontal="right"/>
    </xf>
    <xf numFmtId="0" fontId="15" fillId="0" borderId="0" xfId="0" applyFont="1" applyBorder="1"/>
    <xf numFmtId="0" fontId="18" fillId="0" borderId="0" xfId="0" applyFont="1" applyBorder="1"/>
    <xf numFmtId="0" fontId="0" fillId="0" borderId="1" xfId="0" applyBorder="1"/>
    <xf numFmtId="0" fontId="0" fillId="0" borderId="10" xfId="0" applyBorder="1"/>
    <xf numFmtId="0" fontId="3" fillId="0" borderId="6"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171" fontId="13" fillId="0" borderId="0" xfId="0" applyNumberFormat="1" applyFont="1" applyBorder="1" applyAlignment="1">
      <alignment horizontal="right"/>
    </xf>
    <xf numFmtId="170" fontId="2" fillId="0" borderId="0" xfId="0" applyNumberFormat="1" applyFont="1"/>
    <xf numFmtId="170" fontId="26" fillId="0" borderId="0" xfId="0" applyNumberFormat="1" applyFont="1" applyAlignment="1">
      <alignment horizontal="right"/>
    </xf>
    <xf numFmtId="170" fontId="17" fillId="0" borderId="0" xfId="0" applyNumberFormat="1" applyFont="1" applyAlignment="1">
      <alignment horizontal="right"/>
    </xf>
    <xf numFmtId="0" fontId="19" fillId="0" borderId="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3" fillId="0" borderId="13" xfId="0" applyFont="1" applyBorder="1" applyAlignment="1"/>
    <xf numFmtId="0" fontId="3" fillId="0" borderId="14" xfId="0" applyFont="1" applyBorder="1" applyAlignment="1"/>
    <xf numFmtId="0" fontId="3" fillId="0" borderId="0" xfId="0" applyFont="1" applyBorder="1" applyAlignment="1">
      <alignment horizontal="center"/>
    </xf>
    <xf numFmtId="0" fontId="13" fillId="0" borderId="0" xfId="21" applyFont="1" applyBorder="1"/>
    <xf numFmtId="0" fontId="0" fillId="0" borderId="2" xfId="0" applyBorder="1"/>
    <xf numFmtId="0" fontId="13" fillId="0" borderId="2" xfId="0" applyFont="1" applyBorder="1" applyAlignment="1">
      <alignment horizontal="center"/>
    </xf>
    <xf numFmtId="0" fontId="25" fillId="0" borderId="0" xfId="0" applyFont="1" applyBorder="1" applyAlignment="1">
      <alignment horizontal="center"/>
    </xf>
    <xf numFmtId="0" fontId="17" fillId="0" borderId="0" xfId="0" applyFont="1" applyBorder="1" applyAlignment="1">
      <alignment horizontal="center"/>
    </xf>
    <xf numFmtId="170" fontId="0" fillId="0" borderId="0" xfId="0" applyNumberFormat="1"/>
    <xf numFmtId="172" fontId="13" fillId="0" borderId="0" xfId="0" applyNumberFormat="1" applyFont="1"/>
    <xf numFmtId="173" fontId="13" fillId="0" borderId="0" xfId="0" applyNumberFormat="1" applyFont="1"/>
    <xf numFmtId="0" fontId="13" fillId="0" borderId="0" xfId="0" applyNumberFormat="1" applyFont="1" applyAlignment="1">
      <alignment horizontal="right" indent="1"/>
    </xf>
    <xf numFmtId="0" fontId="28" fillId="0" borderId="0" xfId="0" applyFont="1"/>
    <xf numFmtId="174" fontId="13" fillId="0" borderId="0" xfId="0" applyNumberFormat="1" applyFont="1" applyBorder="1" applyAlignment="1">
      <alignment horizontal="right"/>
    </xf>
    <xf numFmtId="174" fontId="17" fillId="0" borderId="0" xfId="0" applyNumberFormat="1" applyFont="1" applyBorder="1" applyAlignment="1">
      <alignment horizontal="right"/>
    </xf>
    <xf numFmtId="0" fontId="2" fillId="0" borderId="2" xfId="0" applyFont="1" applyBorder="1"/>
    <xf numFmtId="0" fontId="3" fillId="0" borderId="2" xfId="0" applyFont="1" applyFill="1" applyBorder="1"/>
    <xf numFmtId="0" fontId="2" fillId="0" borderId="6" xfId="0" applyFont="1" applyBorder="1"/>
    <xf numFmtId="170" fontId="2" fillId="0" borderId="2" xfId="0" applyNumberFormat="1" applyFont="1" applyBorder="1"/>
    <xf numFmtId="0" fontId="5" fillId="0" borderId="0" xfId="0" quotePrefix="1" applyFont="1" applyAlignment="1">
      <alignment horizontal="center" vertical="top" wrapText="1"/>
    </xf>
    <xf numFmtId="0" fontId="7" fillId="0" borderId="0" xfId="0" quotePrefix="1" applyFont="1" applyAlignment="1">
      <alignment horizontal="center" vertical="top" wrapText="1"/>
    </xf>
    <xf numFmtId="0" fontId="0" fillId="0" borderId="0" xfId="0"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1" fillId="0" borderId="0" xfId="0" applyFont="1"/>
    <xf numFmtId="0" fontId="4" fillId="0" borderId="0" xfId="0" applyFont="1" applyAlignment="1">
      <alignment horizontal="justify" vertical="top" wrapText="1"/>
    </xf>
    <xf numFmtId="0" fontId="3" fillId="0" borderId="2" xfId="0" quotePrefix="1" applyFont="1" applyBorder="1" applyAlignment="1">
      <alignment horizontal="right"/>
    </xf>
    <xf numFmtId="0" fontId="13" fillId="0" borderId="2" xfId="0" applyFont="1" applyBorder="1"/>
    <xf numFmtId="0" fontId="13" fillId="0" borderId="8" xfId="0" applyFont="1" applyBorder="1"/>
    <xf numFmtId="170" fontId="38" fillId="0" borderId="0" xfId="0" applyNumberFormat="1" applyFont="1" applyAlignment="1">
      <alignment horizontal="right"/>
    </xf>
    <xf numFmtId="0" fontId="39" fillId="0" borderId="0" xfId="0" applyFont="1"/>
    <xf numFmtId="0" fontId="7" fillId="0" borderId="0" xfId="4" applyFont="1"/>
    <xf numFmtId="0" fontId="13" fillId="0" borderId="0" xfId="4" applyFont="1"/>
    <xf numFmtId="49" fontId="18" fillId="0" borderId="0" xfId="4" applyNumberFormat="1" applyFont="1" applyAlignment="1">
      <alignment horizontal="centerContinuous"/>
    </xf>
    <xf numFmtId="0" fontId="28" fillId="0" borderId="0" xfId="4" applyFont="1" applyAlignment="1">
      <alignment horizontal="centerContinuous"/>
    </xf>
    <xf numFmtId="0" fontId="28" fillId="0" borderId="0" xfId="4" applyFont="1"/>
    <xf numFmtId="0" fontId="15" fillId="0" borderId="0" xfId="4" applyFont="1" applyAlignment="1">
      <alignment horizontal="centerContinuous"/>
    </xf>
    <xf numFmtId="0" fontId="18" fillId="0" borderId="0" xfId="4" applyFont="1" applyAlignment="1">
      <alignment horizontal="centerContinuous"/>
    </xf>
    <xf numFmtId="0" fontId="7" fillId="0" borderId="0" xfId="4" applyFont="1" applyAlignment="1">
      <alignment horizontal="centerContinuous"/>
    </xf>
    <xf numFmtId="0" fontId="31" fillId="0" borderId="0" xfId="4" applyFont="1"/>
    <xf numFmtId="0" fontId="13" fillId="0" borderId="3" xfId="4" applyFont="1" applyBorder="1" applyAlignment="1">
      <alignment horizontal="center" vertical="center"/>
    </xf>
    <xf numFmtId="0" fontId="18" fillId="0" borderId="5" xfId="4" applyFont="1" applyBorder="1" applyAlignment="1">
      <alignment horizontal="centerContinuous" vertical="center"/>
    </xf>
    <xf numFmtId="0" fontId="13" fillId="0" borderId="1"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horizontal="centerContinuous" vertical="center"/>
    </xf>
    <xf numFmtId="171" fontId="13" fillId="0" borderId="0" xfId="4" applyNumberFormat="1" applyFont="1" applyBorder="1" applyAlignment="1">
      <alignment horizontal="right"/>
    </xf>
    <xf numFmtId="0" fontId="13" fillId="0" borderId="2" xfId="4" applyFont="1" applyBorder="1" applyAlignment="1">
      <alignment horizontal="right"/>
    </xf>
    <xf numFmtId="0" fontId="17" fillId="0" borderId="6" xfId="4" applyFont="1" applyBorder="1" applyAlignment="1">
      <alignment horizontal="left" vertical="center"/>
    </xf>
    <xf numFmtId="174" fontId="17" fillId="0" borderId="0" xfId="4" applyNumberFormat="1" applyFont="1" applyBorder="1" applyAlignment="1">
      <alignment horizontal="right"/>
    </xf>
    <xf numFmtId="0" fontId="13" fillId="0" borderId="2" xfId="4" applyFont="1" applyBorder="1"/>
    <xf numFmtId="0" fontId="13" fillId="0" borderId="6" xfId="4" applyFont="1" applyBorder="1" applyAlignment="1">
      <alignment horizontal="left" vertical="center"/>
    </xf>
    <xf numFmtId="174" fontId="13" fillId="0" borderId="0" xfId="4" applyNumberFormat="1" applyFont="1" applyBorder="1" applyAlignment="1">
      <alignment horizontal="right"/>
    </xf>
    <xf numFmtId="0" fontId="20" fillId="0" borderId="2" xfId="4" applyFont="1" applyBorder="1"/>
    <xf numFmtId="170" fontId="13" fillId="0" borderId="0" xfId="4" applyNumberFormat="1" applyFont="1" applyAlignment="1">
      <alignment horizontal="right"/>
    </xf>
    <xf numFmtId="0" fontId="17" fillId="0" borderId="6" xfId="4" applyFont="1" applyBorder="1"/>
    <xf numFmtId="170" fontId="28" fillId="0" borderId="0" xfId="4" applyNumberFormat="1" applyFont="1"/>
    <xf numFmtId="0" fontId="19" fillId="0" borderId="0" xfId="4" applyFont="1" applyAlignment="1">
      <alignment horizontal="centerContinuous"/>
    </xf>
    <xf numFmtId="0" fontId="13" fillId="0" borderId="0" xfId="4" applyFont="1" applyAlignment="1">
      <alignment horizontal="centerContinuous"/>
    </xf>
    <xf numFmtId="0" fontId="18" fillId="0" borderId="0" xfId="4" applyFont="1" applyBorder="1" applyAlignment="1">
      <alignment horizontal="centerContinuous" vertical="center"/>
    </xf>
    <xf numFmtId="0" fontId="13" fillId="0" borderId="2" xfId="4" applyFont="1" applyBorder="1" applyAlignment="1">
      <alignment horizontal="center"/>
    </xf>
    <xf numFmtId="0" fontId="19" fillId="0" borderId="2" xfId="4" applyFont="1" applyBorder="1" applyAlignment="1">
      <alignment horizontal="center"/>
    </xf>
    <xf numFmtId="0" fontId="28" fillId="0" borderId="0" xfId="4" applyFont="1" applyBorder="1"/>
    <xf numFmtId="0" fontId="13" fillId="0" borderId="0" xfId="4" applyFont="1" applyBorder="1" applyAlignment="1">
      <alignment horizontal="center"/>
    </xf>
    <xf numFmtId="0" fontId="13" fillId="0" borderId="0" xfId="4" applyFont="1" applyBorder="1"/>
    <xf numFmtId="170" fontId="28" fillId="0" borderId="0" xfId="4" applyNumberFormat="1" applyFont="1" applyBorder="1"/>
    <xf numFmtId="0" fontId="13" fillId="0" borderId="0" xfId="4" applyFont="1" applyBorder="1" applyAlignment="1">
      <alignment horizontal="right"/>
    </xf>
    <xf numFmtId="0" fontId="17" fillId="0" borderId="0" xfId="4" applyFont="1" applyBorder="1"/>
    <xf numFmtId="0" fontId="5" fillId="0" borderId="0" xfId="4" applyFont="1"/>
    <xf numFmtId="0" fontId="17" fillId="0" borderId="2" xfId="0" applyFont="1" applyBorder="1" applyAlignment="1">
      <alignment horizontal="right"/>
    </xf>
    <xf numFmtId="0" fontId="17" fillId="0" borderId="8" xfId="0" applyFont="1" applyBorder="1" applyAlignment="1">
      <alignment horizontal="right"/>
    </xf>
    <xf numFmtId="0" fontId="17" fillId="0" borderId="0" xfId="0" applyFont="1" applyAlignment="1">
      <alignment horizontal="right"/>
    </xf>
    <xf numFmtId="0" fontId="17" fillId="0" borderId="2" xfId="4" applyFont="1" applyBorder="1" applyAlignment="1">
      <alignment horizontal="right"/>
    </xf>
    <xf numFmtId="0" fontId="17" fillId="0" borderId="8" xfId="0" applyFont="1" applyBorder="1" applyAlignment="1">
      <alignment horizontal="center"/>
    </xf>
    <xf numFmtId="0" fontId="17" fillId="0" borderId="2" xfId="4" applyFont="1" applyBorder="1" applyAlignment="1">
      <alignment horizontal="center"/>
    </xf>
    <xf numFmtId="0" fontId="33" fillId="0" borderId="0" xfId="0" applyFont="1" applyAlignment="1">
      <alignment vertical="top" wrapText="1"/>
    </xf>
    <xf numFmtId="0" fontId="14" fillId="0" borderId="0" xfId="0" applyFont="1" applyAlignment="1">
      <alignment vertical="top" wrapText="1"/>
    </xf>
    <xf numFmtId="0" fontId="7" fillId="0" borderId="0" xfId="0" applyFont="1" applyAlignment="1">
      <alignment vertical="top" wrapText="1"/>
    </xf>
    <xf numFmtId="0" fontId="32" fillId="0" borderId="0" xfId="0" applyFont="1"/>
    <xf numFmtId="0" fontId="7" fillId="0" borderId="0" xfId="0" applyFont="1" applyAlignment="1">
      <alignment horizontal="justify" vertical="top" wrapText="1"/>
    </xf>
    <xf numFmtId="0" fontId="14" fillId="0" borderId="0" xfId="0" applyFont="1" applyAlignment="1">
      <alignment horizontal="justify" vertical="top" wrapText="1"/>
    </xf>
    <xf numFmtId="0" fontId="7" fillId="0" borderId="0" xfId="0" applyFont="1" applyAlignment="1">
      <alignment horizontal="left" vertical="top" wrapText="1"/>
    </xf>
    <xf numFmtId="0" fontId="13" fillId="0" borderId="13" xfId="0" applyFont="1" applyBorder="1" applyAlignment="1">
      <alignment vertical="center"/>
    </xf>
    <xf numFmtId="0" fontId="17" fillId="0" borderId="2" xfId="0" applyFont="1" applyBorder="1"/>
    <xf numFmtId="0" fontId="14" fillId="0" borderId="0" xfId="4" applyFont="1" applyAlignment="1">
      <alignment horizontal="centerContinuous"/>
    </xf>
    <xf numFmtId="0" fontId="13" fillId="0" borderId="4" xfId="4" applyFont="1" applyBorder="1" applyAlignment="1">
      <alignment horizontal="centerContinuous" vertical="center"/>
    </xf>
    <xf numFmtId="0" fontId="17" fillId="0" borderId="2" xfId="4" applyFont="1" applyBorder="1"/>
    <xf numFmtId="49" fontId="7" fillId="0" borderId="0" xfId="0" applyNumberFormat="1" applyFont="1" applyAlignment="1">
      <alignment horizontal="centerContinuous"/>
    </xf>
    <xf numFmtId="0" fontId="14" fillId="0" borderId="0" xfId="0" applyFont="1" applyAlignment="1">
      <alignment horizontal="centerContinuous"/>
    </xf>
    <xf numFmtId="0" fontId="13" fillId="0" borderId="5" xfId="0" applyFont="1" applyBorder="1" applyAlignment="1">
      <alignment horizontal="center" vertical="center"/>
    </xf>
    <xf numFmtId="0" fontId="13" fillId="0" borderId="4" xfId="0" applyFont="1" applyBorder="1" applyAlignment="1">
      <alignment horizontal="center" vertical="center"/>
    </xf>
    <xf numFmtId="49" fontId="7" fillId="0" borderId="0" xfId="4" applyNumberFormat="1" applyFont="1" applyAlignment="1">
      <alignment horizontal="centerContinuous"/>
    </xf>
    <xf numFmtId="0" fontId="13" fillId="0" borderId="4" xfId="0" applyFont="1" applyBorder="1" applyAlignment="1">
      <alignment horizontal="centerContinuous" vertical="center"/>
    </xf>
    <xf numFmtId="170" fontId="3" fillId="0" borderId="0" xfId="0" applyNumberFormat="1" applyFont="1" applyAlignment="1">
      <alignment horizontal="right"/>
    </xf>
    <xf numFmtId="170" fontId="3" fillId="0" borderId="2" xfId="0" applyNumberFormat="1" applyFont="1" applyBorder="1" applyAlignment="1">
      <alignment horizontal="right"/>
    </xf>
    <xf numFmtId="170" fontId="3" fillId="0" borderId="0" xfId="0" applyNumberFormat="1" applyFont="1" applyFill="1" applyBorder="1" applyAlignment="1">
      <alignment horizontal="right"/>
    </xf>
    <xf numFmtId="170" fontId="3" fillId="0" borderId="0" xfId="0" applyNumberFormat="1" applyFont="1" applyFill="1" applyAlignment="1">
      <alignment horizontal="right"/>
    </xf>
    <xf numFmtId="172" fontId="3" fillId="0" borderId="0" xfId="0" applyNumberFormat="1" applyFont="1"/>
    <xf numFmtId="174" fontId="3" fillId="0" borderId="0" xfId="0" applyNumberFormat="1" applyFont="1" applyBorder="1" applyAlignment="1">
      <alignment horizontal="right"/>
    </xf>
    <xf numFmtId="174" fontId="3" fillId="0" borderId="0" xfId="4" applyNumberFormat="1" applyFont="1" applyBorder="1" applyAlignment="1">
      <alignment horizontal="right"/>
    </xf>
    <xf numFmtId="0" fontId="3" fillId="0" borderId="0" xfId="0" applyNumberFormat="1" applyFont="1" applyAlignment="1">
      <alignment horizontal="right" indent="1"/>
    </xf>
    <xf numFmtId="172" fontId="17" fillId="0" borderId="0" xfId="0" applyNumberFormat="1" applyFont="1"/>
    <xf numFmtId="0" fontId="3" fillId="0" borderId="4" xfId="0" applyFont="1" applyBorder="1" applyAlignment="1">
      <alignment horizontal="center" vertical="center"/>
    </xf>
    <xf numFmtId="0" fontId="17" fillId="0" borderId="0" xfId="0" applyFont="1" applyAlignment="1">
      <alignment horizontal="center"/>
    </xf>
    <xf numFmtId="0" fontId="3" fillId="0" borderId="0" xfId="5" applyNumberFormat="1" applyFont="1" applyAlignment="1">
      <alignment horizontal="right" indent="1"/>
    </xf>
    <xf numFmtId="174" fontId="3" fillId="0" borderId="0" xfId="5" applyNumberFormat="1" applyFont="1" applyBorder="1" applyAlignment="1">
      <alignment horizontal="right"/>
    </xf>
    <xf numFmtId="0" fontId="3" fillId="0" borderId="4" xfId="4" applyFont="1" applyBorder="1" applyAlignment="1">
      <alignment horizontal="center" vertical="center"/>
    </xf>
    <xf numFmtId="170" fontId="38" fillId="0" borderId="0" xfId="0" applyNumberFormat="1" applyFont="1" applyFill="1" applyAlignment="1">
      <alignment horizontal="right"/>
    </xf>
    <xf numFmtId="0" fontId="7" fillId="0" borderId="0" xfId="0" quotePrefix="1" applyFont="1" applyAlignment="1">
      <alignment horizontal="centerContinuous"/>
    </xf>
    <xf numFmtId="170" fontId="15" fillId="0" borderId="0" xfId="0" applyNumberFormat="1" applyFont="1" applyBorder="1"/>
    <xf numFmtId="0" fontId="37" fillId="0" borderId="0" xfId="3"/>
    <xf numFmtId="170" fontId="37" fillId="0" borderId="0" xfId="3" applyNumberFormat="1"/>
    <xf numFmtId="170" fontId="17" fillId="0" borderId="0" xfId="0" applyNumberFormat="1" applyFont="1" applyFill="1" applyBorder="1" applyAlignment="1">
      <alignment horizontal="right"/>
    </xf>
    <xf numFmtId="0" fontId="3" fillId="0" borderId="1" xfId="0" applyFont="1" applyBorder="1" applyAlignment="1">
      <alignment horizontal="center" vertical="center"/>
    </xf>
    <xf numFmtId="49" fontId="5" fillId="0" borderId="0" xfId="0" applyNumberFormat="1" applyFont="1" applyAlignment="1">
      <alignment horizontal="centerContinuous"/>
    </xf>
    <xf numFmtId="0" fontId="4" fillId="0" borderId="0" xfId="0" applyFont="1" applyAlignment="1">
      <alignment horizontal="centerContinuous"/>
    </xf>
    <xf numFmtId="0" fontId="3" fillId="0" borderId="9" xfId="21" applyFont="1" applyBorder="1"/>
    <xf numFmtId="169" fontId="4" fillId="0" borderId="0" xfId="0" applyNumberFormat="1" applyFont="1"/>
    <xf numFmtId="168" fontId="4" fillId="0" borderId="0" xfId="0" applyNumberFormat="1" applyFont="1"/>
    <xf numFmtId="0" fontId="3" fillId="0" borderId="0" xfId="21" applyFont="1" applyBorder="1"/>
    <xf numFmtId="170" fontId="17" fillId="0" borderId="0" xfId="0" applyNumberFormat="1" applyFont="1" applyFill="1" applyAlignment="1">
      <alignment horizontal="right"/>
    </xf>
    <xf numFmtId="0" fontId="13" fillId="0" borderId="2" xfId="0" applyFont="1" applyFill="1" applyBorder="1"/>
    <xf numFmtId="174" fontId="3" fillId="0" borderId="0" xfId="0" applyNumberFormat="1" applyFont="1" applyFill="1" applyBorder="1" applyAlignment="1">
      <alignment horizontal="right"/>
    </xf>
    <xf numFmtId="170" fontId="3" fillId="0" borderId="2" xfId="0" applyNumberFormat="1" applyFont="1" applyFill="1" applyBorder="1" applyAlignment="1">
      <alignment horizontal="right"/>
    </xf>
    <xf numFmtId="170" fontId="17" fillId="0" borderId="0" xfId="0" applyNumberFormat="1" applyFont="1" applyBorder="1" applyAlignment="1">
      <alignment horizontal="right"/>
    </xf>
    <xf numFmtId="170" fontId="3" fillId="0" borderId="0" xfId="0" applyNumberFormat="1" applyFont="1" applyBorder="1" applyAlignment="1">
      <alignment horizontal="right"/>
    </xf>
    <xf numFmtId="0" fontId="14" fillId="0" borderId="0" xfId="0" applyFont="1" applyBorder="1" applyAlignment="1">
      <alignment horizontal="centerContinuous"/>
    </xf>
    <xf numFmtId="0" fontId="13" fillId="0" borderId="0" xfId="0" applyFont="1" applyBorder="1"/>
    <xf numFmtId="165" fontId="4" fillId="0" borderId="0" xfId="0" applyNumberFormat="1" applyFont="1" applyBorder="1"/>
    <xf numFmtId="166" fontId="15" fillId="0" borderId="0" xfId="0" applyNumberFormat="1" applyFont="1" applyBorder="1"/>
    <xf numFmtId="168" fontId="15" fillId="0" borderId="0" xfId="0" applyNumberFormat="1" applyFont="1" applyBorder="1"/>
    <xf numFmtId="169" fontId="15" fillId="0" borderId="0" xfId="0" applyNumberFormat="1" applyFont="1" applyBorder="1"/>
    <xf numFmtId="0" fontId="16" fillId="0" borderId="0" xfId="0" applyFont="1" applyBorder="1"/>
    <xf numFmtId="170" fontId="17" fillId="0" borderId="2" xfId="0" applyNumberFormat="1" applyFont="1" applyBorder="1" applyAlignment="1">
      <alignment horizontal="right"/>
    </xf>
    <xf numFmtId="176" fontId="3" fillId="0" borderId="0" xfId="0" applyNumberFormat="1" applyFont="1" applyAlignment="1">
      <alignment horizontal="right"/>
    </xf>
    <xf numFmtId="2" fontId="13" fillId="0" borderId="0" xfId="0" applyNumberFormat="1" applyFont="1" applyBorder="1" applyAlignment="1">
      <alignment horizontal="right"/>
    </xf>
    <xf numFmtId="2" fontId="2" fillId="0" borderId="0" xfId="0" applyNumberFormat="1" applyFont="1"/>
    <xf numFmtId="2" fontId="17" fillId="0" borderId="0" xfId="0" applyNumberFormat="1" applyFont="1" applyBorder="1" applyAlignment="1">
      <alignment horizontal="right"/>
    </xf>
    <xf numFmtId="170" fontId="40" fillId="0" borderId="0" xfId="0" applyNumberFormat="1" applyFont="1" applyAlignment="1">
      <alignment horizontal="right"/>
    </xf>
    <xf numFmtId="170" fontId="41" fillId="0" borderId="0" xfId="0" applyNumberFormat="1" applyFont="1"/>
    <xf numFmtId="2" fontId="3" fillId="0" borderId="0" xfId="0" applyNumberFormat="1" applyFont="1" applyFill="1" applyBorder="1" applyAlignment="1">
      <alignment horizontal="right"/>
    </xf>
    <xf numFmtId="2" fontId="3" fillId="0" borderId="0" xfId="0" applyNumberFormat="1" applyFont="1" applyBorder="1" applyAlignment="1">
      <alignment horizontal="right"/>
    </xf>
    <xf numFmtId="0" fontId="28" fillId="0" borderId="6" xfId="4" applyFont="1" applyBorder="1"/>
    <xf numFmtId="0" fontId="13" fillId="0" borderId="2" xfId="21" applyFont="1" applyBorder="1"/>
    <xf numFmtId="166" fontId="4" fillId="0" borderId="0" xfId="0" applyNumberFormat="1" applyFont="1"/>
    <xf numFmtId="166" fontId="4" fillId="0" borderId="2" xfId="0" applyNumberFormat="1" applyFont="1" applyBorder="1"/>
    <xf numFmtId="170" fontId="42" fillId="0" borderId="0" xfId="3" applyNumberFormat="1" applyFont="1"/>
    <xf numFmtId="170" fontId="42" fillId="0" borderId="2" xfId="3" applyNumberFormat="1" applyFont="1" applyBorder="1"/>
    <xf numFmtId="174" fontId="3" fillId="0" borderId="0" xfId="4" applyNumberFormat="1" applyFont="1" applyFill="1" applyBorder="1" applyAlignment="1">
      <alignment horizontal="right"/>
    </xf>
    <xf numFmtId="170" fontId="13" fillId="0" borderId="0" xfId="0" applyNumberFormat="1" applyFont="1" applyFill="1" applyAlignment="1">
      <alignment horizontal="right"/>
    </xf>
    <xf numFmtId="2" fontId="13" fillId="0" borderId="0" xfId="0" applyNumberFormat="1" applyFont="1" applyFill="1" applyBorder="1" applyAlignment="1">
      <alignment horizontal="right"/>
    </xf>
    <xf numFmtId="0" fontId="2" fillId="0" borderId="0" xfId="0" applyFont="1" applyFill="1"/>
    <xf numFmtId="170" fontId="3" fillId="0" borderId="0" xfId="0" quotePrefix="1" applyNumberFormat="1" applyFont="1" applyAlignment="1">
      <alignment horizontal="right"/>
    </xf>
    <xf numFmtId="0" fontId="7" fillId="0" borderId="0" xfId="0" applyFont="1"/>
    <xf numFmtId="0" fontId="0" fillId="0" borderId="0" xfId="0" applyAlignment="1">
      <alignment horizontal="right" vertical="top" wrapText="1"/>
    </xf>
    <xf numFmtId="0" fontId="17" fillId="0" borderId="0" xfId="0" applyFont="1" applyAlignment="1">
      <alignment horizont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7" fillId="0" borderId="0" xfId="0" quotePrefix="1" applyFont="1" applyAlignment="1">
      <alignment horizontal="center"/>
    </xf>
    <xf numFmtId="0" fontId="8" fillId="0" borderId="0" xfId="0" quotePrefix="1" applyFont="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2" fillId="0" borderId="1" xfId="0" applyFont="1" applyBorder="1" applyAlignment="1">
      <alignment horizontal="center" vertical="center"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49" fontId="7" fillId="0" borderId="0" xfId="0" applyNumberFormat="1"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4" fillId="0" borderId="0" xfId="0" applyFont="1" applyAlignment="1">
      <alignment horizontal="right"/>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49" fontId="7" fillId="0" borderId="0" xfId="4" applyNumberFormat="1" applyFont="1" applyAlignment="1">
      <alignment horizontal="center"/>
    </xf>
    <xf numFmtId="0" fontId="13" fillId="0" borderId="3" xfId="4" applyFont="1" applyBorder="1" applyAlignment="1">
      <alignment horizontal="center" vertical="center"/>
    </xf>
    <xf numFmtId="0" fontId="13" fillId="0" borderId="2" xfId="4" applyFont="1" applyBorder="1" applyAlignment="1">
      <alignment horizontal="center" vertical="center"/>
    </xf>
    <xf numFmtId="0" fontId="13" fillId="0" borderId="12" xfId="4" applyFont="1" applyBorder="1" applyAlignment="1">
      <alignment horizontal="center" vertical="center"/>
    </xf>
    <xf numFmtId="0" fontId="22"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0" xfId="4" applyFont="1" applyBorder="1" applyAlignment="1">
      <alignment horizontal="center" vertical="center" wrapText="1"/>
    </xf>
    <xf numFmtId="0" fontId="13" fillId="0" borderId="1" xfId="4" applyFont="1" applyBorder="1" applyAlignment="1">
      <alignment horizontal="center" vertical="center"/>
    </xf>
    <xf numFmtId="0" fontId="13" fillId="0" borderId="6" xfId="4" applyFont="1" applyBorder="1" applyAlignment="1">
      <alignment horizontal="center" vertical="center"/>
    </xf>
    <xf numFmtId="0" fontId="13" fillId="0" borderId="10" xfId="4" applyFont="1" applyBorder="1" applyAlignment="1">
      <alignment horizontal="center" vertical="center"/>
    </xf>
    <xf numFmtId="0" fontId="13" fillId="0" borderId="7" xfId="4" applyFont="1" applyBorder="1" applyAlignment="1">
      <alignment horizontal="center" vertical="center"/>
    </xf>
    <xf numFmtId="0" fontId="13" fillId="0" borderId="11" xfId="4"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3" fillId="0" borderId="5" xfId="0" applyFont="1" applyBorder="1" applyAlignment="1">
      <alignment horizontal="center" vertical="center"/>
    </xf>
    <xf numFmtId="0" fontId="19" fillId="0" borderId="5" xfId="0" applyFont="1" applyBorder="1" applyAlignment="1">
      <alignment horizontal="center" vertical="center"/>
    </xf>
    <xf numFmtId="0" fontId="19" fillId="0" borderId="13" xfId="0" applyFont="1" applyBorder="1" applyAlignment="1">
      <alignment horizontal="center" vertical="center"/>
    </xf>
    <xf numFmtId="0" fontId="13" fillId="0" borderId="1" xfId="4" applyFont="1" applyBorder="1" applyAlignment="1">
      <alignment horizontal="center" vertical="center" wrapText="1"/>
    </xf>
    <xf numFmtId="0" fontId="19" fillId="0" borderId="1" xfId="4" applyFont="1" applyBorder="1" applyAlignment="1">
      <alignment horizontal="center" vertical="center"/>
    </xf>
    <xf numFmtId="0" fontId="19" fillId="0" borderId="10" xfId="4" applyFont="1" applyBorder="1" applyAlignment="1">
      <alignment horizontal="center" vertical="center"/>
    </xf>
    <xf numFmtId="0" fontId="19" fillId="0" borderId="7" xfId="4" applyFont="1" applyBorder="1" applyAlignment="1">
      <alignment horizontal="center" vertical="center"/>
    </xf>
    <xf numFmtId="0" fontId="19" fillId="0" borderId="11" xfId="4" applyFont="1" applyBorder="1" applyAlignment="1">
      <alignment horizontal="center" vertical="center"/>
    </xf>
    <xf numFmtId="0" fontId="13" fillId="0" borderId="1" xfId="0" applyFont="1" applyBorder="1" applyAlignment="1">
      <alignment horizontal="center" vertical="center" wrapText="1"/>
    </xf>
    <xf numFmtId="0" fontId="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43" fillId="0" borderId="0" xfId="0" applyFont="1" applyAlignment="1">
      <alignment vertical="center"/>
    </xf>
    <xf numFmtId="0" fontId="0" fillId="0" borderId="0" xfId="0" applyAlignment="1"/>
    <xf numFmtId="0" fontId="44" fillId="0" borderId="0" xfId="0" applyFont="1" applyAlignment="1">
      <alignment horizontal="center"/>
    </xf>
    <xf numFmtId="0" fontId="44" fillId="0" borderId="0" xfId="0" applyFont="1"/>
    <xf numFmtId="0" fontId="0" fillId="0" borderId="0" xfId="0" applyAlignment="1">
      <alignment horizontal="center"/>
    </xf>
    <xf numFmtId="0" fontId="44" fillId="0" borderId="0" xfId="0" applyFont="1" applyAlignment="1">
      <alignment vertical="top"/>
    </xf>
    <xf numFmtId="0" fontId="44" fillId="0" borderId="0" xfId="0" applyFont="1" applyAlignment="1">
      <alignment wrapText="1"/>
    </xf>
    <xf numFmtId="0" fontId="33"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44"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2">
    <cellStyle name="Euro" xfId="1"/>
    <cellStyle name="Standard" xfId="0" builtinId="0"/>
    <cellStyle name="Standard 10" xfId="2"/>
    <cellStyle name="Standard 11" xfId="3"/>
    <cellStyle name="Standard 2" xfId="4"/>
    <cellStyle name="Standard 2 2" xfId="5"/>
    <cellStyle name="Standard 2 2 2" xfId="6"/>
    <cellStyle name="Standard 2 2_MBV + Über test" xfId="7"/>
    <cellStyle name="Standard 2 3" xfId="8"/>
    <cellStyle name="Standard 2 4" xfId="9"/>
    <cellStyle name="Standard 2 5" xfId="10"/>
    <cellStyle name="Standard 2 6" xfId="11"/>
    <cellStyle name="Standard 3" xfId="12"/>
    <cellStyle name="Standard 4" xfId="13"/>
    <cellStyle name="Standard 4 2" xfId="14"/>
    <cellStyle name="Standard 5" xfId="15"/>
    <cellStyle name="Standard 5 2" xfId="16"/>
    <cellStyle name="Standard 6" xfId="17"/>
    <cellStyle name="Standard 7" xfId="18"/>
    <cellStyle name="Standard 8" xfId="19"/>
    <cellStyle name="Standard 9" xfId="20"/>
    <cellStyle name="Standard_BVG0602"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22860</xdr:colOff>
      <xdr:row>83</xdr:row>
      <xdr:rowOff>53340</xdr:rowOff>
    </xdr:from>
    <xdr:to>
      <xdr:col>1</xdr:col>
      <xdr:colOff>7620</xdr:colOff>
      <xdr:row>83</xdr:row>
      <xdr:rowOff>53340</xdr:rowOff>
    </xdr:to>
    <xdr:sp macro="" textlink="">
      <xdr:nvSpPr>
        <xdr:cNvPr id="104725" name="Line 1"/>
        <xdr:cNvSpPr>
          <a:spLocks noChangeShapeType="1"/>
        </xdr:cNvSpPr>
      </xdr:nvSpPr>
      <xdr:spPr bwMode="auto">
        <a:xfrm>
          <a:off x="22860" y="11460480"/>
          <a:ext cx="853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7</xdr:row>
      <xdr:rowOff>163830</xdr:rowOff>
    </xdr:from>
    <xdr:to>
      <xdr:col>1</xdr:col>
      <xdr:colOff>2404058</xdr:colOff>
      <xdr:row>10</xdr:row>
      <xdr:rowOff>95250</xdr:rowOff>
    </xdr:to>
    <xdr:sp macro="" textlink="">
      <xdr:nvSpPr>
        <xdr:cNvPr id="63490" name="Text Box 2"/>
        <xdr:cNvSpPr txBox="1">
          <a:spLocks noChangeArrowheads="1"/>
        </xdr:cNvSpPr>
      </xdr:nvSpPr>
      <xdr:spPr bwMode="auto">
        <a:xfrm>
          <a:off x="619125" y="1238250"/>
          <a:ext cx="22383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xdr:txBody>
    </xdr:sp>
    <xdr:clientData/>
  </xdr:twoCellAnchor>
  <xdr:twoCellAnchor>
    <xdr:from>
      <xdr:col>0</xdr:col>
      <xdr:colOff>95250</xdr:colOff>
      <xdr:row>8</xdr:row>
      <xdr:rowOff>0</xdr:rowOff>
    </xdr:from>
    <xdr:to>
      <xdr:col>0</xdr:col>
      <xdr:colOff>445770</xdr:colOff>
      <xdr:row>9</xdr:row>
      <xdr:rowOff>180975</xdr:rowOff>
    </xdr:to>
    <xdr:sp macro="" textlink="">
      <xdr:nvSpPr>
        <xdr:cNvPr id="63491"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10</xdr:col>
      <xdr:colOff>95250</xdr:colOff>
      <xdr:row>8</xdr:row>
      <xdr:rowOff>0</xdr:rowOff>
    </xdr:from>
    <xdr:to>
      <xdr:col>10</xdr:col>
      <xdr:colOff>445770</xdr:colOff>
      <xdr:row>9</xdr:row>
      <xdr:rowOff>180975</xdr:rowOff>
    </xdr:to>
    <xdr:sp macro="" textlink="">
      <xdr:nvSpPr>
        <xdr:cNvPr id="63494" name="Text Box 6"/>
        <xdr:cNvSpPr txBox="1">
          <a:spLocks noChangeArrowheads="1"/>
        </xdr:cNvSpPr>
      </xdr:nvSpPr>
      <xdr:spPr bwMode="auto">
        <a:xfrm>
          <a:off x="1226820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2"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64515"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8</xdr:row>
      <xdr:rowOff>19050</xdr:rowOff>
    </xdr:from>
    <xdr:to>
      <xdr:col>1</xdr:col>
      <xdr:colOff>985069</xdr:colOff>
      <xdr:row>9</xdr:row>
      <xdr:rowOff>76200</xdr:rowOff>
    </xdr:to>
    <xdr:sp macro="" textlink="">
      <xdr:nvSpPr>
        <xdr:cNvPr id="65537" name="Text 5"/>
        <xdr:cNvSpPr txBox="1">
          <a:spLocks noChangeArrowheads="1"/>
        </xdr:cNvSpPr>
      </xdr:nvSpPr>
      <xdr:spPr bwMode="auto">
        <a:xfrm>
          <a:off x="2371725" y="1409700"/>
          <a:ext cx="71437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2021</a:t>
          </a: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438150</xdr:colOff>
      <xdr:row>9</xdr:row>
      <xdr:rowOff>180975</xdr:rowOff>
    </xdr:to>
    <xdr:sp macro="" textlink="">
      <xdr:nvSpPr>
        <xdr:cNvPr id="2" name="Text Box 2"/>
        <xdr:cNvSpPr txBox="1">
          <a:spLocks noChangeArrowheads="1"/>
        </xdr:cNvSpPr>
      </xdr:nvSpPr>
      <xdr:spPr bwMode="auto">
        <a:xfrm>
          <a:off x="95250" y="1379220"/>
          <a:ext cx="289560" cy="348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247650</xdr:colOff>
      <xdr:row>7</xdr:row>
      <xdr:rowOff>167640</xdr:rowOff>
    </xdr:from>
    <xdr:to>
      <xdr:col>1</xdr:col>
      <xdr:colOff>1005840</xdr:colOff>
      <xdr:row>9</xdr:row>
      <xdr:rowOff>76200</xdr:rowOff>
    </xdr:to>
    <xdr:sp macro="" textlink="">
      <xdr:nvSpPr>
        <xdr:cNvPr id="2" name="Text 5"/>
        <xdr:cNvSpPr txBox="1">
          <a:spLocks noChangeArrowheads="1"/>
        </xdr:cNvSpPr>
      </xdr:nvSpPr>
      <xdr:spPr bwMode="auto">
        <a:xfrm>
          <a:off x="2975610" y="1318260"/>
          <a:ext cx="758190" cy="3276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2021</a:t>
          </a:r>
        </a:p>
        <a:p>
          <a:pPr algn="l" rtl="0">
            <a:defRPr sz="1000"/>
          </a:pPr>
          <a:endParaRPr lang="de-DE" sz="8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nerg\060_BVG\Ergebnisse_ab_BJ_2013\Berichtsjahr_2015\XML060_02_2015_J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nerg\060_BVG\Ergebnisse_ab_BJ_2013\Berichtsjahr_2016\XML060_02_2016_JJ.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2\energ\060_BVG\Ergebnisse_ab_BJ_2013\Berichtsjahr_2017\XML060_04_MVP-WZ_2017_JJ.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212\energ\060_BVG\Ergebnisse_ab_BJ_2013\Berichtsjahr_2018\XML060_05_MVP_WZ_2018_J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212\energ\060_BVG\Ergebnisse_ab_BJ_2013\Berichtsjahr_2019\XML060_05_MVP_WZ_2019_J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energ\060_BVG\Verbundprogramm\EVBV_Daten\EVBV2010\EVBVTab_2010060L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nerg\060_BVG\Verbundprogramm\EVBV_Daten\EVBV2011\EVBVTab_2011060L16_LDWZ4_VersandTab_GH95%25_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energ\060_BVG\Verbundprogramm\EVBV_Daten\EVBV2012\EVBVTab_2012060L16_LDWZ4_VersandTab_GH9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060_02_2015_JJ"/>
    </sheetNames>
    <sheetDataSet>
      <sheetData sheetId="0">
        <row r="20">
          <cell r="G20">
            <v>505641.59</v>
          </cell>
        </row>
        <row r="27">
          <cell r="G27">
            <v>2668820.39</v>
          </cell>
        </row>
        <row r="28">
          <cell r="G28">
            <v>5896.55</v>
          </cell>
        </row>
        <row r="29">
          <cell r="G29">
            <v>688173.49</v>
          </cell>
        </row>
        <row r="30">
          <cell r="G30">
            <v>427955.32</v>
          </cell>
        </row>
        <row r="31">
          <cell r="G31">
            <v>99102.74</v>
          </cell>
        </row>
        <row r="34">
          <cell r="G34">
            <v>332306.56</v>
          </cell>
        </row>
        <row r="41">
          <cell r="G41">
            <v>20647106.379999999</v>
          </cell>
        </row>
        <row r="48">
          <cell r="G48">
            <v>11936391.33</v>
          </cell>
        </row>
        <row r="50">
          <cell r="G50">
            <v>2003890.1</v>
          </cell>
        </row>
        <row r="52">
          <cell r="G52">
            <v>3267736.31</v>
          </cell>
        </row>
        <row r="53">
          <cell r="G53">
            <v>16449.990000000002</v>
          </cell>
        </row>
        <row r="54">
          <cell r="G54">
            <v>21622996.27</v>
          </cell>
        </row>
        <row r="55">
          <cell r="G55">
            <v>64222467.020000003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060_02_2016_JJ"/>
    </sheetNames>
    <sheetDataSet>
      <sheetData sheetId="0">
        <row r="20">
          <cell r="G20">
            <v>465732.27</v>
          </cell>
        </row>
        <row r="27">
          <cell r="G27">
            <v>2715415.01</v>
          </cell>
        </row>
        <row r="28">
          <cell r="G28">
            <v>14376.21</v>
          </cell>
        </row>
        <row r="29">
          <cell r="G29">
            <v>635580.5</v>
          </cell>
        </row>
        <row r="30">
          <cell r="G30">
            <v>408081.14</v>
          </cell>
        </row>
        <row r="31">
          <cell r="G31">
            <v>112068.95</v>
          </cell>
        </row>
        <row r="34">
          <cell r="G34">
            <v>420436.74</v>
          </cell>
        </row>
        <row r="36">
          <cell r="G36">
            <v>22150391.399999999</v>
          </cell>
        </row>
        <row r="48">
          <cell r="G48">
            <v>13208945.779999999</v>
          </cell>
        </row>
        <row r="50">
          <cell r="G50">
            <v>2331822.6</v>
          </cell>
        </row>
        <row r="52">
          <cell r="G52">
            <v>3290602.55</v>
          </cell>
        </row>
        <row r="53">
          <cell r="G53">
            <v>13718.18</v>
          </cell>
        </row>
        <row r="54">
          <cell r="G54">
            <v>21934894.870000001</v>
          </cell>
        </row>
        <row r="55">
          <cell r="G55">
            <v>67702066.200000003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060_04_MVP-WZ_2017_JJ"/>
    </sheetNames>
    <sheetDataSet>
      <sheetData sheetId="0">
        <row r="11">
          <cell r="D11">
            <v>67207525.859999999</v>
          </cell>
          <cell r="G11">
            <v>3434673.28</v>
          </cell>
          <cell r="J11">
            <v>1019859.32</v>
          </cell>
          <cell r="M11">
            <v>22632809.800000001</v>
          </cell>
          <cell r="P11">
            <v>12208245.789999999</v>
          </cell>
          <cell r="S11">
            <v>21664147.190000001</v>
          </cell>
          <cell r="V11">
            <v>3288216.35</v>
          </cell>
          <cell r="Y11">
            <v>2959574.13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060_05_MVP_WZ_2018_JJ"/>
    </sheetNames>
    <sheetDataSet>
      <sheetData sheetId="0">
        <row r="11">
          <cell r="D11">
            <v>65402627.950000003</v>
          </cell>
          <cell r="G11">
            <v>2883217.18</v>
          </cell>
          <cell r="J11">
            <v>961800.23</v>
          </cell>
          <cell r="M11">
            <v>21951903.59</v>
          </cell>
          <cell r="P11">
            <v>11490562.77</v>
          </cell>
          <cell r="S11">
            <v>21590642.300000001</v>
          </cell>
          <cell r="V11">
            <v>3321942.86</v>
          </cell>
          <cell r="Y11">
            <v>3202559.02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060_05_MVP_WZ_2019_JJ"/>
    </sheetNames>
    <sheetDataSet>
      <sheetData sheetId="0">
        <row r="11">
          <cell r="D11">
            <v>64423824.509999998</v>
          </cell>
          <cell r="G11">
            <v>2543063.71</v>
          </cell>
          <cell r="J11">
            <v>863824.85</v>
          </cell>
          <cell r="M11">
            <v>21849692</v>
          </cell>
          <cell r="P11">
            <v>11052739.26</v>
          </cell>
          <cell r="S11">
            <v>21041441.039999999</v>
          </cell>
          <cell r="V11">
            <v>3286053.63</v>
          </cell>
          <cell r="Y11">
            <v>3787010.02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741016.89</v>
          </cell>
        </row>
        <row r="14">
          <cell r="D14">
            <v>3981.74</v>
          </cell>
        </row>
        <row r="15">
          <cell r="D15">
            <v>341528.12</v>
          </cell>
        </row>
        <row r="16">
          <cell r="D16">
            <v>395507.03</v>
          </cell>
        </row>
        <row r="17">
          <cell r="D17">
            <v>5531461.2199999997</v>
          </cell>
        </row>
        <row r="18">
          <cell r="D18">
            <v>5313279.6100000003</v>
          </cell>
        </row>
        <row r="19">
          <cell r="D19">
            <v>218181.61</v>
          </cell>
        </row>
        <row r="20">
          <cell r="D20">
            <v>79580.960000000006</v>
          </cell>
        </row>
        <row r="21">
          <cell r="D21">
            <v>435534.77</v>
          </cell>
        </row>
        <row r="22">
          <cell r="D22">
            <v>306957.76</v>
          </cell>
        </row>
        <row r="23">
          <cell r="D23">
            <v>128577</v>
          </cell>
        </row>
        <row r="25">
          <cell r="D25">
            <v>5916524.2999999998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866130.72</v>
          </cell>
        </row>
        <row r="14">
          <cell r="D14">
            <v>2903.38</v>
          </cell>
        </row>
        <row r="15">
          <cell r="D15">
            <v>465626.34</v>
          </cell>
        </row>
        <row r="16">
          <cell r="D16">
            <v>397601</v>
          </cell>
        </row>
        <row r="17">
          <cell r="D17">
            <v>5686458.8600000003</v>
          </cell>
        </row>
        <row r="18">
          <cell r="D18">
            <v>5484679.8200000003</v>
          </cell>
        </row>
        <row r="19">
          <cell r="D19">
            <v>201779.04</v>
          </cell>
        </row>
        <row r="20">
          <cell r="D20">
            <v>97768.26</v>
          </cell>
        </row>
        <row r="21">
          <cell r="D21">
            <v>470633.5</v>
          </cell>
        </row>
        <row r="22">
          <cell r="D22">
            <v>364899.12</v>
          </cell>
        </row>
        <row r="23">
          <cell r="D23">
            <v>105734.38</v>
          </cell>
        </row>
        <row r="25">
          <cell r="D25">
            <v>6179724.3499999996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883813.01</v>
          </cell>
        </row>
        <row r="14">
          <cell r="D14">
            <v>3499.16</v>
          </cell>
        </row>
        <row r="15">
          <cell r="D15">
            <v>469494.26</v>
          </cell>
        </row>
        <row r="16">
          <cell r="D16">
            <v>410819.59</v>
          </cell>
        </row>
        <row r="17">
          <cell r="D17">
            <v>5561271.6399999997</v>
          </cell>
        </row>
        <row r="18">
          <cell r="D18">
            <v>5393229.7000000002</v>
          </cell>
        </row>
        <row r="19">
          <cell r="D19">
            <v>168041.94</v>
          </cell>
        </row>
        <row r="20">
          <cell r="D20">
            <v>101319.9</v>
          </cell>
        </row>
        <row r="21">
          <cell r="D21">
            <v>493530.63</v>
          </cell>
        </row>
        <row r="22">
          <cell r="D22">
            <v>387376.11</v>
          </cell>
        </row>
        <row r="23">
          <cell r="D23">
            <v>106154.52</v>
          </cell>
        </row>
        <row r="25">
          <cell r="D25">
            <v>6052873.9199999999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2">
          <cell r="C12">
            <v>63779777.640000001</v>
          </cell>
        </row>
      </sheetData>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3"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A53" sqref="A53"/>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7109375" style="12" customWidth="1"/>
    <col min="5" max="5" width="18" style="12" customWidth="1"/>
    <col min="6" max="10" width="17.28515625" style="12" customWidth="1"/>
    <col min="11" max="11" width="7.7109375" style="14" customWidth="1"/>
    <col min="12" max="16384" width="11.42578125" style="12"/>
  </cols>
  <sheetData>
    <row r="1" spans="1:11" ht="12.75" customHeight="1" x14ac:dyDescent="0.2">
      <c r="A1" s="254" t="s">
        <v>177</v>
      </c>
      <c r="B1" s="254"/>
      <c r="C1" s="254"/>
      <c r="D1" s="254"/>
      <c r="E1" s="254"/>
      <c r="F1" s="192" t="s">
        <v>165</v>
      </c>
      <c r="G1" s="53"/>
      <c r="H1" s="32"/>
      <c r="I1" s="32"/>
      <c r="J1" s="32"/>
    </row>
    <row r="2" spans="1:11" ht="12.75" customHeight="1" x14ac:dyDescent="0.2">
      <c r="B2" s="30"/>
      <c r="C2" s="32"/>
      <c r="D2" s="32"/>
      <c r="E2" s="32"/>
      <c r="F2" s="32"/>
      <c r="G2" s="32"/>
      <c r="H2" s="32"/>
      <c r="I2" s="32"/>
      <c r="J2" s="32"/>
    </row>
    <row r="3" spans="1:11" ht="9.75" customHeight="1" x14ac:dyDescent="0.2"/>
    <row r="4" spans="1:11" s="14" customFormat="1" ht="12" customHeight="1" x14ac:dyDescent="0.2">
      <c r="A4" s="258" t="s">
        <v>166</v>
      </c>
      <c r="B4" s="258"/>
      <c r="C4" s="258"/>
      <c r="D4" s="258"/>
      <c r="E4" s="258"/>
      <c r="F4" s="45" t="s">
        <v>232</v>
      </c>
      <c r="G4" s="45"/>
      <c r="H4" s="13"/>
      <c r="I4" s="13"/>
      <c r="J4" s="13"/>
    </row>
    <row r="5" spans="1:11" s="14" customFormat="1" ht="12.75" customHeight="1" x14ac:dyDescent="0.2">
      <c r="A5" s="258" t="s">
        <v>84</v>
      </c>
      <c r="B5" s="258"/>
      <c r="C5" s="258"/>
      <c r="D5" s="258"/>
      <c r="E5" s="258"/>
      <c r="F5" s="45" t="s">
        <v>85</v>
      </c>
      <c r="G5" s="45"/>
      <c r="H5" s="13"/>
      <c r="I5" s="13"/>
      <c r="J5" s="13"/>
    </row>
    <row r="6" spans="1:11" ht="11.25" customHeight="1" x14ac:dyDescent="0.25">
      <c r="E6" s="34"/>
      <c r="F6" s="34"/>
      <c r="G6" s="34"/>
      <c r="H6" s="34"/>
      <c r="I6" s="34"/>
      <c r="J6" s="34"/>
    </row>
    <row r="7" spans="1:11" ht="12.75" customHeight="1" x14ac:dyDescent="0.2"/>
    <row r="8" spans="1:11" ht="15.75" customHeight="1" x14ac:dyDescent="0.2">
      <c r="A8" s="247"/>
      <c r="B8" s="253"/>
      <c r="C8" s="253" t="s">
        <v>6</v>
      </c>
      <c r="D8" s="36"/>
      <c r="E8" s="37"/>
      <c r="F8" s="166" t="s">
        <v>76</v>
      </c>
      <c r="G8" s="79"/>
      <c r="H8" s="79"/>
      <c r="I8" s="79"/>
      <c r="J8" s="80"/>
      <c r="K8" s="255"/>
    </row>
    <row r="9" spans="1:11" ht="14.25" customHeight="1" x14ac:dyDescent="0.2">
      <c r="A9" s="248"/>
      <c r="B9" s="251"/>
      <c r="C9" s="251"/>
      <c r="D9" s="240" t="s">
        <v>171</v>
      </c>
      <c r="E9" s="261" t="s">
        <v>11</v>
      </c>
      <c r="F9" s="259" t="s">
        <v>12</v>
      </c>
      <c r="G9" s="253" t="s">
        <v>36</v>
      </c>
      <c r="H9" s="253" t="s">
        <v>13</v>
      </c>
      <c r="I9" s="240" t="s">
        <v>174</v>
      </c>
      <c r="J9" s="253" t="s">
        <v>80</v>
      </c>
      <c r="K9" s="256"/>
    </row>
    <row r="10" spans="1:11" ht="15" customHeight="1" x14ac:dyDescent="0.2">
      <c r="A10" s="248"/>
      <c r="B10" s="251"/>
      <c r="C10" s="252"/>
      <c r="D10" s="252"/>
      <c r="E10" s="262"/>
      <c r="F10" s="260"/>
      <c r="G10" s="252"/>
      <c r="H10" s="252"/>
      <c r="I10" s="252"/>
      <c r="J10" s="252"/>
      <c r="K10" s="256"/>
    </row>
    <row r="11" spans="1:11" ht="15.75" customHeight="1" x14ac:dyDescent="0.2">
      <c r="A11" s="249"/>
      <c r="B11" s="252"/>
      <c r="C11" s="279"/>
      <c r="D11" s="280"/>
      <c r="E11" s="280"/>
      <c r="F11" s="81" t="s">
        <v>198</v>
      </c>
      <c r="G11" s="81"/>
      <c r="H11" s="81"/>
      <c r="I11" s="81"/>
      <c r="J11" s="82"/>
      <c r="K11" s="257"/>
    </row>
    <row r="12" spans="1:11" ht="15.75" customHeight="1" x14ac:dyDescent="0.2">
      <c r="A12" s="35"/>
      <c r="B12" s="15"/>
      <c r="C12" s="17"/>
      <c r="D12" s="18"/>
      <c r="E12" s="19"/>
      <c r="F12" s="19"/>
      <c r="G12" s="19"/>
      <c r="H12" s="19"/>
      <c r="I12" s="19"/>
      <c r="J12" s="19"/>
      <c r="K12" s="46"/>
    </row>
    <row r="13" spans="1:11" ht="12.75" customHeight="1" x14ac:dyDescent="0.2">
      <c r="A13" s="26">
        <v>1</v>
      </c>
      <c r="B13" s="50" t="s">
        <v>45</v>
      </c>
      <c r="C13" s="177">
        <v>1445620.37</v>
      </c>
      <c r="D13" s="177" t="s">
        <v>73</v>
      </c>
      <c r="E13" s="177">
        <v>12898.41</v>
      </c>
      <c r="F13" s="177">
        <v>110599.75</v>
      </c>
      <c r="G13" s="177" t="s">
        <v>18</v>
      </c>
      <c r="H13" s="177">
        <v>574787.15</v>
      </c>
      <c r="I13" s="177">
        <v>582452.71</v>
      </c>
      <c r="J13" s="177" t="s">
        <v>18</v>
      </c>
      <c r="K13" s="54">
        <v>1</v>
      </c>
    </row>
    <row r="14" spans="1:11" ht="12.75" customHeight="1" x14ac:dyDescent="0.2">
      <c r="A14" s="26">
        <v>2</v>
      </c>
      <c r="B14" s="50" t="s">
        <v>46</v>
      </c>
      <c r="C14" s="177">
        <v>455690.15</v>
      </c>
      <c r="D14" s="177" t="s">
        <v>18</v>
      </c>
      <c r="E14" s="177">
        <v>32340.9</v>
      </c>
      <c r="F14" s="177">
        <v>118164.52</v>
      </c>
      <c r="G14" s="177" t="s">
        <v>73</v>
      </c>
      <c r="H14" s="177">
        <v>278270.32</v>
      </c>
      <c r="I14" s="177">
        <v>5400.83</v>
      </c>
      <c r="J14" s="177" t="s">
        <v>18</v>
      </c>
      <c r="K14" s="54">
        <v>2</v>
      </c>
    </row>
    <row r="15" spans="1:11" ht="14.45" customHeight="1" x14ac:dyDescent="0.2">
      <c r="A15" s="26">
        <v>3</v>
      </c>
      <c r="B15" s="50" t="s">
        <v>47</v>
      </c>
      <c r="C15" s="177">
        <v>1372667.42</v>
      </c>
      <c r="D15" s="177" t="s">
        <v>73</v>
      </c>
      <c r="E15" s="177" t="s">
        <v>18</v>
      </c>
      <c r="F15" s="177">
        <v>529614.71</v>
      </c>
      <c r="G15" s="177" t="s">
        <v>18</v>
      </c>
      <c r="H15" s="177">
        <v>682847.53</v>
      </c>
      <c r="I15" s="177">
        <v>156045.79</v>
      </c>
      <c r="J15" s="177" t="s">
        <v>18</v>
      </c>
      <c r="K15" s="54">
        <v>3</v>
      </c>
    </row>
    <row r="16" spans="1:11" ht="14.45" customHeight="1" x14ac:dyDescent="0.2">
      <c r="A16" s="26">
        <v>4</v>
      </c>
      <c r="B16" s="50" t="s">
        <v>48</v>
      </c>
      <c r="C16" s="177">
        <v>188212.74</v>
      </c>
      <c r="D16" s="177" t="s">
        <v>73</v>
      </c>
      <c r="E16" s="180">
        <v>11097.83</v>
      </c>
      <c r="F16" s="177">
        <v>73980.94</v>
      </c>
      <c r="G16" s="177" t="s">
        <v>18</v>
      </c>
      <c r="H16" s="177">
        <v>99418.01</v>
      </c>
      <c r="I16" s="177">
        <v>2431.94</v>
      </c>
      <c r="J16" s="177" t="s">
        <v>18</v>
      </c>
      <c r="K16" s="54">
        <v>4</v>
      </c>
    </row>
    <row r="17" spans="1:11" ht="14.45" customHeight="1" x14ac:dyDescent="0.2">
      <c r="A17" s="26">
        <v>5</v>
      </c>
      <c r="B17" s="50" t="s">
        <v>49</v>
      </c>
      <c r="C17" s="177">
        <v>239084.62</v>
      </c>
      <c r="D17" s="177" t="s">
        <v>18</v>
      </c>
      <c r="E17" s="177" t="s">
        <v>18</v>
      </c>
      <c r="F17" s="177">
        <v>129044.83</v>
      </c>
      <c r="G17" s="177" t="s">
        <v>73</v>
      </c>
      <c r="H17" s="177">
        <v>78697.52</v>
      </c>
      <c r="I17" s="177">
        <v>10876.66</v>
      </c>
      <c r="J17" s="177" t="s">
        <v>18</v>
      </c>
      <c r="K17" s="54">
        <v>5</v>
      </c>
    </row>
    <row r="18" spans="1:11" ht="14.45" customHeight="1" x14ac:dyDescent="0.2">
      <c r="A18" s="26"/>
      <c r="B18" s="50"/>
      <c r="C18" s="177"/>
      <c r="D18" s="177"/>
      <c r="E18" s="177"/>
      <c r="F18" s="177"/>
      <c r="G18" s="177"/>
      <c r="H18" s="177"/>
      <c r="I18" s="177"/>
      <c r="J18" s="177"/>
      <c r="K18" s="54"/>
    </row>
    <row r="19" spans="1:11" ht="14.45" customHeight="1" x14ac:dyDescent="0.2">
      <c r="A19" s="26">
        <v>6</v>
      </c>
      <c r="B19" s="50" t="s">
        <v>50</v>
      </c>
      <c r="C19" s="177">
        <v>7411073.5700000003</v>
      </c>
      <c r="D19" s="177" t="s">
        <v>18</v>
      </c>
      <c r="E19" s="180">
        <v>13428.57</v>
      </c>
      <c r="F19" s="180">
        <v>645143.82999999996</v>
      </c>
      <c r="G19" s="177">
        <v>509163.06</v>
      </c>
      <c r="H19" s="177">
        <v>1490982.65</v>
      </c>
      <c r="I19" s="177">
        <v>3509.2</v>
      </c>
      <c r="J19" s="177" t="s">
        <v>18</v>
      </c>
      <c r="K19" s="54">
        <v>6</v>
      </c>
    </row>
    <row r="20" spans="1:11" ht="14.45" customHeight="1" x14ac:dyDescent="0.2">
      <c r="A20" s="26">
        <v>7</v>
      </c>
      <c r="B20" s="50" t="s">
        <v>51</v>
      </c>
      <c r="C20" s="177">
        <v>2322823.96</v>
      </c>
      <c r="D20" s="177" t="s">
        <v>73</v>
      </c>
      <c r="E20" s="177">
        <v>18520.37</v>
      </c>
      <c r="F20" s="177">
        <v>1305104.49</v>
      </c>
      <c r="G20" s="180">
        <v>318678.5</v>
      </c>
      <c r="H20" s="177">
        <v>654851.28</v>
      </c>
      <c r="I20" s="177">
        <v>24096.92</v>
      </c>
      <c r="J20" s="180">
        <v>1572.4</v>
      </c>
      <c r="K20" s="54">
        <v>7</v>
      </c>
    </row>
    <row r="21" spans="1:11" ht="14.45" customHeight="1" x14ac:dyDescent="0.2">
      <c r="A21" s="26">
        <v>8</v>
      </c>
      <c r="B21" s="50" t="s">
        <v>52</v>
      </c>
      <c r="C21" s="177">
        <v>6783701.25</v>
      </c>
      <c r="D21" s="177" t="s">
        <v>18</v>
      </c>
      <c r="E21" s="177">
        <v>66186.570000000007</v>
      </c>
      <c r="F21" s="177">
        <v>3871166.52</v>
      </c>
      <c r="G21" s="177">
        <v>572106.42000000004</v>
      </c>
      <c r="H21" s="177">
        <v>2211039.9500000002</v>
      </c>
      <c r="I21" s="177">
        <v>24991.48</v>
      </c>
      <c r="J21" s="177" t="s">
        <v>18</v>
      </c>
      <c r="K21" s="54">
        <v>8</v>
      </c>
    </row>
    <row r="22" spans="1:11" ht="14.45" customHeight="1" x14ac:dyDescent="0.2">
      <c r="A22" s="26">
        <v>9</v>
      </c>
      <c r="B22" s="50" t="s">
        <v>53</v>
      </c>
      <c r="C22" s="177">
        <v>2428831.11</v>
      </c>
      <c r="D22" s="177" t="s">
        <v>73</v>
      </c>
      <c r="E22" s="177">
        <v>50420</v>
      </c>
      <c r="F22" s="177">
        <v>1664120.7</v>
      </c>
      <c r="G22" s="177">
        <v>51239.17</v>
      </c>
      <c r="H22" s="177">
        <v>625528.81000000006</v>
      </c>
      <c r="I22" s="177" t="s">
        <v>18</v>
      </c>
      <c r="J22" s="177" t="s">
        <v>18</v>
      </c>
      <c r="K22" s="54">
        <v>9</v>
      </c>
    </row>
    <row r="23" spans="1:11" ht="14.45" customHeight="1" x14ac:dyDescent="0.2">
      <c r="A23" s="26">
        <v>10</v>
      </c>
      <c r="B23" s="50" t="s">
        <v>54</v>
      </c>
      <c r="C23" s="177">
        <v>483959.66</v>
      </c>
      <c r="D23" s="177" t="s">
        <v>73</v>
      </c>
      <c r="E23" s="177">
        <v>7499.82</v>
      </c>
      <c r="F23" s="177">
        <v>146914.98000000001</v>
      </c>
      <c r="G23" s="177" t="s">
        <v>73</v>
      </c>
      <c r="H23" s="177">
        <v>308809.71000000002</v>
      </c>
      <c r="I23" s="177">
        <v>11005.55</v>
      </c>
      <c r="J23" s="177">
        <v>9729.31</v>
      </c>
      <c r="K23" s="54">
        <v>10</v>
      </c>
    </row>
    <row r="24" spans="1:11" ht="14.45" customHeight="1" x14ac:dyDescent="0.2">
      <c r="A24" s="26">
        <v>11</v>
      </c>
      <c r="B24" s="50" t="s">
        <v>55</v>
      </c>
      <c r="C24" s="177">
        <v>2321018.85</v>
      </c>
      <c r="D24" s="177" t="s">
        <v>18</v>
      </c>
      <c r="E24" s="177">
        <v>47764.31</v>
      </c>
      <c r="F24" s="177">
        <v>1059720.6200000001</v>
      </c>
      <c r="G24" s="177" t="s">
        <v>18</v>
      </c>
      <c r="H24" s="177">
        <v>1143090</v>
      </c>
      <c r="I24" s="177" t="s">
        <v>18</v>
      </c>
      <c r="J24" s="177">
        <v>14675.24</v>
      </c>
      <c r="K24" s="54">
        <v>11</v>
      </c>
    </row>
    <row r="25" spans="1:11" ht="14.45" customHeight="1" x14ac:dyDescent="0.2">
      <c r="A25" s="26"/>
      <c r="B25" s="50"/>
      <c r="C25" s="177"/>
      <c r="D25" s="177"/>
      <c r="E25" s="177"/>
      <c r="F25" s="177"/>
      <c r="G25" s="77"/>
      <c r="H25" s="177"/>
      <c r="I25" s="177"/>
      <c r="J25" s="177"/>
      <c r="K25" s="54"/>
    </row>
    <row r="26" spans="1:11" ht="14.45" customHeight="1" x14ac:dyDescent="0.2">
      <c r="A26" s="26">
        <v>12</v>
      </c>
      <c r="B26" s="50" t="s">
        <v>56</v>
      </c>
      <c r="C26" s="177">
        <v>3192033.42</v>
      </c>
      <c r="D26" s="177" t="s">
        <v>18</v>
      </c>
      <c r="E26" s="177">
        <v>44345.55</v>
      </c>
      <c r="F26" s="177">
        <v>1555336.75</v>
      </c>
      <c r="G26" s="177" t="s">
        <v>18</v>
      </c>
      <c r="H26" s="177">
        <v>1367934.69</v>
      </c>
      <c r="I26" s="177">
        <v>90745.76</v>
      </c>
      <c r="J26" s="177" t="s">
        <v>18</v>
      </c>
      <c r="K26" s="54">
        <v>12</v>
      </c>
    </row>
    <row r="27" spans="1:11" ht="14.45" customHeight="1" x14ac:dyDescent="0.2">
      <c r="A27" s="73">
        <v>13</v>
      </c>
      <c r="B27" s="50" t="s">
        <v>57</v>
      </c>
      <c r="C27" s="177">
        <v>1208824.97</v>
      </c>
      <c r="D27" s="177" t="s">
        <v>18</v>
      </c>
      <c r="E27" s="177">
        <v>24772.959999999999</v>
      </c>
      <c r="F27" s="177">
        <v>414566.5</v>
      </c>
      <c r="G27" s="180" t="s">
        <v>18</v>
      </c>
      <c r="H27" s="177">
        <v>662036.26</v>
      </c>
      <c r="I27" s="177">
        <v>73873.97</v>
      </c>
      <c r="J27" s="177">
        <v>2379.52</v>
      </c>
      <c r="K27" s="54">
        <v>13</v>
      </c>
    </row>
    <row r="28" spans="1:11" ht="14.45" customHeight="1" x14ac:dyDescent="0.2">
      <c r="A28" s="26">
        <v>14</v>
      </c>
      <c r="B28" s="50" t="s">
        <v>58</v>
      </c>
      <c r="C28" s="177">
        <v>2065576.97</v>
      </c>
      <c r="D28" s="177" t="s">
        <v>73</v>
      </c>
      <c r="E28" s="177">
        <v>37131.49</v>
      </c>
      <c r="F28" s="177">
        <v>1204409.49</v>
      </c>
      <c r="G28" s="177" t="s">
        <v>18</v>
      </c>
      <c r="H28" s="177">
        <v>782363.13</v>
      </c>
      <c r="I28" s="177" t="s">
        <v>18</v>
      </c>
      <c r="J28" s="180" t="s">
        <v>18</v>
      </c>
      <c r="K28" s="54">
        <v>14</v>
      </c>
    </row>
    <row r="29" spans="1:11" ht="14.45" customHeight="1" x14ac:dyDescent="0.2">
      <c r="A29" s="26">
        <v>15</v>
      </c>
      <c r="B29" s="50" t="s">
        <v>59</v>
      </c>
      <c r="C29" s="177">
        <v>2624215.63</v>
      </c>
      <c r="D29" s="177" t="s">
        <v>18</v>
      </c>
      <c r="E29" s="177">
        <v>25819.16</v>
      </c>
      <c r="F29" s="177">
        <v>1283691.53</v>
      </c>
      <c r="G29" s="177" t="s">
        <v>18</v>
      </c>
      <c r="H29" s="177">
        <v>1010490.44</v>
      </c>
      <c r="I29" s="177">
        <v>21735.75</v>
      </c>
      <c r="J29" s="180">
        <v>75747.44</v>
      </c>
      <c r="K29" s="54">
        <v>15</v>
      </c>
    </row>
    <row r="30" spans="1:11" ht="14.45" customHeight="1" x14ac:dyDescent="0.2">
      <c r="A30" s="26">
        <v>16</v>
      </c>
      <c r="B30" s="50" t="s">
        <v>60</v>
      </c>
      <c r="C30" s="177">
        <v>1215509.18</v>
      </c>
      <c r="D30" s="177" t="s">
        <v>73</v>
      </c>
      <c r="E30" s="177">
        <v>7781.19</v>
      </c>
      <c r="F30" s="177">
        <v>559298.65</v>
      </c>
      <c r="G30" s="177" t="s">
        <v>73</v>
      </c>
      <c r="H30" s="177">
        <v>637082.59</v>
      </c>
      <c r="I30" s="177" t="s">
        <v>18</v>
      </c>
      <c r="J30" s="180" t="s">
        <v>18</v>
      </c>
      <c r="K30" s="54">
        <v>16</v>
      </c>
    </row>
    <row r="31" spans="1:11" ht="14.45" customHeight="1" x14ac:dyDescent="0.2">
      <c r="A31" s="26">
        <v>17</v>
      </c>
      <c r="B31" s="50" t="s">
        <v>61</v>
      </c>
      <c r="C31" s="177">
        <v>4015165.92</v>
      </c>
      <c r="D31" s="177" t="s">
        <v>73</v>
      </c>
      <c r="E31" s="177">
        <v>8619.5400000000009</v>
      </c>
      <c r="F31" s="177">
        <v>2758181.81</v>
      </c>
      <c r="G31" s="177" t="s">
        <v>18</v>
      </c>
      <c r="H31" s="177">
        <v>1216866.54</v>
      </c>
      <c r="I31" s="177" t="s">
        <v>18</v>
      </c>
      <c r="J31" s="177">
        <v>18704.45</v>
      </c>
      <c r="K31" s="54">
        <v>17</v>
      </c>
    </row>
    <row r="32" spans="1:11" ht="14.45" customHeight="1" x14ac:dyDescent="0.2">
      <c r="A32" s="26"/>
      <c r="B32" s="50"/>
      <c r="C32" s="177"/>
      <c r="D32" s="177"/>
      <c r="E32" s="177"/>
      <c r="F32" s="177"/>
      <c r="G32" s="180"/>
      <c r="H32" s="177"/>
      <c r="I32" s="177"/>
      <c r="J32" s="180"/>
      <c r="K32" s="54"/>
    </row>
    <row r="33" spans="1:11" ht="14.45" customHeight="1" x14ac:dyDescent="0.2">
      <c r="A33" s="26">
        <v>18</v>
      </c>
      <c r="B33" s="50" t="s">
        <v>62</v>
      </c>
      <c r="C33" s="177">
        <v>7035263.0499999998</v>
      </c>
      <c r="D33" s="177" t="s">
        <v>18</v>
      </c>
      <c r="E33" s="177">
        <v>27334.32</v>
      </c>
      <c r="F33" s="177">
        <v>1595662.75</v>
      </c>
      <c r="G33" s="177" t="s">
        <v>18</v>
      </c>
      <c r="H33" s="177">
        <v>2816621.49</v>
      </c>
      <c r="I33" s="177" t="s">
        <v>18</v>
      </c>
      <c r="J33" s="177">
        <v>4512.99</v>
      </c>
      <c r="K33" s="54">
        <v>18</v>
      </c>
    </row>
    <row r="34" spans="1:11" ht="14.45" customHeight="1" x14ac:dyDescent="0.2">
      <c r="A34" s="26">
        <v>19</v>
      </c>
      <c r="B34" s="50" t="s">
        <v>63</v>
      </c>
      <c r="C34" s="177">
        <v>1503303.46</v>
      </c>
      <c r="D34" s="180" t="s">
        <v>73</v>
      </c>
      <c r="E34" s="177">
        <v>44667.27</v>
      </c>
      <c r="F34" s="177">
        <v>802168.59</v>
      </c>
      <c r="G34" s="180" t="s">
        <v>18</v>
      </c>
      <c r="H34" s="177">
        <v>589209.47</v>
      </c>
      <c r="I34" s="180">
        <v>39171.480000000003</v>
      </c>
      <c r="J34" s="180" t="s">
        <v>18</v>
      </c>
      <c r="K34" s="54">
        <v>19</v>
      </c>
    </row>
    <row r="35" spans="1:11" ht="14.45" customHeight="1" x14ac:dyDescent="0.2">
      <c r="A35" s="26">
        <v>20</v>
      </c>
      <c r="B35" s="50" t="s">
        <v>64</v>
      </c>
      <c r="C35" s="177">
        <v>9532131.0800000001</v>
      </c>
      <c r="D35" s="177" t="s">
        <v>73</v>
      </c>
      <c r="E35" s="177">
        <v>53103.08</v>
      </c>
      <c r="F35" s="177">
        <v>1252748.1399999999</v>
      </c>
      <c r="G35" s="180" t="s">
        <v>18</v>
      </c>
      <c r="H35" s="177">
        <v>2015926.4</v>
      </c>
      <c r="I35" s="177" t="s">
        <v>18</v>
      </c>
      <c r="J35" s="180">
        <v>7200.03</v>
      </c>
      <c r="K35" s="54">
        <v>20</v>
      </c>
    </row>
    <row r="36" spans="1:11" ht="14.45" customHeight="1" x14ac:dyDescent="0.2">
      <c r="A36" s="26">
        <v>21</v>
      </c>
      <c r="B36" s="50" t="s">
        <v>65</v>
      </c>
      <c r="C36" s="177">
        <v>2374012.46</v>
      </c>
      <c r="D36" s="177" t="s">
        <v>18</v>
      </c>
      <c r="E36" s="177">
        <v>27135.67</v>
      </c>
      <c r="F36" s="177">
        <v>815665.01</v>
      </c>
      <c r="G36" s="180">
        <v>17883.63</v>
      </c>
      <c r="H36" s="177">
        <v>578081.84</v>
      </c>
      <c r="I36" s="180" t="s">
        <v>18</v>
      </c>
      <c r="J36" s="177">
        <v>10345.83</v>
      </c>
      <c r="K36" s="54">
        <v>21</v>
      </c>
    </row>
    <row r="37" spans="1:11" ht="14.45" customHeight="1" x14ac:dyDescent="0.2">
      <c r="A37" s="26">
        <v>22</v>
      </c>
      <c r="B37" s="50" t="s">
        <v>66</v>
      </c>
      <c r="C37" s="177">
        <v>1025819.55</v>
      </c>
      <c r="D37" s="177" t="s">
        <v>18</v>
      </c>
      <c r="E37" s="177">
        <v>28034.28</v>
      </c>
      <c r="F37" s="177">
        <v>372406.72</v>
      </c>
      <c r="G37" s="180" t="s">
        <v>73</v>
      </c>
      <c r="H37" s="177">
        <v>582586.34</v>
      </c>
      <c r="I37" s="177">
        <v>26700.28</v>
      </c>
      <c r="J37" s="177" t="s">
        <v>18</v>
      </c>
      <c r="K37" s="54">
        <v>22</v>
      </c>
    </row>
    <row r="38" spans="1:11" ht="14.45" customHeight="1" x14ac:dyDescent="0.2">
      <c r="A38" s="26"/>
      <c r="B38" s="50"/>
      <c r="C38" s="177"/>
      <c r="D38" s="177"/>
      <c r="E38" s="177"/>
      <c r="F38" s="177"/>
      <c r="G38" s="180"/>
      <c r="H38" s="177"/>
      <c r="I38" s="177"/>
      <c r="J38" s="177"/>
      <c r="K38" s="54"/>
    </row>
    <row r="39" spans="1:11" ht="14.45" customHeight="1" x14ac:dyDescent="0.2">
      <c r="A39" s="72">
        <v>23</v>
      </c>
      <c r="B39" s="51" t="s">
        <v>37</v>
      </c>
      <c r="C39" s="77">
        <v>61244539.390000001</v>
      </c>
      <c r="D39" s="77">
        <v>2803472.51</v>
      </c>
      <c r="E39" s="77">
        <v>592276.49</v>
      </c>
      <c r="F39" s="77">
        <v>22267711.829999998</v>
      </c>
      <c r="G39" s="204">
        <v>8250502.5199999996</v>
      </c>
      <c r="H39" s="77">
        <v>20407522.120000001</v>
      </c>
      <c r="I39" s="77">
        <v>3282207.1</v>
      </c>
      <c r="J39" s="77">
        <v>3640846.82</v>
      </c>
      <c r="K39" s="157">
        <v>23</v>
      </c>
    </row>
    <row r="40" spans="1:11" ht="14.45" customHeight="1" x14ac:dyDescent="0.2">
      <c r="A40" s="26"/>
      <c r="B40" s="50" t="s">
        <v>38</v>
      </c>
      <c r="C40" s="77"/>
      <c r="D40" s="77"/>
      <c r="E40" s="77"/>
      <c r="F40" s="77"/>
      <c r="G40" s="77"/>
      <c r="H40" s="77"/>
      <c r="I40" s="77"/>
      <c r="J40" s="77"/>
      <c r="K40" s="54"/>
    </row>
    <row r="41" spans="1:11" ht="12.75" customHeight="1" x14ac:dyDescent="0.2">
      <c r="A41" s="26">
        <v>24</v>
      </c>
      <c r="B41" s="50" t="s">
        <v>69</v>
      </c>
      <c r="C41" s="177">
        <v>3701275.3</v>
      </c>
      <c r="D41" s="177" t="s">
        <v>18</v>
      </c>
      <c r="E41" s="177">
        <v>59712.34</v>
      </c>
      <c r="F41" s="177">
        <v>961404.74999999988</v>
      </c>
      <c r="G41" s="177" t="s">
        <v>18</v>
      </c>
      <c r="H41" s="177">
        <v>1714020.53</v>
      </c>
      <c r="I41" s="177">
        <v>757207.92999999993</v>
      </c>
      <c r="J41" s="177" t="s">
        <v>18</v>
      </c>
      <c r="K41" s="54">
        <v>24</v>
      </c>
    </row>
    <row r="42" spans="1:11" ht="12.75" customHeight="1" x14ac:dyDescent="0.2">
      <c r="A42" s="26">
        <v>25</v>
      </c>
      <c r="B42" s="50" t="s">
        <v>70</v>
      </c>
      <c r="C42" s="177">
        <v>57543264.089999989</v>
      </c>
      <c r="D42" s="177" t="s">
        <v>18</v>
      </c>
      <c r="E42" s="177">
        <v>532564.15</v>
      </c>
      <c r="F42" s="177">
        <v>21306307.080000002</v>
      </c>
      <c r="G42" s="177" t="s">
        <v>18</v>
      </c>
      <c r="H42" s="177">
        <v>18693501.59</v>
      </c>
      <c r="I42" s="177">
        <v>2524999.17</v>
      </c>
      <c r="J42" s="177" t="s">
        <v>18</v>
      </c>
      <c r="K42" s="54">
        <v>25</v>
      </c>
    </row>
    <row r="43" spans="1:11" x14ac:dyDescent="0.2">
      <c r="C43" s="177"/>
      <c r="D43" s="114"/>
      <c r="E43" s="177"/>
      <c r="F43" s="177"/>
      <c r="G43" s="114"/>
      <c r="H43" s="177"/>
      <c r="I43" s="177"/>
      <c r="J43" s="114"/>
    </row>
    <row r="44" spans="1:11" x14ac:dyDescent="0.2">
      <c r="A44" s="83"/>
      <c r="B44" s="84"/>
      <c r="C44" s="75"/>
      <c r="D44" s="75"/>
      <c r="E44" s="75"/>
      <c r="F44" s="75"/>
      <c r="G44" s="75"/>
      <c r="H44" s="75"/>
      <c r="I44" s="75"/>
      <c r="J44" s="75"/>
      <c r="K44" s="83"/>
    </row>
    <row r="45" spans="1:11" x14ac:dyDescent="0.2">
      <c r="A45" s="83"/>
      <c r="B45" s="84"/>
      <c r="C45" s="114"/>
      <c r="D45" s="114"/>
      <c r="E45" s="114"/>
      <c r="F45" s="114"/>
      <c r="G45" s="114"/>
      <c r="H45" s="114"/>
      <c r="I45" s="114"/>
      <c r="J45" s="114"/>
      <c r="K45" s="83"/>
    </row>
    <row r="46" spans="1:11" x14ac:dyDescent="0.2">
      <c r="A46" s="28"/>
      <c r="B46" s="28"/>
      <c r="C46" s="27"/>
      <c r="E46" s="75"/>
      <c r="F46" s="75"/>
      <c r="G46" s="75"/>
      <c r="H46" s="75"/>
      <c r="I46" s="75"/>
      <c r="J46" s="75"/>
      <c r="K46" s="28"/>
    </row>
    <row r="47" spans="1:11" x14ac:dyDescent="0.2">
      <c r="A47" s="28"/>
      <c r="B47" s="28"/>
      <c r="C47" s="27"/>
      <c r="K47" s="28"/>
    </row>
    <row r="48" spans="1:11" x14ac:dyDescent="0.2">
      <c r="A48" s="28"/>
      <c r="B48" s="28"/>
      <c r="C48" s="27"/>
      <c r="K48" s="28"/>
    </row>
    <row r="49" spans="1:11" x14ac:dyDescent="0.2">
      <c r="A49" s="28"/>
      <c r="B49" s="28"/>
      <c r="C49" s="27"/>
      <c r="K49" s="28"/>
    </row>
    <row r="50" spans="1:11" x14ac:dyDescent="0.2">
      <c r="A50" s="28"/>
      <c r="B50" s="28"/>
      <c r="C50" s="27"/>
      <c r="K50" s="28"/>
    </row>
    <row r="51" spans="1:11" x14ac:dyDescent="0.2">
      <c r="A51" s="28"/>
      <c r="B51" s="28"/>
      <c r="C51" s="27"/>
      <c r="K51" s="28"/>
    </row>
    <row r="52" spans="1:11" x14ac:dyDescent="0.2">
      <c r="A52" s="28"/>
      <c r="B52" s="28"/>
      <c r="C52" s="27"/>
      <c r="K52" s="28"/>
    </row>
    <row r="53" spans="1:11" x14ac:dyDescent="0.2">
      <c r="A53" s="28"/>
      <c r="B53" s="28"/>
      <c r="C53" s="27"/>
      <c r="K53" s="28"/>
    </row>
    <row r="54" spans="1:11" x14ac:dyDescent="0.2">
      <c r="A54" s="28"/>
      <c r="B54" s="28"/>
      <c r="C54" s="27"/>
      <c r="K54" s="28"/>
    </row>
    <row r="55" spans="1:11" x14ac:dyDescent="0.2">
      <c r="A55" s="28"/>
      <c r="B55" s="28"/>
      <c r="C55" s="27"/>
      <c r="K55" s="28"/>
    </row>
    <row r="56" spans="1:11" x14ac:dyDescent="0.2">
      <c r="A56" s="28"/>
      <c r="B56" s="28"/>
      <c r="C56" s="27"/>
      <c r="K56" s="28"/>
    </row>
    <row r="57" spans="1:11" x14ac:dyDescent="0.2">
      <c r="A57" s="28"/>
      <c r="B57" s="28"/>
      <c r="C57" s="27"/>
      <c r="K57" s="28"/>
    </row>
    <row r="58" spans="1:11" x14ac:dyDescent="0.2">
      <c r="A58" s="28"/>
      <c r="B58" s="28"/>
      <c r="C58" s="27"/>
      <c r="K58" s="28"/>
    </row>
    <row r="59" spans="1:11" x14ac:dyDescent="0.2">
      <c r="A59" s="28"/>
      <c r="B59" s="28"/>
      <c r="C59" s="27"/>
      <c r="K59" s="28"/>
    </row>
    <row r="60" spans="1:11" x14ac:dyDescent="0.2">
      <c r="A60" s="28"/>
      <c r="B60" s="28"/>
      <c r="C60" s="27"/>
      <c r="K60" s="28"/>
    </row>
    <row r="61" spans="1:11" x14ac:dyDescent="0.2">
      <c r="A61" s="28"/>
      <c r="B61" s="28"/>
      <c r="C61" s="27"/>
      <c r="K61" s="28"/>
    </row>
    <row r="62" spans="1:11" x14ac:dyDescent="0.2">
      <c r="A62" s="52"/>
      <c r="B62" s="29"/>
      <c r="C62" s="27"/>
      <c r="K62" s="52"/>
    </row>
    <row r="81" spans="2:2" x14ac:dyDescent="0.2">
      <c r="B81" s="1"/>
    </row>
  </sheetData>
  <mergeCells count="15">
    <mergeCell ref="K8:K11"/>
    <mergeCell ref="F9:F10"/>
    <mergeCell ref="J9:J10"/>
    <mergeCell ref="I9:I10"/>
    <mergeCell ref="H9:H10"/>
    <mergeCell ref="G9:G10"/>
    <mergeCell ref="A1:E1"/>
    <mergeCell ref="A4:E4"/>
    <mergeCell ref="A5:E5"/>
    <mergeCell ref="C11:E11"/>
    <mergeCell ref="E9:E10"/>
    <mergeCell ref="A8:A11"/>
    <mergeCell ref="B8:B11"/>
    <mergeCell ref="C8:C10"/>
    <mergeCell ref="D9:D10"/>
  </mergeCells>
  <phoneticPr fontId="3" type="noConversion"/>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opLeftCell="B1" workbookViewId="0">
      <selection activeCell="A53" sqref="A53"/>
    </sheetView>
  </sheetViews>
  <sheetFormatPr baseColWidth="10" defaultColWidth="11.42578125" defaultRowHeight="12.75" x14ac:dyDescent="0.2"/>
  <cols>
    <col min="1" max="1" width="7.7109375" style="117" customWidth="1"/>
    <col min="2" max="2" width="36" style="120" customWidth="1"/>
    <col min="3" max="3" width="16.7109375" style="120" customWidth="1"/>
    <col min="4" max="4" width="17.28515625" style="120" customWidth="1"/>
    <col min="5" max="5" width="18" style="120" customWidth="1"/>
    <col min="6" max="16384" width="11.42578125" style="120"/>
  </cols>
  <sheetData>
    <row r="1" spans="1:5" ht="12.75" customHeight="1" x14ac:dyDescent="0.2">
      <c r="B1" s="175" t="s">
        <v>182</v>
      </c>
      <c r="C1" s="119"/>
      <c r="D1" s="119"/>
      <c r="E1" s="119"/>
    </row>
    <row r="2" spans="1:5" ht="12.75" customHeight="1" x14ac:dyDescent="0.2">
      <c r="B2" s="118"/>
      <c r="C2" s="119"/>
      <c r="D2" s="119"/>
      <c r="E2" s="119"/>
    </row>
    <row r="3" spans="1:5" ht="9.75" customHeight="1" x14ac:dyDescent="0.2"/>
    <row r="4" spans="1:5" s="117" customFormat="1" ht="12" customHeight="1" x14ac:dyDescent="0.2">
      <c r="B4" s="168" t="s">
        <v>249</v>
      </c>
      <c r="C4" s="142"/>
      <c r="D4" s="141"/>
      <c r="E4" s="142"/>
    </row>
    <row r="5" spans="1:5" s="117" customFormat="1" ht="12.75" customHeight="1" x14ac:dyDescent="0.2">
      <c r="B5" s="121" t="s">
        <v>161</v>
      </c>
      <c r="C5" s="142"/>
      <c r="D5" s="141"/>
      <c r="E5" s="142"/>
    </row>
    <row r="6" spans="1:5" ht="11.25" customHeight="1" x14ac:dyDescent="0.25">
      <c r="E6" s="124"/>
    </row>
    <row r="7" spans="1:5" ht="12.75" customHeight="1" x14ac:dyDescent="0.2"/>
    <row r="8" spans="1:5" ht="15.75" customHeight="1" x14ac:dyDescent="0.2">
      <c r="A8" s="264"/>
      <c r="B8" s="281" t="s">
        <v>44</v>
      </c>
      <c r="C8" s="270" t="s">
        <v>6</v>
      </c>
      <c r="D8" s="169" t="s">
        <v>16</v>
      </c>
      <c r="E8" s="126"/>
    </row>
    <row r="9" spans="1:5" ht="14.25" customHeight="1" x14ac:dyDescent="0.2">
      <c r="A9" s="265"/>
      <c r="B9" s="271"/>
      <c r="C9" s="271"/>
      <c r="D9" s="282">
        <v>2020</v>
      </c>
      <c r="E9" s="284">
        <v>2019</v>
      </c>
    </row>
    <row r="10" spans="1:5" ht="15" customHeight="1" x14ac:dyDescent="0.2">
      <c r="A10" s="265"/>
      <c r="B10" s="271"/>
      <c r="C10" s="272"/>
      <c r="D10" s="283"/>
      <c r="E10" s="285"/>
    </row>
    <row r="11" spans="1:5" ht="15.75" customHeight="1" x14ac:dyDescent="0.2">
      <c r="A11" s="266"/>
      <c r="B11" s="272"/>
      <c r="C11" s="190" t="s">
        <v>198</v>
      </c>
      <c r="D11" s="169" t="s">
        <v>17</v>
      </c>
      <c r="E11" s="126"/>
    </row>
    <row r="12" spans="1:5" ht="15.75" customHeight="1" x14ac:dyDescent="0.2">
      <c r="A12" s="125"/>
      <c r="B12" s="127"/>
      <c r="C12" s="138"/>
      <c r="D12" s="130"/>
      <c r="E12" s="143"/>
    </row>
    <row r="13" spans="1:5" ht="12.75" customHeight="1" x14ac:dyDescent="0.2">
      <c r="A13" s="144">
        <v>1</v>
      </c>
      <c r="B13" s="50" t="s">
        <v>45</v>
      </c>
      <c r="C13" s="177">
        <v>1445620.37</v>
      </c>
      <c r="D13" s="136">
        <v>2.3427899801845342</v>
      </c>
      <c r="E13" s="136">
        <v>0.78534282178362957</v>
      </c>
    </row>
    <row r="14" spans="1:5" ht="12.75" customHeight="1" x14ac:dyDescent="0.2">
      <c r="A14" s="144">
        <v>2</v>
      </c>
      <c r="B14" s="50" t="s">
        <v>46</v>
      </c>
      <c r="C14" s="177">
        <v>455690.15</v>
      </c>
      <c r="D14" s="136">
        <v>1.8642249065849938</v>
      </c>
      <c r="E14" s="136">
        <v>-4.9386274518311808</v>
      </c>
    </row>
    <row r="15" spans="1:5" ht="14.45" customHeight="1" x14ac:dyDescent="0.2">
      <c r="A15" s="144">
        <v>3</v>
      </c>
      <c r="B15" s="50" t="s">
        <v>47</v>
      </c>
      <c r="C15" s="177">
        <v>1372667.42</v>
      </c>
      <c r="D15" s="136">
        <v>6.8170846492377706</v>
      </c>
      <c r="E15" s="136">
        <v>6.545379178599859</v>
      </c>
    </row>
    <row r="16" spans="1:5" ht="14.45" customHeight="1" x14ac:dyDescent="0.2">
      <c r="A16" s="144">
        <v>4</v>
      </c>
      <c r="B16" s="50" t="s">
        <v>48</v>
      </c>
      <c r="C16" s="177">
        <v>188212.74</v>
      </c>
      <c r="D16" s="136">
        <v>1.0315796254247402</v>
      </c>
      <c r="E16" s="136">
        <v>44.074704950077887</v>
      </c>
    </row>
    <row r="17" spans="1:5" ht="14.45" customHeight="1" x14ac:dyDescent="0.2">
      <c r="A17" s="144">
        <v>5</v>
      </c>
      <c r="B17" s="50" t="s">
        <v>49</v>
      </c>
      <c r="C17" s="177">
        <v>239084.62</v>
      </c>
      <c r="D17" s="136">
        <v>-0.26289155851488033</v>
      </c>
      <c r="E17" s="136">
        <v>-15.789139629461062</v>
      </c>
    </row>
    <row r="18" spans="1:5" ht="14.45" customHeight="1" x14ac:dyDescent="0.2">
      <c r="A18" s="144"/>
      <c r="B18" s="50"/>
      <c r="C18" s="177"/>
      <c r="E18" s="136"/>
    </row>
    <row r="19" spans="1:5" ht="14.45" customHeight="1" x14ac:dyDescent="0.2">
      <c r="A19" s="144">
        <v>7</v>
      </c>
      <c r="B19" s="50" t="s">
        <v>50</v>
      </c>
      <c r="C19" s="177">
        <v>7411073.5700000003</v>
      </c>
      <c r="D19" s="136">
        <v>0.44642864282678829</v>
      </c>
      <c r="E19" s="136">
        <v>2.6737814637673409</v>
      </c>
    </row>
    <row r="20" spans="1:5" ht="14.45" customHeight="1" x14ac:dyDescent="0.2">
      <c r="A20" s="144">
        <v>8</v>
      </c>
      <c r="B20" s="50" t="s">
        <v>51</v>
      </c>
      <c r="C20" s="177">
        <v>2322823.96</v>
      </c>
      <c r="D20" s="136">
        <v>0.40919740835936125</v>
      </c>
      <c r="E20" s="136">
        <v>4.3818887858936506</v>
      </c>
    </row>
    <row r="21" spans="1:5" ht="14.45" customHeight="1" x14ac:dyDescent="0.2">
      <c r="A21" s="144">
        <v>9</v>
      </c>
      <c r="B21" s="50" t="s">
        <v>52</v>
      </c>
      <c r="C21" s="180">
        <v>6783701.25</v>
      </c>
      <c r="D21" s="177" t="s">
        <v>230</v>
      </c>
      <c r="E21" s="177" t="s">
        <v>230</v>
      </c>
    </row>
    <row r="22" spans="1:5" ht="14.45" customHeight="1" x14ac:dyDescent="0.2">
      <c r="A22" s="144">
        <v>10</v>
      </c>
      <c r="B22" s="50" t="s">
        <v>53</v>
      </c>
      <c r="C22" s="177">
        <v>2428831.11</v>
      </c>
      <c r="D22" s="136">
        <v>7.949206069048131</v>
      </c>
      <c r="E22" s="136">
        <v>-4.1706412575662029</v>
      </c>
    </row>
    <row r="23" spans="1:5" ht="14.45" customHeight="1" x14ac:dyDescent="0.2">
      <c r="A23" s="144">
        <v>11</v>
      </c>
      <c r="B23" s="50" t="s">
        <v>54</v>
      </c>
      <c r="C23" s="180">
        <v>483959.66</v>
      </c>
      <c r="D23" s="232">
        <v>9.3881627079316843</v>
      </c>
      <c r="E23" s="232">
        <v>-3.1684193409833625</v>
      </c>
    </row>
    <row r="24" spans="1:5" ht="14.45" customHeight="1" x14ac:dyDescent="0.2">
      <c r="A24" s="144">
        <v>12</v>
      </c>
      <c r="B24" s="50" t="s">
        <v>55</v>
      </c>
      <c r="C24" s="177">
        <v>2321018.85</v>
      </c>
      <c r="D24" s="136">
        <v>1.2437768952497805</v>
      </c>
      <c r="E24" s="136">
        <v>-5.114373841040873</v>
      </c>
    </row>
    <row r="25" spans="1:5" ht="14.45" customHeight="1" x14ac:dyDescent="0.2">
      <c r="A25" s="134"/>
      <c r="B25" s="226"/>
      <c r="C25" s="177"/>
    </row>
    <row r="26" spans="1:5" ht="14.45" customHeight="1" x14ac:dyDescent="0.2">
      <c r="A26" s="144">
        <v>13</v>
      </c>
      <c r="B26" s="50" t="s">
        <v>56</v>
      </c>
      <c r="C26" s="177">
        <v>3192033.42</v>
      </c>
      <c r="D26" s="136">
        <v>-2.2362216390807248</v>
      </c>
      <c r="E26" s="136">
        <v>-5.7551633768068626</v>
      </c>
    </row>
    <row r="27" spans="1:5" ht="14.45" customHeight="1" x14ac:dyDescent="0.2">
      <c r="A27" s="145">
        <v>14</v>
      </c>
      <c r="B27" s="50" t="s">
        <v>57</v>
      </c>
      <c r="C27" s="177">
        <v>1208824.97</v>
      </c>
      <c r="D27" s="136">
        <v>0.52249161336837346</v>
      </c>
      <c r="E27" s="136">
        <v>-15.936882141805555</v>
      </c>
    </row>
    <row r="28" spans="1:5" ht="14.45" customHeight="1" x14ac:dyDescent="0.2">
      <c r="A28" s="144">
        <v>15</v>
      </c>
      <c r="B28" s="50" t="s">
        <v>58</v>
      </c>
      <c r="C28" s="177">
        <v>2065576.97</v>
      </c>
      <c r="D28" s="136">
        <v>19.059774546713442</v>
      </c>
      <c r="E28" s="136">
        <v>30.238938468180947</v>
      </c>
    </row>
    <row r="29" spans="1:5" ht="14.45" customHeight="1" x14ac:dyDescent="0.2">
      <c r="A29" s="144">
        <v>16</v>
      </c>
      <c r="B29" s="50" t="s">
        <v>59</v>
      </c>
      <c r="C29" s="177">
        <v>2624215.63</v>
      </c>
      <c r="D29" s="136">
        <v>10.002482230085533</v>
      </c>
      <c r="E29" s="136">
        <v>-1.0596787632535154</v>
      </c>
    </row>
    <row r="30" spans="1:5" ht="14.45" customHeight="1" x14ac:dyDescent="0.2">
      <c r="A30" s="144">
        <v>17</v>
      </c>
      <c r="B30" s="50" t="s">
        <v>60</v>
      </c>
      <c r="C30" s="177">
        <v>1215509.18</v>
      </c>
      <c r="D30" s="136">
        <v>1.4059708619422508</v>
      </c>
      <c r="E30" s="136">
        <v>-1.5801055050062018</v>
      </c>
    </row>
    <row r="31" spans="1:5" ht="14.45" customHeight="1" x14ac:dyDescent="0.2">
      <c r="A31" s="144">
        <v>18</v>
      </c>
      <c r="B31" s="50" t="s">
        <v>61</v>
      </c>
      <c r="C31" s="177">
        <v>4015165.92</v>
      </c>
      <c r="D31" s="136">
        <v>9.7561897479648536</v>
      </c>
      <c r="E31" s="136">
        <v>1.1644415297747486</v>
      </c>
    </row>
    <row r="32" spans="1:5" ht="14.45" customHeight="1" x14ac:dyDescent="0.2">
      <c r="A32" s="134"/>
      <c r="B32" s="226"/>
      <c r="C32" s="177"/>
      <c r="E32" s="136"/>
    </row>
    <row r="33" spans="1:8" ht="14.45" customHeight="1" x14ac:dyDescent="0.2">
      <c r="A33" s="144">
        <v>19</v>
      </c>
      <c r="B33" s="50" t="s">
        <v>62</v>
      </c>
      <c r="C33" s="177">
        <v>7035263.0499999998</v>
      </c>
      <c r="D33" s="136">
        <v>1.9192185158406119</v>
      </c>
      <c r="E33" s="136">
        <v>-1.3155988987984415</v>
      </c>
    </row>
    <row r="34" spans="1:8" ht="14.45" customHeight="1" x14ac:dyDescent="0.2">
      <c r="A34" s="144">
        <v>20</v>
      </c>
      <c r="B34" s="50" t="s">
        <v>63</v>
      </c>
      <c r="C34" s="177">
        <v>1503303.46</v>
      </c>
      <c r="D34" s="136">
        <v>11.051240252529922</v>
      </c>
      <c r="E34" s="136">
        <v>-3.8717877557391915</v>
      </c>
      <c r="F34" s="146"/>
      <c r="G34" s="146"/>
      <c r="H34" s="146"/>
    </row>
    <row r="35" spans="1:8" ht="14.45" customHeight="1" x14ac:dyDescent="0.2">
      <c r="A35" s="144">
        <v>21</v>
      </c>
      <c r="B35" s="50" t="s">
        <v>64</v>
      </c>
      <c r="C35" s="177">
        <v>9532131.0800000001</v>
      </c>
      <c r="D35" s="136">
        <v>-23.535912977159356</v>
      </c>
      <c r="E35" s="136">
        <v>-24.206508175987651</v>
      </c>
      <c r="F35" s="146"/>
      <c r="G35" s="146"/>
      <c r="H35" s="146"/>
    </row>
    <row r="36" spans="1:8" ht="14.45" customHeight="1" x14ac:dyDescent="0.2">
      <c r="A36" s="144">
        <v>22</v>
      </c>
      <c r="B36" s="50" t="s">
        <v>65</v>
      </c>
      <c r="C36" s="177">
        <v>2374012.46</v>
      </c>
      <c r="D36" s="136">
        <v>5.3194638885897945</v>
      </c>
      <c r="E36" s="136">
        <v>-5.2182637458447942</v>
      </c>
      <c r="F36" s="146"/>
      <c r="G36" s="146"/>
      <c r="H36" s="146"/>
    </row>
    <row r="37" spans="1:8" ht="14.45" customHeight="1" x14ac:dyDescent="0.2">
      <c r="A37" s="144">
        <v>23</v>
      </c>
      <c r="B37" s="50" t="s">
        <v>66</v>
      </c>
      <c r="C37" s="177">
        <v>1025819.55</v>
      </c>
      <c r="D37" s="136">
        <v>6.1059017671291826</v>
      </c>
      <c r="E37" s="136">
        <v>-5.5262324790441539</v>
      </c>
      <c r="F37" s="146"/>
      <c r="G37" s="146"/>
      <c r="H37" s="146"/>
    </row>
    <row r="38" spans="1:8" ht="14.45" customHeight="1" x14ac:dyDescent="0.2">
      <c r="A38" s="134"/>
      <c r="B38" s="226"/>
      <c r="C38" s="177"/>
      <c r="E38" s="136"/>
      <c r="F38" s="146"/>
      <c r="G38" s="146"/>
      <c r="H38" s="146"/>
    </row>
    <row r="39" spans="1:8" ht="14.45" customHeight="1" x14ac:dyDescent="0.2">
      <c r="A39" s="158">
        <v>24</v>
      </c>
      <c r="B39" s="51" t="s">
        <v>37</v>
      </c>
      <c r="C39" s="77">
        <v>61244539.390000001</v>
      </c>
      <c r="D39" s="133">
        <v>-1.594599026869389</v>
      </c>
      <c r="E39" s="133">
        <v>-4.934952471669078</v>
      </c>
      <c r="F39" s="146"/>
      <c r="G39" s="146"/>
      <c r="H39" s="146"/>
    </row>
    <row r="40" spans="1:8" ht="14.45" customHeight="1" x14ac:dyDescent="0.2">
      <c r="A40" s="134"/>
      <c r="B40" s="227" t="s">
        <v>38</v>
      </c>
      <c r="C40" s="77"/>
      <c r="E40" s="133"/>
      <c r="F40" s="146"/>
      <c r="G40" s="146"/>
      <c r="H40" s="146"/>
    </row>
    <row r="41" spans="1:8" ht="12.75" customHeight="1" x14ac:dyDescent="0.2">
      <c r="A41" s="144">
        <v>25</v>
      </c>
      <c r="B41" s="50" t="s">
        <v>69</v>
      </c>
      <c r="C41" s="177">
        <v>3701275.3</v>
      </c>
      <c r="D41" s="177" t="s">
        <v>230</v>
      </c>
      <c r="E41" s="177" t="s">
        <v>230</v>
      </c>
    </row>
    <row r="42" spans="1:8" ht="12.75" customHeight="1" x14ac:dyDescent="0.2">
      <c r="A42" s="144">
        <v>26</v>
      </c>
      <c r="B42" s="50" t="s">
        <v>70</v>
      </c>
      <c r="C42" s="180">
        <v>57543264.089999989</v>
      </c>
      <c r="D42" s="177" t="s">
        <v>230</v>
      </c>
      <c r="E42" s="177" t="s">
        <v>230</v>
      </c>
    </row>
    <row r="43" spans="1:8" x14ac:dyDescent="0.2">
      <c r="C43" s="177"/>
      <c r="E43" s="136"/>
    </row>
    <row r="44" spans="1:8" x14ac:dyDescent="0.2">
      <c r="A44" s="147"/>
      <c r="B44" s="84"/>
      <c r="C44" s="138"/>
      <c r="D44" s="130"/>
      <c r="E44" s="138"/>
    </row>
    <row r="45" spans="1:8" x14ac:dyDescent="0.2">
      <c r="A45" s="147"/>
      <c r="B45" s="84"/>
      <c r="C45" s="138"/>
      <c r="D45" s="130"/>
      <c r="E45" s="138"/>
    </row>
    <row r="46" spans="1:8" x14ac:dyDescent="0.2">
      <c r="A46" s="148"/>
      <c r="B46" s="148"/>
      <c r="C46" s="149"/>
    </row>
    <row r="47" spans="1:8" x14ac:dyDescent="0.2">
      <c r="A47" s="148"/>
      <c r="B47" s="148"/>
      <c r="C47" s="149"/>
    </row>
    <row r="48" spans="1:8" x14ac:dyDescent="0.2">
      <c r="A48" s="148"/>
      <c r="B48" s="148"/>
      <c r="C48" s="146"/>
    </row>
    <row r="49" spans="1:3" x14ac:dyDescent="0.2">
      <c r="A49" s="148"/>
      <c r="B49" s="148"/>
      <c r="C49" s="146"/>
    </row>
    <row r="50" spans="1:3" x14ac:dyDescent="0.2">
      <c r="A50" s="148"/>
      <c r="B50" s="148"/>
      <c r="C50" s="146"/>
    </row>
    <row r="51" spans="1:3" x14ac:dyDescent="0.2">
      <c r="A51" s="148"/>
      <c r="B51" s="148"/>
      <c r="C51" s="146"/>
    </row>
    <row r="52" spans="1:3" x14ac:dyDescent="0.2">
      <c r="A52" s="148"/>
      <c r="B52" s="148"/>
      <c r="C52" s="146"/>
    </row>
    <row r="53" spans="1:3" x14ac:dyDescent="0.2">
      <c r="A53" s="148"/>
      <c r="B53" s="148"/>
      <c r="C53" s="146"/>
    </row>
    <row r="54" spans="1:3" x14ac:dyDescent="0.2">
      <c r="A54" s="148"/>
      <c r="B54" s="148"/>
      <c r="C54" s="146"/>
    </row>
    <row r="55" spans="1:3" x14ac:dyDescent="0.2">
      <c r="A55" s="148"/>
      <c r="B55" s="148"/>
      <c r="C55" s="146"/>
    </row>
    <row r="56" spans="1:3" x14ac:dyDescent="0.2">
      <c r="A56" s="148"/>
      <c r="B56" s="148"/>
      <c r="C56" s="146"/>
    </row>
    <row r="57" spans="1:3" x14ac:dyDescent="0.2">
      <c r="A57" s="148"/>
      <c r="B57" s="148"/>
      <c r="C57" s="146"/>
    </row>
    <row r="58" spans="1:3" x14ac:dyDescent="0.2">
      <c r="A58" s="148"/>
      <c r="B58" s="148"/>
      <c r="C58" s="146"/>
    </row>
    <row r="59" spans="1:3" x14ac:dyDescent="0.2">
      <c r="A59" s="148"/>
      <c r="B59" s="148"/>
      <c r="C59" s="146"/>
    </row>
    <row r="60" spans="1:3" x14ac:dyDescent="0.2">
      <c r="A60" s="148"/>
      <c r="B60" s="148"/>
      <c r="C60" s="146"/>
    </row>
    <row r="61" spans="1:3" x14ac:dyDescent="0.2">
      <c r="A61" s="148"/>
      <c r="B61" s="148"/>
      <c r="C61" s="146"/>
    </row>
    <row r="62" spans="1:3" x14ac:dyDescent="0.2">
      <c r="A62" s="150"/>
      <c r="B62" s="151"/>
      <c r="C62" s="146"/>
    </row>
    <row r="81" spans="2:2" x14ac:dyDescent="0.2">
      <c r="B81" s="152"/>
    </row>
  </sheetData>
  <mergeCells count="5">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election activeCell="A53" sqref="A53"/>
    </sheetView>
  </sheetViews>
  <sheetFormatPr baseColWidth="10" defaultColWidth="11.42578125" defaultRowHeight="12.75" x14ac:dyDescent="0.2"/>
  <cols>
    <col min="1" max="1" width="7.7109375" style="14" customWidth="1"/>
    <col min="2" max="2" width="36" style="12" customWidth="1"/>
    <col min="3" max="3" width="16.7109375" style="12" customWidth="1"/>
    <col min="4" max="7" width="9.7109375" style="12" customWidth="1"/>
    <col min="8" max="16384" width="11.42578125" style="12"/>
  </cols>
  <sheetData>
    <row r="1" spans="1:7" ht="12.75" customHeight="1" x14ac:dyDescent="0.2">
      <c r="B1" s="171" t="s">
        <v>183</v>
      </c>
      <c r="C1" s="32"/>
      <c r="D1" s="32"/>
      <c r="E1" s="32"/>
      <c r="F1" s="32"/>
      <c r="G1" s="32"/>
    </row>
    <row r="2" spans="1:7" ht="12.75" customHeight="1" x14ac:dyDescent="0.2">
      <c r="B2" s="30"/>
      <c r="C2" s="32"/>
      <c r="D2" s="32"/>
      <c r="E2" s="32"/>
      <c r="F2" s="32"/>
      <c r="G2" s="32"/>
    </row>
    <row r="3" spans="1:7" ht="9.75" customHeight="1" x14ac:dyDescent="0.2"/>
    <row r="4" spans="1:7" s="14" customFormat="1" ht="12" customHeight="1" x14ac:dyDescent="0.2">
      <c r="B4" s="172" t="s">
        <v>167</v>
      </c>
      <c r="C4" s="49"/>
      <c r="D4" s="49"/>
      <c r="E4" s="49"/>
      <c r="F4" s="49"/>
      <c r="G4" s="13"/>
    </row>
    <row r="5" spans="1:7" s="14" customFormat="1" ht="12.75" customHeight="1" x14ac:dyDescent="0.2">
      <c r="B5" s="172" t="s">
        <v>233</v>
      </c>
      <c r="C5" s="49"/>
      <c r="D5" s="49"/>
      <c r="E5" s="49"/>
      <c r="F5" s="49"/>
      <c r="G5" s="13"/>
    </row>
    <row r="6" spans="1:7" ht="11.25" customHeight="1" x14ac:dyDescent="0.25">
      <c r="G6" s="34"/>
    </row>
    <row r="7" spans="1:7" ht="12.75" customHeight="1" x14ac:dyDescent="0.2"/>
    <row r="8" spans="1:7" ht="15.75" customHeight="1" x14ac:dyDescent="0.2">
      <c r="A8" s="247"/>
      <c r="B8" s="286" t="s">
        <v>44</v>
      </c>
      <c r="C8" s="253" t="s">
        <v>6</v>
      </c>
      <c r="D8" s="278" t="s">
        <v>6</v>
      </c>
      <c r="E8" s="287"/>
      <c r="F8" s="287"/>
      <c r="G8" s="287"/>
    </row>
    <row r="9" spans="1:7" ht="14.25" customHeight="1" x14ac:dyDescent="0.2">
      <c r="A9" s="248"/>
      <c r="B9" s="251"/>
      <c r="C9" s="251"/>
      <c r="D9" s="275" t="s">
        <v>21</v>
      </c>
      <c r="E9" s="276"/>
      <c r="F9" s="275" t="s">
        <v>79</v>
      </c>
      <c r="G9" s="277"/>
    </row>
    <row r="10" spans="1:7" ht="15" customHeight="1" x14ac:dyDescent="0.2">
      <c r="A10" s="248"/>
      <c r="B10" s="251"/>
      <c r="C10" s="252"/>
      <c r="D10" s="173">
        <v>2021</v>
      </c>
      <c r="E10" s="173">
        <v>2020</v>
      </c>
      <c r="F10" s="174">
        <v>2021</v>
      </c>
      <c r="G10" s="173">
        <v>2020</v>
      </c>
    </row>
    <row r="11" spans="1:7" ht="15.75" customHeight="1" x14ac:dyDescent="0.2">
      <c r="A11" s="249"/>
      <c r="B11" s="252"/>
      <c r="C11" s="278" t="s">
        <v>198</v>
      </c>
      <c r="D11" s="277"/>
      <c r="E11" s="277"/>
      <c r="F11" s="277"/>
      <c r="G11" s="277"/>
    </row>
    <row r="12" spans="1:7" ht="15.75" customHeight="1" x14ac:dyDescent="0.2">
      <c r="A12" s="35"/>
      <c r="B12" s="15"/>
      <c r="C12" s="17"/>
      <c r="D12" s="17"/>
      <c r="E12" s="18"/>
      <c r="F12" s="18"/>
      <c r="G12" s="19"/>
    </row>
    <row r="13" spans="1:7" ht="12.75" customHeight="1" x14ac:dyDescent="0.2">
      <c r="A13" s="26">
        <v>1</v>
      </c>
      <c r="B13" s="50" t="s">
        <v>45</v>
      </c>
      <c r="C13" s="177">
        <v>1445620.37</v>
      </c>
      <c r="D13" s="60">
        <v>277.95046529513559</v>
      </c>
      <c r="E13" s="60">
        <v>247.33458413587815</v>
      </c>
      <c r="F13" s="219">
        <v>1.1328049607682595</v>
      </c>
      <c r="G13" s="219">
        <v>1.1532613480221434</v>
      </c>
    </row>
    <row r="14" spans="1:7" ht="12.75" customHeight="1" x14ac:dyDescent="0.2">
      <c r="A14" s="26">
        <v>2</v>
      </c>
      <c r="B14" s="50" t="s">
        <v>46</v>
      </c>
      <c r="C14" s="177">
        <v>455690.15</v>
      </c>
      <c r="D14" s="60">
        <v>129.16387471655329</v>
      </c>
      <c r="E14" s="60">
        <v>122.16016657564174</v>
      </c>
      <c r="F14" s="219">
        <v>0.71192891728075491</v>
      </c>
      <c r="G14" s="219">
        <v>0.81886236749331676</v>
      </c>
    </row>
    <row r="15" spans="1:7" ht="14.45" customHeight="1" x14ac:dyDescent="0.2">
      <c r="A15" s="26">
        <v>3</v>
      </c>
      <c r="B15" s="50" t="s">
        <v>47</v>
      </c>
      <c r="C15" s="177">
        <v>1372667.42</v>
      </c>
      <c r="D15" s="60">
        <v>155.29668740807782</v>
      </c>
      <c r="E15" s="60">
        <v>145.5997677317018</v>
      </c>
      <c r="F15" s="219">
        <v>0.51336700183019734</v>
      </c>
      <c r="G15" s="219">
        <v>0.59395228953887325</v>
      </c>
    </row>
    <row r="16" spans="1:7" ht="14.45" customHeight="1" x14ac:dyDescent="0.2">
      <c r="A16" s="26">
        <v>4</v>
      </c>
      <c r="B16" s="50" t="s">
        <v>48</v>
      </c>
      <c r="C16" s="177">
        <v>188212.74</v>
      </c>
      <c r="D16" s="60">
        <v>89.967848948374751</v>
      </c>
      <c r="E16" s="60">
        <v>99.727516059957168</v>
      </c>
      <c r="F16" s="219">
        <v>0.54920830547391397</v>
      </c>
      <c r="G16" s="219">
        <v>0.63453224257000929</v>
      </c>
    </row>
    <row r="17" spans="1:7" ht="14.45" customHeight="1" x14ac:dyDescent="0.2">
      <c r="A17" s="26">
        <v>5</v>
      </c>
      <c r="B17" s="50" t="s">
        <v>49</v>
      </c>
      <c r="C17" s="177">
        <v>239084.62</v>
      </c>
      <c r="D17" s="60">
        <v>144.98764099454215</v>
      </c>
      <c r="E17" s="60">
        <v>145.45801577669903</v>
      </c>
      <c r="F17" s="219">
        <v>0.86231529382452543</v>
      </c>
      <c r="G17" s="219">
        <v>0.89677788607988951</v>
      </c>
    </row>
    <row r="18" spans="1:7" ht="14.45" customHeight="1" x14ac:dyDescent="0.2">
      <c r="A18" s="26"/>
      <c r="B18" s="50"/>
      <c r="C18" s="177"/>
      <c r="E18" s="60"/>
      <c r="G18" s="219"/>
    </row>
    <row r="19" spans="1:7" ht="14.45" customHeight="1" x14ac:dyDescent="0.2">
      <c r="A19" s="26">
        <v>6</v>
      </c>
      <c r="B19" s="50" t="s">
        <v>50</v>
      </c>
      <c r="C19" s="177">
        <v>7411073.5700000003</v>
      </c>
      <c r="D19" s="60">
        <v>814.22473851900679</v>
      </c>
      <c r="E19" s="60">
        <v>803.19349662529942</v>
      </c>
      <c r="F19" s="219">
        <v>4.2557572644712236</v>
      </c>
      <c r="G19" s="219">
        <v>4.4862354568491964</v>
      </c>
    </row>
    <row r="20" spans="1:7" ht="14.45" customHeight="1" x14ac:dyDescent="0.2">
      <c r="A20" s="26">
        <v>7</v>
      </c>
      <c r="B20" s="50" t="s">
        <v>51</v>
      </c>
      <c r="C20" s="177">
        <v>2322823.96</v>
      </c>
      <c r="D20" s="60">
        <v>390.78465006729476</v>
      </c>
      <c r="E20" s="60">
        <v>372.22168302493964</v>
      </c>
      <c r="F20" s="219">
        <v>1.8880060352626211</v>
      </c>
      <c r="G20" s="219">
        <v>2.0089541801289275</v>
      </c>
    </row>
    <row r="21" spans="1:7" ht="14.45" customHeight="1" x14ac:dyDescent="0.2">
      <c r="A21" s="26">
        <v>8</v>
      </c>
      <c r="B21" s="50" t="s">
        <v>52</v>
      </c>
      <c r="C21" s="180">
        <v>6783701.25</v>
      </c>
      <c r="D21" s="233">
        <v>364.38208357952408</v>
      </c>
      <c r="E21" s="180" t="s">
        <v>230</v>
      </c>
      <c r="F21" s="234">
        <v>1.5907868636540277</v>
      </c>
      <c r="G21" s="180" t="s">
        <v>230</v>
      </c>
    </row>
    <row r="22" spans="1:7" ht="14.45" customHeight="1" x14ac:dyDescent="0.2">
      <c r="A22" s="26">
        <v>9</v>
      </c>
      <c r="B22" s="50" t="s">
        <v>53</v>
      </c>
      <c r="C22" s="177">
        <v>2428831.11</v>
      </c>
      <c r="D22" s="60">
        <v>414.40558095888071</v>
      </c>
      <c r="E22" s="60">
        <v>378.08366493026386</v>
      </c>
      <c r="F22" s="219">
        <v>2.2264664275438615</v>
      </c>
      <c r="G22" s="219">
        <v>2.2072107621139967</v>
      </c>
    </row>
    <row r="23" spans="1:7" ht="14.45" customHeight="1" x14ac:dyDescent="0.2">
      <c r="A23" s="26">
        <v>10</v>
      </c>
      <c r="B23" s="50" t="s">
        <v>54</v>
      </c>
      <c r="C23" s="180">
        <v>483959.66</v>
      </c>
      <c r="D23" s="233">
        <v>110.11596359499431</v>
      </c>
      <c r="E23" s="233">
        <v>107.6457810218978</v>
      </c>
      <c r="F23" s="234">
        <v>0.40081805900268264</v>
      </c>
      <c r="G23" s="234">
        <v>0.4494393975334629</v>
      </c>
    </row>
    <row r="24" spans="1:7" ht="14.45" customHeight="1" x14ac:dyDescent="0.2">
      <c r="A24" s="26">
        <v>11</v>
      </c>
      <c r="B24" s="50" t="s">
        <v>55</v>
      </c>
      <c r="C24" s="177">
        <v>2321018.85</v>
      </c>
      <c r="D24" s="60">
        <v>197.65126884101167</v>
      </c>
      <c r="E24" s="60">
        <v>188.51288545349891</v>
      </c>
      <c r="F24" s="219">
        <v>1.0228178154657714</v>
      </c>
      <c r="G24" s="219">
        <v>1.1276774574521375</v>
      </c>
    </row>
    <row r="25" spans="1:7" x14ac:dyDescent="0.2">
      <c r="A25" s="40"/>
      <c r="B25" s="98"/>
    </row>
    <row r="26" spans="1:7" ht="14.45" customHeight="1" x14ac:dyDescent="0.2">
      <c r="A26" s="26">
        <v>12</v>
      </c>
      <c r="B26" s="50" t="s">
        <v>56</v>
      </c>
      <c r="C26" s="177">
        <v>3192033.42</v>
      </c>
      <c r="D26" s="60">
        <v>231.96231523871811</v>
      </c>
      <c r="E26" s="60">
        <v>239.60131430248771</v>
      </c>
      <c r="F26" s="219">
        <v>0.8822233535408327</v>
      </c>
      <c r="G26" s="219">
        <v>1.0034091198064514</v>
      </c>
    </row>
    <row r="27" spans="1:7" ht="14.45" customHeight="1" x14ac:dyDescent="0.2">
      <c r="A27" s="73">
        <v>13</v>
      </c>
      <c r="B27" s="50" t="s">
        <v>57</v>
      </c>
      <c r="C27" s="177">
        <v>1208824.97</v>
      </c>
      <c r="D27" s="60">
        <v>177.84683978225686</v>
      </c>
      <c r="E27" s="60">
        <v>167.27525246904995</v>
      </c>
      <c r="F27" s="219">
        <v>0.86999759279488686</v>
      </c>
      <c r="G27" s="219">
        <v>1.0313616858081589</v>
      </c>
    </row>
    <row r="28" spans="1:7" ht="14.45" customHeight="1" x14ac:dyDescent="0.2">
      <c r="A28" s="26">
        <v>14</v>
      </c>
      <c r="B28" s="50" t="s">
        <v>58</v>
      </c>
      <c r="C28" s="177">
        <v>2065576.97</v>
      </c>
      <c r="D28" s="60">
        <v>338.73023450311575</v>
      </c>
      <c r="E28" s="60">
        <v>273.25681367144432</v>
      </c>
      <c r="F28" s="219">
        <v>1.9270157108069905</v>
      </c>
      <c r="G28" s="219">
        <v>1.8868593542865701</v>
      </c>
    </row>
    <row r="29" spans="1:7" ht="14.45" customHeight="1" x14ac:dyDescent="0.2">
      <c r="A29" s="26">
        <v>15</v>
      </c>
      <c r="B29" s="50" t="s">
        <v>59</v>
      </c>
      <c r="C29" s="177">
        <v>2624215.63</v>
      </c>
      <c r="D29" s="60">
        <v>228.84936164646376</v>
      </c>
      <c r="E29" s="60">
        <v>207.13699227229316</v>
      </c>
      <c r="F29" s="219">
        <v>0.81603104415606764</v>
      </c>
      <c r="G29" s="219">
        <v>0.76479988779534225</v>
      </c>
    </row>
    <row r="30" spans="1:7" ht="14.45" customHeight="1" x14ac:dyDescent="0.2">
      <c r="A30" s="26">
        <v>16</v>
      </c>
      <c r="B30" s="50" t="s">
        <v>60</v>
      </c>
      <c r="C30" s="177">
        <v>1215509.18</v>
      </c>
      <c r="D30" s="60">
        <v>254.71692791282479</v>
      </c>
      <c r="E30" s="60">
        <v>252.93446296687063</v>
      </c>
      <c r="F30" s="219">
        <v>1.2100111494891186</v>
      </c>
      <c r="G30" s="219">
        <v>1.3233202471997336</v>
      </c>
    </row>
    <row r="31" spans="1:7" ht="14.45" customHeight="1" x14ac:dyDescent="0.2">
      <c r="A31" s="26">
        <v>17</v>
      </c>
      <c r="B31" s="50" t="s">
        <v>61</v>
      </c>
      <c r="C31" s="177">
        <v>4015165.92</v>
      </c>
      <c r="D31" s="60">
        <v>537.7214302932905</v>
      </c>
      <c r="E31" s="60">
        <v>479.26886021223635</v>
      </c>
      <c r="F31" s="219">
        <v>3.2931851381646791</v>
      </c>
      <c r="G31" s="219">
        <v>3.1753584509976194</v>
      </c>
    </row>
    <row r="32" spans="1:7" x14ac:dyDescent="0.2">
      <c r="A32" s="40"/>
      <c r="B32" s="98"/>
    </row>
    <row r="33" spans="1:10" ht="14.45" customHeight="1" x14ac:dyDescent="0.2">
      <c r="A33" s="26">
        <v>18</v>
      </c>
      <c r="B33" s="50" t="s">
        <v>62</v>
      </c>
      <c r="C33" s="177">
        <v>7035263.0499999998</v>
      </c>
      <c r="D33" s="60">
        <v>790.92333333333329</v>
      </c>
      <c r="E33" s="60">
        <v>772.20981653428794</v>
      </c>
      <c r="F33" s="219">
        <v>3.1632732221995257</v>
      </c>
      <c r="G33" s="219">
        <v>3.6152523123953229</v>
      </c>
      <c r="H33" s="27"/>
      <c r="I33" s="27"/>
      <c r="J33" s="27"/>
    </row>
    <row r="34" spans="1:10" ht="14.45" customHeight="1" x14ac:dyDescent="0.2">
      <c r="A34" s="26">
        <v>19</v>
      </c>
      <c r="B34" s="50" t="s">
        <v>63</v>
      </c>
      <c r="C34" s="177">
        <v>1503303.46</v>
      </c>
      <c r="D34" s="60">
        <v>231.34863958140966</v>
      </c>
      <c r="E34" s="60">
        <v>211.91335942391984</v>
      </c>
      <c r="F34" s="219">
        <v>1.258241253039011</v>
      </c>
      <c r="G34" s="219">
        <v>1.2335234545971363</v>
      </c>
      <c r="H34" s="27"/>
      <c r="I34" s="27"/>
      <c r="J34" s="27"/>
    </row>
    <row r="35" spans="1:10" ht="14.45" customHeight="1" x14ac:dyDescent="0.2">
      <c r="A35" s="26">
        <v>20</v>
      </c>
      <c r="B35" s="50" t="s">
        <v>64</v>
      </c>
      <c r="C35" s="177">
        <v>9532131.0800000001</v>
      </c>
      <c r="D35" s="60">
        <v>955.6979225987568</v>
      </c>
      <c r="E35" s="60">
        <v>1230.3744877615477</v>
      </c>
      <c r="F35" s="219">
        <v>4.4673824894090348</v>
      </c>
      <c r="G35" s="219">
        <v>6.6548377953119653</v>
      </c>
      <c r="H35" s="27"/>
      <c r="I35" s="27"/>
      <c r="J35" s="27"/>
    </row>
    <row r="36" spans="1:10" ht="14.45" customHeight="1" x14ac:dyDescent="0.2">
      <c r="A36" s="26">
        <v>21</v>
      </c>
      <c r="B36" s="50" t="s">
        <v>65</v>
      </c>
      <c r="C36" s="177">
        <v>2374012.46</v>
      </c>
      <c r="D36" s="60">
        <v>342.42210587047452</v>
      </c>
      <c r="E36" s="60">
        <v>326.63470511520069</v>
      </c>
      <c r="F36" s="219">
        <v>1.816573264007395</v>
      </c>
      <c r="G36" s="219">
        <v>1.9496500386786222</v>
      </c>
      <c r="H36" s="27"/>
      <c r="I36" s="27"/>
      <c r="J36" s="27"/>
    </row>
    <row r="37" spans="1:10" ht="14.45" customHeight="1" x14ac:dyDescent="0.2">
      <c r="A37" s="26">
        <v>22</v>
      </c>
      <c r="B37" s="50" t="s">
        <v>66</v>
      </c>
      <c r="C37" s="177">
        <v>1025819.55</v>
      </c>
      <c r="D37" s="60">
        <v>146.71332236842105</v>
      </c>
      <c r="E37" s="60">
        <v>139.22644009216592</v>
      </c>
      <c r="F37" s="219">
        <v>0.73996649068839271</v>
      </c>
      <c r="G37" s="219">
        <v>0.74647873386595187</v>
      </c>
      <c r="H37" s="27"/>
      <c r="I37" s="27"/>
      <c r="J37" s="27"/>
    </row>
    <row r="38" spans="1:10" x14ac:dyDescent="0.2">
      <c r="A38" s="40"/>
      <c r="B38" s="98"/>
    </row>
    <row r="39" spans="1:10" ht="14.45" customHeight="1" x14ac:dyDescent="0.2">
      <c r="A39" s="72">
        <v>23</v>
      </c>
      <c r="B39" s="51" t="s">
        <v>37</v>
      </c>
      <c r="C39" s="77">
        <v>61244539.390000001</v>
      </c>
      <c r="D39" s="77">
        <v>367.55912612153037</v>
      </c>
      <c r="E39" s="77">
        <v>368.88818125240789</v>
      </c>
      <c r="F39" s="221">
        <v>1.6652256932633089</v>
      </c>
      <c r="G39" s="221">
        <v>1.8698381657095606</v>
      </c>
      <c r="H39" s="27"/>
      <c r="I39" s="27"/>
      <c r="J39" s="27"/>
    </row>
    <row r="40" spans="1:10" ht="12.75" customHeight="1" x14ac:dyDescent="0.2">
      <c r="A40" s="26"/>
      <c r="B40" s="50" t="s">
        <v>38</v>
      </c>
      <c r="C40" s="202"/>
      <c r="G40" s="220"/>
    </row>
    <row r="41" spans="1:10" ht="12.75" customHeight="1" x14ac:dyDescent="0.2">
      <c r="A41" s="26">
        <v>24</v>
      </c>
      <c r="B41" s="50" t="s">
        <v>67</v>
      </c>
      <c r="C41" s="177">
        <v>3701275.3</v>
      </c>
      <c r="D41" s="233">
        <v>174.51437125748501</v>
      </c>
      <c r="E41" s="233">
        <v>167.84422284019283</v>
      </c>
      <c r="F41" s="234">
        <v>0.71041346386347415</v>
      </c>
      <c r="G41" s="219">
        <v>0.7410073143095145</v>
      </c>
    </row>
    <row r="42" spans="1:10" x14ac:dyDescent="0.2">
      <c r="A42" s="26">
        <v>25</v>
      </c>
      <c r="B42" s="50" t="s">
        <v>68</v>
      </c>
      <c r="C42" s="177">
        <v>57543264.089999989</v>
      </c>
      <c r="D42" s="233">
        <v>395.98711834897733</v>
      </c>
      <c r="E42" s="180" t="s">
        <v>230</v>
      </c>
      <c r="F42" s="234">
        <v>1.5645888236127348</v>
      </c>
      <c r="G42" s="180" t="s">
        <v>230</v>
      </c>
    </row>
    <row r="44" spans="1:10" x14ac:dyDescent="0.2">
      <c r="A44" s="83"/>
      <c r="B44" s="84"/>
      <c r="C44" s="60"/>
      <c r="D44" s="60"/>
      <c r="E44" s="60"/>
      <c r="F44" s="60"/>
      <c r="G44" s="74"/>
    </row>
    <row r="45" spans="1:10" x14ac:dyDescent="0.2">
      <c r="A45" s="83"/>
      <c r="B45" s="84"/>
      <c r="C45" s="60"/>
      <c r="D45" s="60"/>
      <c r="E45" s="60"/>
      <c r="F45" s="60"/>
      <c r="G45" s="74"/>
    </row>
    <row r="46" spans="1:10" x14ac:dyDescent="0.2">
      <c r="A46" s="28"/>
      <c r="B46" s="28"/>
    </row>
    <row r="47" spans="1:10" x14ac:dyDescent="0.2">
      <c r="A47" s="28"/>
      <c r="B47" s="28"/>
    </row>
    <row r="48" spans="1:10" x14ac:dyDescent="0.2">
      <c r="A48" s="28"/>
      <c r="B48" s="28"/>
    </row>
    <row r="49" spans="1:2" x14ac:dyDescent="0.2">
      <c r="A49" s="28"/>
      <c r="B49" s="28"/>
    </row>
    <row r="50" spans="1:2" x14ac:dyDescent="0.2">
      <c r="A50" s="28"/>
      <c r="B50" s="28"/>
    </row>
    <row r="51" spans="1:2" x14ac:dyDescent="0.2">
      <c r="A51" s="28"/>
      <c r="B51" s="28"/>
    </row>
    <row r="52" spans="1:2" x14ac:dyDescent="0.2">
      <c r="A52" s="28"/>
      <c r="B52" s="28"/>
    </row>
    <row r="53" spans="1:2" x14ac:dyDescent="0.2">
      <c r="A53" s="28"/>
      <c r="B53" s="28"/>
    </row>
    <row r="54" spans="1:2" x14ac:dyDescent="0.2">
      <c r="A54" s="28"/>
      <c r="B54" s="28"/>
    </row>
    <row r="55" spans="1:2" x14ac:dyDescent="0.2">
      <c r="A55" s="28"/>
      <c r="B55" s="28"/>
    </row>
    <row r="56" spans="1:2" x14ac:dyDescent="0.2">
      <c r="A56" s="28"/>
      <c r="B56" s="28"/>
    </row>
    <row r="57" spans="1:2" x14ac:dyDescent="0.2">
      <c r="A57" s="28"/>
      <c r="B57" s="28"/>
    </row>
    <row r="58" spans="1:2" x14ac:dyDescent="0.2">
      <c r="A58" s="28"/>
      <c r="B58" s="28"/>
    </row>
    <row r="59" spans="1:2" x14ac:dyDescent="0.2">
      <c r="A59" s="28"/>
      <c r="B59" s="28"/>
    </row>
    <row r="60" spans="1:2" x14ac:dyDescent="0.2">
      <c r="A60" s="28"/>
      <c r="B60" s="28"/>
    </row>
    <row r="61" spans="1:2" x14ac:dyDescent="0.2">
      <c r="A61" s="28"/>
      <c r="B61" s="28"/>
    </row>
    <row r="62" spans="1:2" x14ac:dyDescent="0.2">
      <c r="A62" s="52"/>
      <c r="B62" s="29"/>
    </row>
    <row r="81" spans="2:2" x14ac:dyDescent="0.2">
      <c r="B81" s="1"/>
    </row>
  </sheetData>
  <mergeCells count="7">
    <mergeCell ref="A8:A11"/>
    <mergeCell ref="B8:B11"/>
    <mergeCell ref="C8:C10"/>
    <mergeCell ref="C11:G11"/>
    <mergeCell ref="D8:G8"/>
    <mergeCell ref="D9:E9"/>
    <mergeCell ref="F9:G9"/>
  </mergeCells>
  <phoneticPr fontId="3" type="noConversion"/>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78"/>
  <sheetViews>
    <sheetView workbookViewId="0">
      <selection activeCell="E13" sqref="E13"/>
    </sheetView>
  </sheetViews>
  <sheetFormatPr baseColWidth="10" defaultColWidth="11.42578125" defaultRowHeight="12.75" x14ac:dyDescent="0.2"/>
  <cols>
    <col min="1" max="1" width="31.85546875" style="12" customWidth="1"/>
    <col min="2" max="5" width="16.7109375" style="12" customWidth="1"/>
    <col min="6" max="16384" width="11.42578125" style="12"/>
  </cols>
  <sheetData>
    <row r="1" spans="1:5" ht="12.75" customHeight="1" x14ac:dyDescent="0.2">
      <c r="A1" s="171" t="s">
        <v>184</v>
      </c>
      <c r="B1" s="171"/>
      <c r="C1" s="32"/>
      <c r="D1" s="32"/>
      <c r="E1" s="32"/>
    </row>
    <row r="2" spans="1:5" ht="12.75" customHeight="1" x14ac:dyDescent="0.2">
      <c r="A2" s="30"/>
      <c r="B2" s="30"/>
      <c r="C2" s="32"/>
      <c r="D2" s="32"/>
      <c r="E2" s="32"/>
    </row>
    <row r="3" spans="1:5" ht="12.75" customHeight="1" x14ac:dyDescent="0.2"/>
    <row r="4" spans="1:5" ht="15" customHeight="1" x14ac:dyDescent="0.2">
      <c r="A4" s="172" t="s">
        <v>188</v>
      </c>
      <c r="B4" s="172"/>
      <c r="C4" s="55"/>
      <c r="D4" s="55"/>
      <c r="E4" s="32"/>
    </row>
    <row r="5" spans="1:5" ht="12.75" customHeight="1" x14ac:dyDescent="0.25">
      <c r="A5" s="56"/>
      <c r="B5" s="56"/>
      <c r="C5" s="55"/>
      <c r="D5" s="55"/>
      <c r="E5" s="32"/>
    </row>
    <row r="6" spans="1:5" ht="12.75" customHeight="1" x14ac:dyDescent="0.25">
      <c r="E6" s="34"/>
    </row>
    <row r="7" spans="1:5" ht="12.75" customHeight="1" x14ac:dyDescent="0.2"/>
    <row r="8" spans="1:5" ht="18" customHeight="1" x14ac:dyDescent="0.2">
      <c r="A8" s="288" t="s">
        <v>23</v>
      </c>
      <c r="B8" s="291">
        <v>2010</v>
      </c>
      <c r="C8" s="291">
        <v>2011</v>
      </c>
      <c r="D8" s="291">
        <v>2012</v>
      </c>
      <c r="E8" s="294">
        <v>2013</v>
      </c>
    </row>
    <row r="9" spans="1:5" ht="15" customHeight="1" x14ac:dyDescent="0.2">
      <c r="A9" s="289"/>
      <c r="B9" s="292"/>
      <c r="C9" s="292"/>
      <c r="D9" s="292"/>
      <c r="E9" s="295"/>
    </row>
    <row r="10" spans="1:5" ht="12.75" customHeight="1" x14ac:dyDescent="0.2">
      <c r="A10" s="289"/>
      <c r="B10" s="293"/>
      <c r="C10" s="293"/>
      <c r="D10" s="293"/>
      <c r="E10" s="296"/>
    </row>
    <row r="11" spans="1:5" ht="18" customHeight="1" x14ac:dyDescent="0.2">
      <c r="A11" s="290"/>
      <c r="B11" s="278" t="s">
        <v>172</v>
      </c>
      <c r="C11" s="287"/>
      <c r="D11" s="287"/>
      <c r="E11" s="287"/>
    </row>
    <row r="12" spans="1:5" ht="14.45" customHeight="1" x14ac:dyDescent="0.2">
      <c r="A12" s="57"/>
      <c r="B12" s="62"/>
      <c r="D12" s="58"/>
      <c r="E12" s="58"/>
    </row>
    <row r="13" spans="1:5" ht="14.45" customHeight="1" x14ac:dyDescent="0.2">
      <c r="A13" s="167" t="s">
        <v>7</v>
      </c>
      <c r="B13" s="77">
        <f>[6]Tab01_Bund!$D$17</f>
        <v>5531461.2199999997</v>
      </c>
      <c r="C13" s="77">
        <f>[7]Tab01_Bund!$D$17</f>
        <v>5686458.8600000003</v>
      </c>
      <c r="D13" s="77">
        <f>[8]Tab01_Bund!$D$17</f>
        <v>5561271.6399999997</v>
      </c>
      <c r="E13" s="77"/>
    </row>
    <row r="14" spans="1:5" ht="14.45" customHeight="1" x14ac:dyDescent="0.2">
      <c r="A14" s="57"/>
      <c r="B14" s="77"/>
      <c r="C14" s="177"/>
    </row>
    <row r="15" spans="1:5" ht="14.45" customHeight="1" x14ac:dyDescent="0.2">
      <c r="A15" s="112" t="s">
        <v>24</v>
      </c>
      <c r="B15" s="177">
        <f>[6]Tab01_Bund!$D$18</f>
        <v>5313279.6100000003</v>
      </c>
      <c r="C15" s="177">
        <f>[7]Tab01_Bund!$D$18</f>
        <v>5484679.8200000003</v>
      </c>
      <c r="D15" s="177">
        <f>[8]Tab01_Bund!$D$18</f>
        <v>5393229.7000000002</v>
      </c>
      <c r="E15" s="177"/>
    </row>
    <row r="16" spans="1:5" ht="14.45" customHeight="1" x14ac:dyDescent="0.2">
      <c r="A16" s="57"/>
      <c r="B16" s="77"/>
      <c r="C16" s="177"/>
    </row>
    <row r="17" spans="1:5" ht="14.45" customHeight="1" x14ac:dyDescent="0.2">
      <c r="A17" s="112" t="s">
        <v>25</v>
      </c>
      <c r="B17" s="177">
        <f>[6]Tab01_Bund!$D$19</f>
        <v>218181.61</v>
      </c>
      <c r="C17" s="177">
        <f>[7]Tab01_Bund!$D$19</f>
        <v>201779.04</v>
      </c>
      <c r="D17" s="177">
        <f>[8]Tab01_Bund!$D$19</f>
        <v>168041.94</v>
      </c>
      <c r="E17" s="177"/>
    </row>
    <row r="18" spans="1:5" ht="14.45" customHeight="1" x14ac:dyDescent="0.2">
      <c r="A18" s="57"/>
      <c r="B18" s="77"/>
      <c r="C18" s="177"/>
    </row>
    <row r="19" spans="1:5" ht="14.45" customHeight="1" x14ac:dyDescent="0.2">
      <c r="A19" s="167" t="s">
        <v>26</v>
      </c>
      <c r="B19" s="77">
        <f>[6]Tab01_Bund!$D$13</f>
        <v>741016.89</v>
      </c>
      <c r="C19" s="77">
        <f>[7]Tab01_Bund!$D$13</f>
        <v>866130.72</v>
      </c>
      <c r="D19" s="77">
        <f>[8]Tab01_Bund!$D$13</f>
        <v>883813.01</v>
      </c>
      <c r="E19" s="77"/>
    </row>
    <row r="20" spans="1:5" ht="14.45" customHeight="1" x14ac:dyDescent="0.2">
      <c r="A20" s="112" t="s">
        <v>27</v>
      </c>
      <c r="B20" s="77"/>
      <c r="C20" s="177"/>
    </row>
    <row r="21" spans="1:5" ht="14.45" customHeight="1" x14ac:dyDescent="0.2">
      <c r="A21" s="112" t="s">
        <v>28</v>
      </c>
      <c r="B21" s="114">
        <f>[6]Tab01_Bund!$D$14</f>
        <v>3981.74</v>
      </c>
      <c r="C21" s="114">
        <f>[7]Tab01_Bund!$D$14</f>
        <v>2903.38</v>
      </c>
      <c r="D21" s="114">
        <f>[8]Tab01_Bund!$D$14</f>
        <v>3499.16</v>
      </c>
    </row>
    <row r="22" spans="1:5" ht="14.45" customHeight="1" x14ac:dyDescent="0.2">
      <c r="A22" s="43"/>
      <c r="B22" s="77"/>
      <c r="C22" s="177"/>
    </row>
    <row r="23" spans="1:5" ht="14.45" customHeight="1" x14ac:dyDescent="0.2">
      <c r="A23" s="112" t="s">
        <v>29</v>
      </c>
      <c r="B23" s="177">
        <f>[6]Tab01_Bund!$D$15</f>
        <v>341528.12</v>
      </c>
      <c r="C23" s="177">
        <f>[7]Tab01_Bund!$D$15</f>
        <v>465626.34</v>
      </c>
      <c r="D23" s="177">
        <f>[8]Tab01_Bund!$D$15</f>
        <v>469494.26</v>
      </c>
    </row>
    <row r="24" spans="1:5" ht="14.45" customHeight="1" x14ac:dyDescent="0.2">
      <c r="A24" s="43"/>
      <c r="B24" s="77"/>
      <c r="C24" s="177"/>
    </row>
    <row r="25" spans="1:5" ht="14.45" customHeight="1" x14ac:dyDescent="0.2">
      <c r="A25" s="112" t="s">
        <v>83</v>
      </c>
      <c r="B25" s="114">
        <f>[6]Tab01_Bund!$D$16</f>
        <v>395507.03</v>
      </c>
      <c r="C25" s="114">
        <f>[7]Tab01_Bund!$D$16</f>
        <v>397601</v>
      </c>
      <c r="D25" s="114">
        <f>[8]Tab01_Bund!$D$16</f>
        <v>410819.59</v>
      </c>
    </row>
    <row r="26" spans="1:5" ht="12.75" customHeight="1" x14ac:dyDescent="0.2">
      <c r="A26" s="43"/>
      <c r="B26" s="77"/>
      <c r="C26" s="177"/>
    </row>
    <row r="27" spans="1:5" ht="14.45" customHeight="1" x14ac:dyDescent="0.2">
      <c r="A27" s="167" t="s">
        <v>30</v>
      </c>
      <c r="B27" s="77">
        <f>[6]Tab01_Bund!$D$20</f>
        <v>79580.960000000006</v>
      </c>
      <c r="C27" s="77">
        <f>[7]Tab01_Bund!$D$20</f>
        <v>97768.26</v>
      </c>
      <c r="D27" s="77">
        <f>[8]Tab01_Bund!$D$20</f>
        <v>101319.9</v>
      </c>
    </row>
    <row r="28" spans="1:5" ht="14.45" customHeight="1" x14ac:dyDescent="0.2">
      <c r="A28" s="57"/>
      <c r="B28" s="77"/>
      <c r="C28" s="177"/>
    </row>
    <row r="29" spans="1:5" ht="14.45" customHeight="1" x14ac:dyDescent="0.2">
      <c r="A29" s="167" t="s">
        <v>8</v>
      </c>
      <c r="B29" s="77">
        <f>[6]Tab01_Bund!$D$21</f>
        <v>435534.77</v>
      </c>
      <c r="C29" s="77">
        <f>[7]Tab01_Bund!$D$21</f>
        <v>470633.5</v>
      </c>
      <c r="D29" s="77">
        <f>[8]Tab01_Bund!$D$21</f>
        <v>493530.63</v>
      </c>
    </row>
    <row r="30" spans="1:5" ht="14.45" customHeight="1" x14ac:dyDescent="0.2">
      <c r="A30" s="43"/>
      <c r="B30" s="77"/>
      <c r="C30" s="177"/>
    </row>
    <row r="31" spans="1:5" ht="14.45" customHeight="1" x14ac:dyDescent="0.2">
      <c r="A31" s="112" t="s">
        <v>81</v>
      </c>
      <c r="B31" s="177">
        <f>[6]Tab01_Bund!$D$22</f>
        <v>306957.76</v>
      </c>
      <c r="C31" s="177">
        <f>[7]Tab01_Bund!$D$22</f>
        <v>364899.12</v>
      </c>
      <c r="D31" s="177">
        <f>[8]Tab01_Bund!$D$22</f>
        <v>387376.11</v>
      </c>
    </row>
    <row r="32" spans="1:5" ht="14.45" customHeight="1" x14ac:dyDescent="0.2">
      <c r="A32" s="43"/>
      <c r="B32" s="77"/>
      <c r="C32" s="177"/>
    </row>
    <row r="33" spans="1:7" ht="14.45" customHeight="1" x14ac:dyDescent="0.2">
      <c r="A33" s="112" t="s">
        <v>82</v>
      </c>
      <c r="B33" s="177">
        <f>[6]Tab01_Bund!$D$23</f>
        <v>128577</v>
      </c>
      <c r="C33" s="177">
        <f>[7]Tab01_Bund!$D$23</f>
        <v>105734.38</v>
      </c>
      <c r="D33" s="177">
        <f>[8]Tab01_Bund!$D$23</f>
        <v>106154.52</v>
      </c>
    </row>
    <row r="34" spans="1:7" ht="14.45" customHeight="1" x14ac:dyDescent="0.2">
      <c r="A34" s="59"/>
      <c r="B34" s="77"/>
      <c r="C34" s="177"/>
      <c r="F34" s="27"/>
      <c r="G34" s="27"/>
    </row>
    <row r="35" spans="1:7" ht="14.45" customHeight="1" x14ac:dyDescent="0.2">
      <c r="A35" s="167" t="s">
        <v>31</v>
      </c>
      <c r="B35" s="77" t="s">
        <v>73</v>
      </c>
      <c r="C35" s="77" t="s">
        <v>73</v>
      </c>
      <c r="D35" s="77" t="s">
        <v>73</v>
      </c>
      <c r="F35" s="27"/>
      <c r="G35" s="27"/>
    </row>
    <row r="36" spans="1:7" ht="14.45" customHeight="1" x14ac:dyDescent="0.2">
      <c r="A36" s="59"/>
      <c r="B36" s="77"/>
      <c r="C36" s="177"/>
      <c r="F36" s="27"/>
      <c r="G36" s="27"/>
    </row>
    <row r="37" spans="1:7" ht="14.45" customHeight="1" x14ac:dyDescent="0.2">
      <c r="A37" s="167" t="s">
        <v>9</v>
      </c>
      <c r="B37" s="77">
        <f>[6]Tab01_Bund!$D$25</f>
        <v>5916524.2999999998</v>
      </c>
      <c r="C37" s="77">
        <f>[7]Tab01_Bund!$D$25</f>
        <v>6179724.3499999996</v>
      </c>
      <c r="D37" s="77">
        <f>[8]Tab01_Bund!$D$25</f>
        <v>6052873.9199999999</v>
      </c>
      <c r="F37" s="27"/>
      <c r="G37" s="27"/>
    </row>
    <row r="38" spans="1:7" ht="14.45" customHeight="1" x14ac:dyDescent="0.2">
      <c r="A38" s="29"/>
      <c r="B38" s="77"/>
      <c r="C38" s="77"/>
      <c r="D38" s="77"/>
      <c r="E38" s="77"/>
      <c r="F38" s="27"/>
      <c r="G38" s="27"/>
    </row>
    <row r="39" spans="1:7" ht="14.45" customHeight="1" x14ac:dyDescent="0.2">
      <c r="A39" s="61"/>
      <c r="B39" s="193"/>
      <c r="C39" s="193"/>
      <c r="D39" s="193"/>
      <c r="E39" s="193"/>
      <c r="F39" s="27"/>
      <c r="G39" s="27"/>
    </row>
    <row r="40" spans="1:7" ht="14.45" customHeight="1" x14ac:dyDescent="0.2">
      <c r="A40" s="62"/>
      <c r="B40" s="62"/>
      <c r="C40" s="20"/>
      <c r="D40" s="22"/>
      <c r="E40" s="22"/>
      <c r="F40" s="27"/>
      <c r="G40" s="27"/>
    </row>
    <row r="41" spans="1:7" ht="12.75" customHeight="1" x14ac:dyDescent="0.2">
      <c r="A41" s="61"/>
      <c r="B41" s="61"/>
      <c r="C41" s="23"/>
      <c r="D41" s="24"/>
      <c r="E41" s="23"/>
    </row>
    <row r="42" spans="1:7" x14ac:dyDescent="0.2">
      <c r="A42" s="25"/>
      <c r="B42" s="25"/>
      <c r="C42" s="25"/>
      <c r="D42" s="25"/>
      <c r="E42" s="25"/>
      <c r="F42" s="93"/>
    </row>
    <row r="43" spans="1:7" x14ac:dyDescent="0.2">
      <c r="F43" s="93"/>
    </row>
    <row r="78" spans="1:2" x14ac:dyDescent="0.2">
      <c r="A78" s="1"/>
      <c r="B78" s="1"/>
    </row>
  </sheetData>
  <mergeCells count="6">
    <mergeCell ref="A8:A11"/>
    <mergeCell ref="C8:C10"/>
    <mergeCell ref="E8:E10"/>
    <mergeCell ref="D8:D10"/>
    <mergeCell ref="B8:B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A53" sqref="A53"/>
    </sheetView>
  </sheetViews>
  <sheetFormatPr baseColWidth="10" defaultColWidth="11.42578125" defaultRowHeight="12.75" x14ac:dyDescent="0.2"/>
  <cols>
    <col min="1" max="1" width="39.7109375" style="12" customWidth="1"/>
    <col min="2" max="5" width="16.28515625" style="12" customWidth="1"/>
    <col min="6" max="16384" width="11.42578125" style="12"/>
  </cols>
  <sheetData>
    <row r="1" spans="1:5" ht="12.75" customHeight="1" x14ac:dyDescent="0.2">
      <c r="A1" s="171" t="s">
        <v>184</v>
      </c>
      <c r="B1" s="171"/>
      <c r="C1" s="32"/>
      <c r="D1" s="32"/>
      <c r="E1" s="32"/>
    </row>
    <row r="2" spans="1:5" ht="12.75" customHeight="1" x14ac:dyDescent="0.2">
      <c r="A2" s="30"/>
      <c r="B2" s="30"/>
      <c r="C2" s="32"/>
      <c r="D2" s="32"/>
      <c r="E2" s="32"/>
    </row>
    <row r="3" spans="1:5" ht="12.75" customHeight="1" x14ac:dyDescent="0.2"/>
    <row r="4" spans="1:5" ht="15" customHeight="1" x14ac:dyDescent="0.2">
      <c r="A4" s="172" t="s">
        <v>266</v>
      </c>
      <c r="B4" s="172"/>
      <c r="C4" s="55"/>
      <c r="D4" s="55"/>
      <c r="E4" s="32"/>
    </row>
    <row r="5" spans="1:5" ht="12.75" customHeight="1" x14ac:dyDescent="0.25">
      <c r="A5" s="56"/>
      <c r="B5" s="56"/>
      <c r="C5" s="55"/>
      <c r="D5" s="55"/>
      <c r="E5" s="32"/>
    </row>
    <row r="6" spans="1:5" ht="12.75" customHeight="1" x14ac:dyDescent="0.25">
      <c r="E6" s="34"/>
    </row>
    <row r="7" spans="1:5" ht="12.75" customHeight="1" x14ac:dyDescent="0.2"/>
    <row r="8" spans="1:5" ht="18" customHeight="1" x14ac:dyDescent="0.2">
      <c r="A8" s="288" t="s">
        <v>23</v>
      </c>
      <c r="B8" s="291">
        <v>2018</v>
      </c>
      <c r="C8" s="291">
        <v>2019</v>
      </c>
      <c r="D8" s="294">
        <v>2020</v>
      </c>
      <c r="E8" s="294">
        <v>2021</v>
      </c>
    </row>
    <row r="9" spans="1:5" ht="15" customHeight="1" x14ac:dyDescent="0.2">
      <c r="A9" s="289"/>
      <c r="B9" s="292"/>
      <c r="C9" s="292"/>
      <c r="D9" s="295"/>
      <c r="E9" s="295"/>
    </row>
    <row r="10" spans="1:5" ht="12.75" customHeight="1" x14ac:dyDescent="0.2">
      <c r="A10" s="289"/>
      <c r="B10" s="293"/>
      <c r="C10" s="293"/>
      <c r="D10" s="296"/>
      <c r="E10" s="296"/>
    </row>
    <row r="11" spans="1:5" ht="18" customHeight="1" x14ac:dyDescent="0.2">
      <c r="A11" s="290"/>
      <c r="B11" s="278" t="s">
        <v>172</v>
      </c>
      <c r="C11" s="287"/>
      <c r="D11" s="287"/>
      <c r="E11" s="287"/>
    </row>
    <row r="12" spans="1:5" ht="14.45" customHeight="1" x14ac:dyDescent="0.2">
      <c r="A12" s="57"/>
      <c r="B12" s="62"/>
      <c r="D12" s="58"/>
      <c r="E12" s="58"/>
    </row>
    <row r="13" spans="1:5" ht="14.45" customHeight="1" x14ac:dyDescent="0.2">
      <c r="A13" s="167" t="s">
        <v>7</v>
      </c>
      <c r="B13" s="77">
        <v>5451767.1040000003</v>
      </c>
      <c r="C13" s="77">
        <v>5415965.5460000001</v>
      </c>
      <c r="D13" s="77">
        <v>5031302.01</v>
      </c>
      <c r="E13" s="77">
        <v>5355613.6210000003</v>
      </c>
    </row>
    <row r="14" spans="1:5" ht="14.45" customHeight="1" x14ac:dyDescent="0.2">
      <c r="A14" s="57"/>
    </row>
    <row r="15" spans="1:5" ht="14.45" customHeight="1" x14ac:dyDescent="0.2">
      <c r="A15" s="112" t="s">
        <v>24</v>
      </c>
      <c r="B15" s="177">
        <v>5273506.7060000002</v>
      </c>
      <c r="C15" s="177">
        <v>5237734.7110000001</v>
      </c>
      <c r="D15" s="177">
        <v>4864817.2489999998</v>
      </c>
      <c r="E15" s="177">
        <v>5164867.4740000004</v>
      </c>
    </row>
    <row r="16" spans="1:5" ht="14.45" customHeight="1" x14ac:dyDescent="0.2">
      <c r="A16" s="57"/>
    </row>
    <row r="17" spans="1:5" ht="14.45" customHeight="1" x14ac:dyDescent="0.2">
      <c r="A17" s="40" t="s">
        <v>216</v>
      </c>
    </row>
    <row r="18" spans="1:5" ht="14.45" customHeight="1" x14ac:dyDescent="0.2">
      <c r="A18" s="40" t="s">
        <v>221</v>
      </c>
      <c r="B18" s="177">
        <v>133389.48499999999</v>
      </c>
      <c r="C18" s="177">
        <v>145940.35500000001</v>
      </c>
      <c r="D18" s="177">
        <v>151461.80300000001</v>
      </c>
      <c r="E18" s="177">
        <v>176036.614</v>
      </c>
    </row>
    <row r="19" spans="1:5" ht="14.45" customHeight="1" x14ac:dyDescent="0.2">
      <c r="A19" s="96"/>
    </row>
    <row r="20" spans="1:5" x14ac:dyDescent="0.2">
      <c r="A20" s="40" t="s">
        <v>222</v>
      </c>
      <c r="B20" s="177">
        <v>44870.913</v>
      </c>
      <c r="C20" s="177">
        <v>32290.48</v>
      </c>
      <c r="D20" s="177">
        <v>15022.958000000001</v>
      </c>
      <c r="E20" s="177">
        <v>14709.532999999999</v>
      </c>
    </row>
    <row r="21" spans="1:5" ht="14.45" customHeight="1" x14ac:dyDescent="0.2">
      <c r="A21" s="96"/>
    </row>
    <row r="22" spans="1:5" ht="14.45" customHeight="1" x14ac:dyDescent="0.2">
      <c r="A22" s="167" t="s">
        <v>26</v>
      </c>
      <c r="B22" s="77">
        <v>913787.82</v>
      </c>
      <c r="C22" s="77">
        <v>912916.95600000001</v>
      </c>
      <c r="D22" s="77">
        <v>900392.41399999999</v>
      </c>
      <c r="E22" s="77">
        <v>709943.20400000003</v>
      </c>
    </row>
    <row r="23" spans="1:5" ht="14.45" customHeight="1" x14ac:dyDescent="0.2">
      <c r="A23" s="112" t="s">
        <v>27</v>
      </c>
    </row>
    <row r="24" spans="1:5" ht="14.45" customHeight="1" x14ac:dyDescent="0.2">
      <c r="A24" s="40" t="s">
        <v>189</v>
      </c>
      <c r="B24" s="177">
        <v>341765.90399999998</v>
      </c>
      <c r="C24" s="177">
        <v>344655.47100000002</v>
      </c>
      <c r="D24" s="177">
        <v>320737.29599999997</v>
      </c>
      <c r="E24" s="177">
        <v>310632.89799999999</v>
      </c>
    </row>
    <row r="25" spans="1:5" ht="14.45" customHeight="1" x14ac:dyDescent="0.2">
      <c r="A25" s="43"/>
    </row>
    <row r="26" spans="1:5" ht="14.45" customHeight="1" x14ac:dyDescent="0.2">
      <c r="A26" s="40" t="s">
        <v>190</v>
      </c>
      <c r="B26" s="177">
        <v>572021.91599999997</v>
      </c>
      <c r="C26" s="177">
        <v>568261.48499999999</v>
      </c>
      <c r="D26" s="177">
        <v>579655.11800000002</v>
      </c>
      <c r="E26" s="177">
        <v>399310.30599999998</v>
      </c>
    </row>
    <row r="27" spans="1:5" ht="14.45" customHeight="1" x14ac:dyDescent="0.2">
      <c r="A27" s="43"/>
    </row>
    <row r="28" spans="1:5" ht="14.45" customHeight="1" x14ac:dyDescent="0.2">
      <c r="A28" s="40" t="s">
        <v>191</v>
      </c>
      <c r="B28" s="179" t="s">
        <v>73</v>
      </c>
      <c r="C28" s="179" t="s">
        <v>73</v>
      </c>
      <c r="D28" s="179" t="s">
        <v>73</v>
      </c>
      <c r="E28" s="179" t="s">
        <v>73</v>
      </c>
    </row>
    <row r="29" spans="1:5" ht="12.75" customHeight="1" x14ac:dyDescent="0.2">
      <c r="A29" s="43"/>
    </row>
    <row r="30" spans="1:5" ht="14.45" customHeight="1" x14ac:dyDescent="0.2">
      <c r="A30" s="167" t="s">
        <v>30</v>
      </c>
      <c r="B30" s="77">
        <v>128107.929</v>
      </c>
      <c r="C30" s="204" t="s">
        <v>18</v>
      </c>
      <c r="D30" s="196" t="s">
        <v>73</v>
      </c>
      <c r="E30" s="196" t="s">
        <v>73</v>
      </c>
    </row>
    <row r="31" spans="1:5" ht="14.45" customHeight="1" x14ac:dyDescent="0.2">
      <c r="A31" s="57"/>
      <c r="C31" s="235"/>
    </row>
    <row r="32" spans="1:5" ht="14.45" customHeight="1" x14ac:dyDescent="0.2">
      <c r="A32" s="167" t="s">
        <v>8</v>
      </c>
      <c r="B32" s="77">
        <v>496262.24599999998</v>
      </c>
      <c r="C32" s="204" t="s">
        <v>18</v>
      </c>
      <c r="D32" s="77">
        <v>473267.23100000003</v>
      </c>
      <c r="E32" s="77">
        <v>396800.636</v>
      </c>
    </row>
    <row r="33" spans="1:7" ht="14.45" customHeight="1" x14ac:dyDescent="0.2">
      <c r="A33" s="43"/>
      <c r="C33" s="235"/>
    </row>
    <row r="34" spans="1:7" ht="14.45" customHeight="1" x14ac:dyDescent="0.2">
      <c r="A34" s="112" t="s">
        <v>81</v>
      </c>
      <c r="B34" s="177">
        <v>375788.7</v>
      </c>
      <c r="C34" s="180">
        <v>363552.3</v>
      </c>
      <c r="D34" s="177">
        <v>365657.69799999997</v>
      </c>
      <c r="E34" s="177">
        <v>275921.94699999999</v>
      </c>
    </row>
    <row r="35" spans="1:7" ht="14.45" customHeight="1" x14ac:dyDescent="0.2">
      <c r="A35" s="43"/>
      <c r="C35" s="235"/>
    </row>
    <row r="36" spans="1:7" ht="14.45" customHeight="1" x14ac:dyDescent="0.2">
      <c r="A36" s="40" t="s">
        <v>218</v>
      </c>
      <c r="C36" s="235"/>
    </row>
    <row r="37" spans="1:7" ht="14.45" customHeight="1" x14ac:dyDescent="0.2">
      <c r="A37" s="40" t="s">
        <v>217</v>
      </c>
      <c r="B37" s="177">
        <v>110299.274</v>
      </c>
      <c r="C37" s="180" t="s">
        <v>18</v>
      </c>
      <c r="D37" s="177">
        <v>89878.074999999997</v>
      </c>
      <c r="E37" s="177">
        <v>102243.357</v>
      </c>
    </row>
    <row r="38" spans="1:7" ht="14.45" customHeight="1" x14ac:dyDescent="0.2">
      <c r="A38" s="112"/>
      <c r="B38" s="177"/>
      <c r="C38" s="235"/>
    </row>
    <row r="39" spans="1:7" ht="14.45" customHeight="1" x14ac:dyDescent="0.2">
      <c r="A39" s="40" t="s">
        <v>223</v>
      </c>
      <c r="B39" s="177">
        <v>12.702</v>
      </c>
      <c r="C39" s="180" t="s">
        <v>18</v>
      </c>
      <c r="D39" s="177">
        <v>74.192999999999998</v>
      </c>
      <c r="E39" s="177">
        <v>97.215999999999994</v>
      </c>
    </row>
    <row r="40" spans="1:7" ht="14.45" customHeight="1" x14ac:dyDescent="0.2">
      <c r="A40" s="112"/>
    </row>
    <row r="41" spans="1:7" ht="14.45" customHeight="1" x14ac:dyDescent="0.2">
      <c r="A41" s="40" t="s">
        <v>224</v>
      </c>
      <c r="B41" s="177">
        <v>10161.57</v>
      </c>
      <c r="C41" s="177">
        <v>9776.3340000000007</v>
      </c>
      <c r="D41" s="177">
        <v>17657.264999999999</v>
      </c>
      <c r="E41" s="177">
        <v>18538.116000000002</v>
      </c>
    </row>
    <row r="42" spans="1:7" ht="14.45" customHeight="1" x14ac:dyDescent="0.2">
      <c r="A42" s="59"/>
      <c r="F42" s="27"/>
      <c r="G42" s="27"/>
    </row>
    <row r="43" spans="1:7" ht="14.45" customHeight="1" x14ac:dyDescent="0.2">
      <c r="A43" s="167" t="s">
        <v>31</v>
      </c>
      <c r="B43" s="196" t="s">
        <v>73</v>
      </c>
      <c r="C43" s="196" t="s">
        <v>73</v>
      </c>
      <c r="D43" s="196" t="s">
        <v>73</v>
      </c>
      <c r="E43" s="196" t="s">
        <v>73</v>
      </c>
      <c r="F43" s="27"/>
      <c r="G43" s="27"/>
    </row>
    <row r="44" spans="1:7" ht="14.45" customHeight="1" x14ac:dyDescent="0.2">
      <c r="A44" s="59"/>
      <c r="F44" s="29"/>
      <c r="G44" s="27"/>
    </row>
    <row r="45" spans="1:7" ht="14.45" customHeight="1" x14ac:dyDescent="0.2">
      <c r="A45" s="167" t="s">
        <v>9</v>
      </c>
      <c r="B45" s="77">
        <v>5997400.6069999998</v>
      </c>
      <c r="C45" s="77">
        <v>5844844.7149999999</v>
      </c>
      <c r="D45" s="77">
        <v>5458427.193</v>
      </c>
      <c r="E45" s="77">
        <v>5668756.1890000002</v>
      </c>
      <c r="F45" s="27"/>
      <c r="G45" s="27"/>
    </row>
    <row r="46" spans="1:7" ht="14.45" customHeight="1" x14ac:dyDescent="0.2">
      <c r="A46" s="29"/>
      <c r="B46" s="77"/>
      <c r="C46" s="77"/>
      <c r="D46" s="77"/>
      <c r="E46" s="77"/>
      <c r="F46" s="27"/>
      <c r="G46" s="27"/>
    </row>
    <row r="47" spans="1:7" ht="14.45" customHeight="1" x14ac:dyDescent="0.2">
      <c r="A47" s="61"/>
      <c r="B47" s="193"/>
      <c r="C47" s="193"/>
      <c r="D47" s="193"/>
      <c r="E47" s="193"/>
      <c r="F47" s="27"/>
      <c r="G47" s="27"/>
    </row>
    <row r="48" spans="1:7" ht="14.45" customHeight="1" x14ac:dyDescent="0.2">
      <c r="A48" s="62"/>
      <c r="B48" s="62"/>
      <c r="C48" s="20"/>
      <c r="D48" s="22"/>
      <c r="E48" s="22"/>
      <c r="F48" s="27"/>
      <c r="G48" s="27"/>
    </row>
    <row r="49" spans="1:6" ht="12.75" customHeight="1" x14ac:dyDescent="0.2">
      <c r="A49" s="61"/>
      <c r="B49" s="61"/>
      <c r="C49" s="23"/>
      <c r="D49" s="24"/>
      <c r="E49" s="23"/>
    </row>
    <row r="50" spans="1:6" x14ac:dyDescent="0.2">
      <c r="A50" s="25"/>
      <c r="B50" s="25"/>
      <c r="C50" s="25"/>
      <c r="D50" s="25"/>
      <c r="E50" s="25"/>
      <c r="F50" s="93"/>
    </row>
    <row r="51" spans="1:6" x14ac:dyDescent="0.2">
      <c r="F51" s="93"/>
    </row>
    <row r="86" spans="1:2" x14ac:dyDescent="0.2">
      <c r="A86" s="1"/>
      <c r="B86" s="1"/>
    </row>
  </sheetData>
  <mergeCells count="6">
    <mergeCell ref="A8:A11"/>
    <mergeCell ref="B8:B10"/>
    <mergeCell ref="C8:C10"/>
    <mergeCell ref="D8:D10"/>
    <mergeCell ref="B11:E11"/>
    <mergeCell ref="E8:E10"/>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53" sqref="A53"/>
    </sheetView>
  </sheetViews>
  <sheetFormatPr baseColWidth="10" defaultColWidth="11.42578125" defaultRowHeight="12.75" x14ac:dyDescent="0.2"/>
  <cols>
    <col min="1" max="1" width="39.7109375" style="12" customWidth="1"/>
    <col min="2" max="3" width="17.7109375" style="12" customWidth="1"/>
    <col min="4" max="4" width="18.28515625" style="12" bestFit="1" customWidth="1"/>
    <col min="5" max="16384" width="11.42578125" style="12"/>
  </cols>
  <sheetData>
    <row r="1" spans="1:4" ht="12.75" customHeight="1" x14ac:dyDescent="0.2">
      <c r="A1" s="171" t="s">
        <v>168</v>
      </c>
      <c r="B1" s="32"/>
      <c r="C1" s="32"/>
      <c r="D1" s="32"/>
    </row>
    <row r="2" spans="1:4" ht="12.75" customHeight="1" x14ac:dyDescent="0.2">
      <c r="A2" s="30"/>
      <c r="B2" s="32"/>
      <c r="C2" s="32"/>
      <c r="D2" s="32"/>
    </row>
    <row r="3" spans="1:4" ht="12.75" customHeight="1" x14ac:dyDescent="0.2"/>
    <row r="4" spans="1:4" ht="15" customHeight="1" x14ac:dyDescent="0.2">
      <c r="A4" s="172" t="s">
        <v>267</v>
      </c>
      <c r="B4" s="55"/>
      <c r="C4" s="55"/>
      <c r="D4" s="32"/>
    </row>
    <row r="5" spans="1:4" ht="12.75" customHeight="1" x14ac:dyDescent="0.25">
      <c r="A5" s="56"/>
      <c r="B5" s="55"/>
      <c r="C5" s="55"/>
      <c r="D5" s="32"/>
    </row>
    <row r="6" spans="1:4" ht="12.75" customHeight="1" x14ac:dyDescent="0.25">
      <c r="D6" s="34"/>
    </row>
    <row r="7" spans="1:4" ht="12.75" customHeight="1" x14ac:dyDescent="0.2"/>
    <row r="8" spans="1:4" ht="18" customHeight="1" x14ac:dyDescent="0.2">
      <c r="A8" s="288" t="s">
        <v>23</v>
      </c>
      <c r="B8" s="291">
        <v>2014</v>
      </c>
      <c r="C8" s="176" t="s">
        <v>16</v>
      </c>
      <c r="D8" s="37"/>
    </row>
    <row r="9" spans="1:4" ht="15" customHeight="1" x14ac:dyDescent="0.2">
      <c r="A9" s="289"/>
      <c r="B9" s="292"/>
      <c r="C9" s="253">
        <v>2020</v>
      </c>
      <c r="D9" s="261">
        <v>2019</v>
      </c>
    </row>
    <row r="10" spans="1:4" ht="12.75" customHeight="1" x14ac:dyDescent="0.2">
      <c r="A10" s="289"/>
      <c r="B10" s="293"/>
      <c r="C10" s="252"/>
      <c r="D10" s="262"/>
    </row>
    <row r="11" spans="1:4" ht="18" customHeight="1" x14ac:dyDescent="0.2">
      <c r="A11" s="290"/>
      <c r="B11" s="186" t="s">
        <v>172</v>
      </c>
      <c r="C11" s="278" t="s">
        <v>17</v>
      </c>
      <c r="D11" s="287"/>
    </row>
    <row r="12" spans="1:4" ht="14.45" customHeight="1" x14ac:dyDescent="0.2">
      <c r="A12" s="57"/>
      <c r="B12" s="1"/>
      <c r="C12" s="58"/>
      <c r="D12" s="58"/>
    </row>
    <row r="13" spans="1:4" ht="14.45" customHeight="1" x14ac:dyDescent="0.2">
      <c r="A13" s="167" t="s">
        <v>7</v>
      </c>
      <c r="B13" s="77">
        <v>5355613.6210000003</v>
      </c>
      <c r="C13" s="95">
        <v>6.4458784297864185</v>
      </c>
      <c r="D13" s="95">
        <v>-1.1143336213535093</v>
      </c>
    </row>
    <row r="14" spans="1:4" ht="14.45" customHeight="1" x14ac:dyDescent="0.2">
      <c r="A14" s="57"/>
    </row>
    <row r="15" spans="1:4" ht="14.45" customHeight="1" x14ac:dyDescent="0.2">
      <c r="A15" s="112" t="s">
        <v>24</v>
      </c>
      <c r="B15" s="177">
        <v>5164867.4740000004</v>
      </c>
      <c r="C15" s="182">
        <v>6.1677594376577645</v>
      </c>
      <c r="D15" s="182">
        <v>-1.3911975504786085</v>
      </c>
    </row>
    <row r="16" spans="1:4" ht="14.45" customHeight="1" x14ac:dyDescent="0.2">
      <c r="A16" s="57"/>
    </row>
    <row r="17" spans="1:4" ht="14.45" customHeight="1" x14ac:dyDescent="0.2">
      <c r="A17" s="40" t="s">
        <v>216</v>
      </c>
      <c r="B17" s="177"/>
    </row>
    <row r="18" spans="1:4" ht="14.45" customHeight="1" x14ac:dyDescent="0.2">
      <c r="A18" s="40" t="s">
        <v>221</v>
      </c>
      <c r="B18" s="177">
        <v>176036.614</v>
      </c>
      <c r="C18" s="182">
        <v>16.225088116770905</v>
      </c>
      <c r="D18" s="182">
        <v>20.622300802269507</v>
      </c>
    </row>
    <row r="19" spans="1:4" ht="14.45" customHeight="1" x14ac:dyDescent="0.2">
      <c r="A19" s="96"/>
      <c r="B19" s="77"/>
    </row>
    <row r="20" spans="1:4" ht="14.45" customHeight="1" x14ac:dyDescent="0.2">
      <c r="A20" s="40" t="s">
        <v>222</v>
      </c>
      <c r="B20" s="177">
        <v>14709.532999999999</v>
      </c>
      <c r="C20" s="182">
        <v>-2.0863068378411214</v>
      </c>
      <c r="D20" s="182">
        <v>-54.446223778649312</v>
      </c>
    </row>
    <row r="21" spans="1:4" ht="14.45" customHeight="1" x14ac:dyDescent="0.2">
      <c r="A21" s="96"/>
      <c r="B21" s="114"/>
    </row>
    <row r="22" spans="1:4" ht="14.45" customHeight="1" x14ac:dyDescent="0.2">
      <c r="A22" s="167" t="s">
        <v>26</v>
      </c>
      <c r="B22" s="77">
        <v>709943.20400000003</v>
      </c>
      <c r="C22" s="95">
        <v>-21.151800819148164</v>
      </c>
      <c r="D22" s="95">
        <v>-22.23353949841632</v>
      </c>
    </row>
    <row r="23" spans="1:4" ht="14.45" customHeight="1" x14ac:dyDescent="0.2">
      <c r="A23" s="112" t="s">
        <v>27</v>
      </c>
      <c r="B23" s="177"/>
    </row>
    <row r="24" spans="1:4" ht="14.45" customHeight="1" x14ac:dyDescent="0.2">
      <c r="A24" s="40" t="s">
        <v>189</v>
      </c>
      <c r="B24" s="177">
        <v>310632.89799999999</v>
      </c>
      <c r="C24" s="182">
        <v>-3.1503657747367129</v>
      </c>
      <c r="D24" s="182">
        <v>-9.871473358970718</v>
      </c>
    </row>
    <row r="25" spans="1:4" ht="14.45" customHeight="1" x14ac:dyDescent="0.2">
      <c r="A25" s="43"/>
      <c r="B25" s="114"/>
    </row>
    <row r="26" spans="1:4" ht="12.75" customHeight="1" x14ac:dyDescent="0.2">
      <c r="A26" s="40" t="s">
        <v>190</v>
      </c>
      <c r="B26" s="177">
        <v>399310.30599999998</v>
      </c>
      <c r="C26" s="182">
        <v>-31.112433307282558</v>
      </c>
      <c r="D26" s="182">
        <v>-29.731238779978199</v>
      </c>
    </row>
    <row r="27" spans="1:4" ht="14.45" customHeight="1" x14ac:dyDescent="0.2">
      <c r="A27" s="43"/>
      <c r="B27" s="77"/>
    </row>
    <row r="28" spans="1:4" ht="14.45" customHeight="1" x14ac:dyDescent="0.2">
      <c r="A28" s="40" t="s">
        <v>191</v>
      </c>
      <c r="B28" s="179" t="s">
        <v>73</v>
      </c>
      <c r="C28" s="179" t="s">
        <v>73</v>
      </c>
      <c r="D28" s="179" t="s">
        <v>73</v>
      </c>
    </row>
    <row r="29" spans="1:4" ht="14.45" customHeight="1" x14ac:dyDescent="0.2">
      <c r="A29" s="43"/>
      <c r="B29" s="196"/>
    </row>
    <row r="30" spans="1:4" ht="14.45" customHeight="1" x14ac:dyDescent="0.2">
      <c r="A30" s="167" t="s">
        <v>30</v>
      </c>
      <c r="B30" s="77" t="s">
        <v>73</v>
      </c>
      <c r="C30" s="77" t="s">
        <v>73</v>
      </c>
      <c r="D30" s="179" t="s">
        <v>230</v>
      </c>
    </row>
    <row r="31" spans="1:4" ht="14.45" customHeight="1" x14ac:dyDescent="0.2">
      <c r="A31" s="57"/>
      <c r="B31" s="177"/>
    </row>
    <row r="32" spans="1:4" ht="14.45" customHeight="1" x14ac:dyDescent="0.2">
      <c r="A32" s="167" t="s">
        <v>8</v>
      </c>
      <c r="B32" s="77">
        <v>396800.636</v>
      </c>
      <c r="C32" s="95">
        <v>-16.157170831039437</v>
      </c>
      <c r="D32" s="95">
        <v>-18.2980026982206</v>
      </c>
    </row>
    <row r="33" spans="1:6" ht="14.45" customHeight="1" x14ac:dyDescent="0.2">
      <c r="A33" s="43"/>
      <c r="B33" s="177"/>
    </row>
    <row r="34" spans="1:6" ht="14.45" customHeight="1" x14ac:dyDescent="0.2">
      <c r="A34" s="112" t="s">
        <v>81</v>
      </c>
      <c r="B34" s="177">
        <v>275921.94699999999</v>
      </c>
      <c r="C34" s="182">
        <v>-24.54091667994912</v>
      </c>
      <c r="D34" s="182">
        <v>-24.103919298543843</v>
      </c>
      <c r="E34" s="27"/>
      <c r="F34" s="27"/>
    </row>
    <row r="35" spans="1:6" ht="14.45" customHeight="1" x14ac:dyDescent="0.2">
      <c r="A35" s="43"/>
      <c r="B35" s="196"/>
      <c r="E35" s="27"/>
      <c r="F35" s="27"/>
    </row>
    <row r="36" spans="1:6" ht="14.45" customHeight="1" x14ac:dyDescent="0.2">
      <c r="A36" s="40" t="s">
        <v>219</v>
      </c>
      <c r="E36" s="27"/>
      <c r="F36" s="27"/>
    </row>
    <row r="37" spans="1:6" ht="14.45" customHeight="1" x14ac:dyDescent="0.2">
      <c r="A37" s="40" t="s">
        <v>217</v>
      </c>
      <c r="B37" s="177">
        <v>102243.357</v>
      </c>
      <c r="C37" s="182">
        <v>13.757840274171443</v>
      </c>
      <c r="D37" s="182">
        <v>-8.949399533258088</v>
      </c>
      <c r="E37" s="27"/>
      <c r="F37" s="27"/>
    </row>
    <row r="38" spans="1:6" ht="14.45" customHeight="1" x14ac:dyDescent="0.2">
      <c r="A38" s="112"/>
      <c r="B38" s="20"/>
      <c r="E38" s="27"/>
      <c r="F38" s="27"/>
    </row>
    <row r="39" spans="1:6" ht="14.45" customHeight="1" x14ac:dyDescent="0.2">
      <c r="A39" s="40" t="s">
        <v>223</v>
      </c>
      <c r="B39" s="177">
        <v>97.215999999999994</v>
      </c>
      <c r="C39" s="182">
        <v>31.031229361260472</v>
      </c>
      <c r="D39" s="182">
        <v>108.2203516888346</v>
      </c>
      <c r="E39" s="27"/>
      <c r="F39" s="27"/>
    </row>
    <row r="40" spans="1:6" ht="12.75" customHeight="1" x14ac:dyDescent="0.2">
      <c r="A40" s="112"/>
      <c r="B40" s="23"/>
    </row>
    <row r="41" spans="1:6" x14ac:dyDescent="0.2">
      <c r="A41" s="40" t="s">
        <v>224</v>
      </c>
      <c r="B41" s="177">
        <v>18538.116000000002</v>
      </c>
      <c r="C41" s="182">
        <v>4.9886038409685796</v>
      </c>
      <c r="D41" s="182">
        <v>89.622367648241152</v>
      </c>
    </row>
    <row r="42" spans="1:6" x14ac:dyDescent="0.2">
      <c r="A42" s="59"/>
    </row>
    <row r="43" spans="1:6" x14ac:dyDescent="0.2">
      <c r="A43" s="167" t="s">
        <v>31</v>
      </c>
      <c r="B43" s="196" t="s">
        <v>73</v>
      </c>
      <c r="C43" s="196" t="s">
        <v>73</v>
      </c>
      <c r="D43" s="196" t="s">
        <v>73</v>
      </c>
    </row>
    <row r="44" spans="1:6" x14ac:dyDescent="0.2">
      <c r="A44" s="59"/>
    </row>
    <row r="45" spans="1:6" x14ac:dyDescent="0.2">
      <c r="A45" s="167" t="s">
        <v>9</v>
      </c>
      <c r="B45" s="77">
        <v>5668756.1890000002</v>
      </c>
      <c r="C45" s="95">
        <v>3.8532893920382492</v>
      </c>
      <c r="D45" s="95">
        <v>-3.0127152146248335</v>
      </c>
    </row>
    <row r="77" spans="1:1" x14ac:dyDescent="0.2">
      <c r="A77" s="1"/>
    </row>
  </sheetData>
  <mergeCells count="5">
    <mergeCell ref="D9:D10"/>
    <mergeCell ref="C9:C10"/>
    <mergeCell ref="A8:A11"/>
    <mergeCell ref="B8:B10"/>
    <mergeCell ref="C11:D11"/>
  </mergeCells>
  <phoneticPr fontId="3" type="noConversion"/>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selection activeCell="A53" sqref="A53"/>
    </sheetView>
  </sheetViews>
  <sheetFormatPr baseColWidth="10" defaultColWidth="11.42578125" defaultRowHeight="12.75" x14ac:dyDescent="0.2"/>
  <cols>
    <col min="1" max="1" width="5.7109375" style="14" customWidth="1"/>
    <col min="2" max="2" width="35.7109375" style="12" customWidth="1"/>
    <col min="3" max="8" width="11.7109375" style="12" customWidth="1"/>
    <col min="9" max="9" width="11.7109375" style="12" bestFit="1" customWidth="1"/>
    <col min="10" max="16384" width="11.42578125" style="12"/>
  </cols>
  <sheetData>
    <row r="1" spans="1:9" ht="12.75" customHeight="1" x14ac:dyDescent="0.2">
      <c r="A1" s="171" t="s">
        <v>178</v>
      </c>
      <c r="B1" s="171"/>
      <c r="C1" s="32"/>
      <c r="D1" s="32"/>
      <c r="E1" s="32"/>
      <c r="F1" s="32"/>
      <c r="G1" s="32"/>
      <c r="H1" s="32"/>
    </row>
    <row r="2" spans="1:9" ht="12.75" customHeight="1" x14ac:dyDescent="0.2">
      <c r="B2" s="30"/>
      <c r="C2" s="32"/>
      <c r="D2" s="32"/>
      <c r="E2" s="32"/>
      <c r="F2" s="32"/>
      <c r="G2" s="32"/>
      <c r="H2" s="32"/>
    </row>
    <row r="3" spans="1:9" ht="12.75" customHeight="1" x14ac:dyDescent="0.2"/>
    <row r="4" spans="1:9" ht="15" customHeight="1" x14ac:dyDescent="0.2">
      <c r="B4" s="172" t="s">
        <v>250</v>
      </c>
      <c r="C4" s="55"/>
      <c r="D4" s="55"/>
      <c r="E4" s="55"/>
      <c r="F4" s="32"/>
      <c r="G4" s="32"/>
      <c r="H4" s="32"/>
    </row>
    <row r="5" spans="1:9" ht="12.75" customHeight="1" x14ac:dyDescent="0.2">
      <c r="B5" s="33"/>
      <c r="C5" s="55"/>
      <c r="D5" s="55"/>
      <c r="E5" s="55"/>
      <c r="F5" s="32"/>
      <c r="G5" s="32"/>
      <c r="H5" s="32"/>
    </row>
    <row r="6" spans="1:9" ht="12.75" customHeight="1" x14ac:dyDescent="0.25">
      <c r="F6" s="34"/>
      <c r="G6" s="34"/>
      <c r="H6" s="34"/>
    </row>
    <row r="7" spans="1:9" ht="12.75" customHeight="1" x14ac:dyDescent="0.2"/>
    <row r="8" spans="1:9" ht="18" customHeight="1" x14ac:dyDescent="0.2">
      <c r="A8" s="247" t="s">
        <v>15</v>
      </c>
      <c r="B8" s="250" t="s">
        <v>40</v>
      </c>
      <c r="C8" s="253" t="s">
        <v>7</v>
      </c>
      <c r="D8" s="298" t="s">
        <v>225</v>
      </c>
      <c r="E8" s="253" t="s">
        <v>30</v>
      </c>
      <c r="F8" s="253" t="s">
        <v>8</v>
      </c>
      <c r="G8" s="240" t="s">
        <v>31</v>
      </c>
      <c r="H8" s="261" t="s">
        <v>9</v>
      </c>
    </row>
    <row r="9" spans="1:9" ht="15" customHeight="1" x14ac:dyDescent="0.2">
      <c r="A9" s="248"/>
      <c r="B9" s="251"/>
      <c r="C9" s="251"/>
      <c r="D9" s="251"/>
      <c r="E9" s="251"/>
      <c r="F9" s="251"/>
      <c r="G9" s="251"/>
      <c r="H9" s="297"/>
    </row>
    <row r="10" spans="1:9" ht="12.75" customHeight="1" x14ac:dyDescent="0.2">
      <c r="A10" s="248"/>
      <c r="B10" s="251"/>
      <c r="C10" s="252"/>
      <c r="D10" s="252"/>
      <c r="E10" s="252"/>
      <c r="F10" s="252"/>
      <c r="G10" s="252"/>
      <c r="H10" s="262"/>
    </row>
    <row r="11" spans="1:9" ht="15.75" customHeight="1" x14ac:dyDescent="0.2">
      <c r="A11" s="249"/>
      <c r="B11" s="252"/>
      <c r="C11" s="278" t="s">
        <v>172</v>
      </c>
      <c r="D11" s="277"/>
      <c r="E11" s="277"/>
      <c r="F11" s="277"/>
      <c r="G11" s="277"/>
      <c r="H11" s="277"/>
    </row>
    <row r="12" spans="1:9" ht="12.75" customHeight="1" x14ac:dyDescent="0.2">
      <c r="A12" s="35"/>
      <c r="B12" s="15"/>
      <c r="C12" s="1"/>
      <c r="D12" s="58"/>
      <c r="E12" s="58"/>
      <c r="F12" s="58"/>
      <c r="G12" s="58"/>
      <c r="H12" s="58"/>
    </row>
    <row r="13" spans="1:9" ht="14.45" customHeight="1" x14ac:dyDescent="0.2">
      <c r="A13" s="153" t="s">
        <v>86</v>
      </c>
      <c r="B13" s="39" t="s">
        <v>37</v>
      </c>
      <c r="C13" s="77">
        <v>5355613.6210000003</v>
      </c>
      <c r="D13" s="77">
        <v>709943.20400000003</v>
      </c>
      <c r="E13" s="77" t="s">
        <v>73</v>
      </c>
      <c r="F13" s="77">
        <v>396800.636</v>
      </c>
      <c r="G13" s="77" t="s">
        <v>73</v>
      </c>
      <c r="H13" s="77">
        <v>5668756.1890000002</v>
      </c>
      <c r="I13" s="75"/>
    </row>
    <row r="14" spans="1:9" ht="14.45" customHeight="1" x14ac:dyDescent="0.2">
      <c r="A14" s="40"/>
      <c r="B14" s="41" t="s">
        <v>22</v>
      </c>
      <c r="C14" s="20"/>
      <c r="D14" s="21"/>
      <c r="E14" s="21"/>
      <c r="F14" s="21"/>
      <c r="G14" s="21"/>
      <c r="H14" s="21"/>
    </row>
    <row r="15" spans="1:9" ht="14.45" customHeight="1" x14ac:dyDescent="0.2">
      <c r="A15" s="38"/>
      <c r="B15" s="112" t="s">
        <v>0</v>
      </c>
      <c r="C15" s="177">
        <v>3992319.7719999999</v>
      </c>
      <c r="D15" s="177">
        <v>615228.34400000004</v>
      </c>
      <c r="E15" s="177" t="s">
        <v>73</v>
      </c>
      <c r="F15" s="177">
        <v>370057.26400000002</v>
      </c>
      <c r="G15" s="177" t="s">
        <v>73</v>
      </c>
      <c r="H15" s="177">
        <v>4237490.852</v>
      </c>
    </row>
    <row r="16" spans="1:9" ht="14.45" customHeight="1" x14ac:dyDescent="0.2">
      <c r="A16" s="38"/>
      <c r="B16" s="112" t="s">
        <v>41</v>
      </c>
      <c r="C16" s="177">
        <v>710444.50399999996</v>
      </c>
      <c r="D16" s="177">
        <v>48674.042999999998</v>
      </c>
      <c r="E16" s="177" t="s">
        <v>73</v>
      </c>
      <c r="F16" s="177">
        <v>17257.004000000001</v>
      </c>
      <c r="G16" s="177" t="s">
        <v>73</v>
      </c>
      <c r="H16" s="177">
        <v>741861.54299999995</v>
      </c>
    </row>
    <row r="17" spans="1:8" ht="14.45" customHeight="1" x14ac:dyDescent="0.2">
      <c r="A17" s="38"/>
      <c r="B17" s="112" t="s">
        <v>42</v>
      </c>
      <c r="C17" s="177">
        <v>92518.444000000003</v>
      </c>
      <c r="D17" s="209">
        <v>1776.386</v>
      </c>
      <c r="E17" s="177" t="s">
        <v>73</v>
      </c>
      <c r="F17" s="177">
        <v>17257.004000000001</v>
      </c>
      <c r="G17" s="177" t="s">
        <v>73</v>
      </c>
      <c r="H17" s="177">
        <v>92825.561000000002</v>
      </c>
    </row>
    <row r="18" spans="1:8" ht="14.45" customHeight="1" x14ac:dyDescent="0.2">
      <c r="A18" s="38"/>
      <c r="B18" s="112" t="s">
        <v>43</v>
      </c>
      <c r="C18" s="177">
        <v>560330.90099999995</v>
      </c>
      <c r="D18" s="177">
        <v>44264.430999999997</v>
      </c>
      <c r="E18" s="177" t="s">
        <v>73</v>
      </c>
      <c r="F18" s="177">
        <v>8017.0990000000002</v>
      </c>
      <c r="G18" s="177" t="s">
        <v>73</v>
      </c>
      <c r="H18" s="177">
        <v>596578.23300000001</v>
      </c>
    </row>
    <row r="19" spans="1:8" ht="14.45" customHeight="1" x14ac:dyDescent="0.2">
      <c r="A19" s="38"/>
      <c r="B19" s="42"/>
      <c r="C19" s="177"/>
      <c r="D19" s="177"/>
      <c r="E19" s="177"/>
      <c r="F19" s="177"/>
      <c r="G19" s="177"/>
      <c r="H19" s="177"/>
    </row>
    <row r="20" spans="1:8" ht="12.75" customHeight="1" x14ac:dyDescent="0.2">
      <c r="A20" s="153" t="s">
        <v>87</v>
      </c>
      <c r="B20" s="167" t="s">
        <v>88</v>
      </c>
      <c r="C20" s="77">
        <v>51631.213000000003</v>
      </c>
      <c r="D20" s="77">
        <v>1470.4159999999999</v>
      </c>
      <c r="E20" s="77" t="s">
        <v>73</v>
      </c>
      <c r="F20" s="77">
        <v>4230.2749999999996</v>
      </c>
      <c r="G20" s="77" t="s">
        <v>73</v>
      </c>
      <c r="H20" s="77">
        <v>48871.353999999999</v>
      </c>
    </row>
    <row r="21" spans="1:8" ht="14.45" customHeight="1" x14ac:dyDescent="0.2">
      <c r="A21" s="111"/>
      <c r="B21" s="112"/>
      <c r="C21" s="177"/>
      <c r="D21" s="177"/>
      <c r="E21" s="177"/>
      <c r="F21" s="177"/>
      <c r="G21" s="177"/>
      <c r="H21" s="177"/>
    </row>
    <row r="22" spans="1:8" ht="14.45" customHeight="1" x14ac:dyDescent="0.2">
      <c r="A22" s="112">
        <v>10</v>
      </c>
      <c r="B22" s="112" t="s">
        <v>89</v>
      </c>
      <c r="C22" s="177">
        <v>397752.10800000001</v>
      </c>
      <c r="D22" s="177">
        <v>40673.512999999999</v>
      </c>
      <c r="E22" s="177" t="s">
        <v>73</v>
      </c>
      <c r="F22" s="177">
        <v>4139.2659999999996</v>
      </c>
      <c r="G22" s="177" t="s">
        <v>73</v>
      </c>
      <c r="H22" s="177">
        <v>434286.35499999998</v>
      </c>
    </row>
    <row r="23" spans="1:8" ht="14.45" customHeight="1" x14ac:dyDescent="0.2">
      <c r="A23" s="112">
        <v>11</v>
      </c>
      <c r="B23" s="112" t="s">
        <v>90</v>
      </c>
      <c r="C23" s="177">
        <v>36253.673000000003</v>
      </c>
      <c r="D23" s="177">
        <v>1045.1279999999999</v>
      </c>
      <c r="E23" s="177" t="s">
        <v>73</v>
      </c>
      <c r="F23" s="177">
        <v>1508.0830000000001</v>
      </c>
      <c r="G23" s="177" t="s">
        <v>73</v>
      </c>
      <c r="H23" s="177">
        <v>39825.332999999999</v>
      </c>
    </row>
    <row r="24" spans="1:8" ht="14.45" customHeight="1" x14ac:dyDescent="0.2">
      <c r="A24" s="112">
        <v>12</v>
      </c>
      <c r="B24" s="112" t="s">
        <v>91</v>
      </c>
      <c r="C24" s="177" t="s">
        <v>18</v>
      </c>
      <c r="D24" s="177" t="s">
        <v>18</v>
      </c>
      <c r="E24" s="177" t="s">
        <v>18</v>
      </c>
      <c r="F24" s="177" t="s">
        <v>18</v>
      </c>
      <c r="G24" s="177" t="s">
        <v>18</v>
      </c>
      <c r="H24" s="177" t="s">
        <v>18</v>
      </c>
    </row>
    <row r="25" spans="1:8" ht="14.45" customHeight="1" x14ac:dyDescent="0.2">
      <c r="A25" s="112">
        <v>13</v>
      </c>
      <c r="B25" s="112" t="s">
        <v>92</v>
      </c>
      <c r="C25" s="177">
        <v>64662.046999999999</v>
      </c>
      <c r="D25" s="177" t="s">
        <v>18</v>
      </c>
      <c r="E25" s="177" t="s">
        <v>73</v>
      </c>
      <c r="F25" s="177" t="s">
        <v>18</v>
      </c>
      <c r="G25" s="177" t="s">
        <v>73</v>
      </c>
      <c r="H25" s="177">
        <v>64849.694000000003</v>
      </c>
    </row>
    <row r="26" spans="1:8" ht="14.45" customHeight="1" x14ac:dyDescent="0.2">
      <c r="A26" s="112">
        <v>14</v>
      </c>
      <c r="B26" s="112" t="s">
        <v>93</v>
      </c>
      <c r="C26" s="177" t="s">
        <v>18</v>
      </c>
      <c r="D26" s="177" t="s">
        <v>18</v>
      </c>
      <c r="E26" s="177" t="s">
        <v>18</v>
      </c>
      <c r="F26" s="177" t="s">
        <v>18</v>
      </c>
      <c r="G26" s="177" t="s">
        <v>18</v>
      </c>
      <c r="H26" s="177" t="s">
        <v>18</v>
      </c>
    </row>
    <row r="27" spans="1:8" ht="14.45" customHeight="1" x14ac:dyDescent="0.2">
      <c r="A27" s="112">
        <v>15</v>
      </c>
      <c r="B27" s="112" t="s">
        <v>102</v>
      </c>
      <c r="C27" s="236">
        <v>1133.059</v>
      </c>
      <c r="D27" s="177" t="s">
        <v>73</v>
      </c>
      <c r="E27" s="177" t="s">
        <v>73</v>
      </c>
      <c r="F27" s="177" t="s">
        <v>73</v>
      </c>
      <c r="G27" s="177" t="s">
        <v>73</v>
      </c>
      <c r="H27" s="177">
        <v>1133.059</v>
      </c>
    </row>
    <row r="28" spans="1:8" ht="14.45" customHeight="1" x14ac:dyDescent="0.2">
      <c r="A28" s="112">
        <v>16</v>
      </c>
      <c r="B28" s="112" t="s">
        <v>94</v>
      </c>
      <c r="C28" s="77"/>
      <c r="D28" s="77"/>
      <c r="E28" s="77"/>
      <c r="F28" s="77"/>
      <c r="G28" s="77"/>
      <c r="H28" s="77"/>
    </row>
    <row r="29" spans="1:8" ht="14.45" customHeight="1" x14ac:dyDescent="0.2">
      <c r="A29" s="112"/>
      <c r="B29" s="112" t="s">
        <v>95</v>
      </c>
      <c r="C29" s="177">
        <v>189505.052</v>
      </c>
      <c r="D29" s="177">
        <v>111260.573</v>
      </c>
      <c r="E29" s="177" t="s">
        <v>73</v>
      </c>
      <c r="F29" s="177">
        <v>119669.717</v>
      </c>
      <c r="G29" s="177" t="s">
        <v>73</v>
      </c>
      <c r="H29" s="177">
        <v>181095.908</v>
      </c>
    </row>
    <row r="30" spans="1:8" ht="14.45" customHeight="1" x14ac:dyDescent="0.2">
      <c r="A30" s="112">
        <v>17</v>
      </c>
      <c r="B30" s="112" t="s">
        <v>103</v>
      </c>
      <c r="C30" s="177">
        <v>485891.91200000001</v>
      </c>
      <c r="D30" s="177">
        <v>216905.682</v>
      </c>
      <c r="E30" s="177" t="s">
        <v>73</v>
      </c>
      <c r="F30" s="177">
        <v>89891.881999999998</v>
      </c>
      <c r="G30" s="177" t="s">
        <v>73</v>
      </c>
      <c r="H30" s="177">
        <v>612905.71200000006</v>
      </c>
    </row>
    <row r="31" spans="1:8" ht="14.45" customHeight="1" x14ac:dyDescent="0.2">
      <c r="A31" s="112">
        <v>18</v>
      </c>
      <c r="B31" s="112" t="s">
        <v>153</v>
      </c>
      <c r="C31" s="177"/>
      <c r="D31" s="177"/>
      <c r="E31" s="177"/>
      <c r="F31" s="177"/>
      <c r="G31" s="177"/>
      <c r="H31" s="177"/>
    </row>
    <row r="32" spans="1:8" ht="14.45" customHeight="1" x14ac:dyDescent="0.2">
      <c r="A32" s="112"/>
      <c r="B32" s="112" t="s">
        <v>145</v>
      </c>
      <c r="C32" s="177">
        <v>90154.37</v>
      </c>
      <c r="D32" s="177">
        <v>355.47800000000001</v>
      </c>
      <c r="E32" s="177" t="s">
        <v>73</v>
      </c>
      <c r="F32" s="177">
        <v>417.69099999999997</v>
      </c>
      <c r="G32" s="177" t="s">
        <v>73</v>
      </c>
      <c r="H32" s="177">
        <v>90092.157000000007</v>
      </c>
    </row>
    <row r="33" spans="1:10" ht="14.45" customHeight="1" x14ac:dyDescent="0.2">
      <c r="A33" s="112">
        <v>19</v>
      </c>
      <c r="B33" s="112" t="s">
        <v>96</v>
      </c>
      <c r="C33" s="177" t="s">
        <v>73</v>
      </c>
      <c r="D33" s="177" t="s">
        <v>73</v>
      </c>
      <c r="E33" s="177" t="s">
        <v>73</v>
      </c>
      <c r="F33" s="177" t="s">
        <v>73</v>
      </c>
      <c r="G33" s="177" t="s">
        <v>73</v>
      </c>
      <c r="H33" s="177" t="s">
        <v>73</v>
      </c>
      <c r="I33" s="27"/>
      <c r="J33" s="27"/>
    </row>
    <row r="34" spans="1:10" ht="14.45" customHeight="1" x14ac:dyDescent="0.2">
      <c r="A34" s="112">
        <v>20</v>
      </c>
      <c r="B34" s="112" t="s">
        <v>97</v>
      </c>
      <c r="C34" s="177">
        <v>248467.03099999999</v>
      </c>
      <c r="D34" s="177">
        <v>203067.38099999999</v>
      </c>
      <c r="E34" s="177" t="s">
        <v>73</v>
      </c>
      <c r="F34" s="179">
        <v>70584.066999999995</v>
      </c>
      <c r="G34" s="179" t="s">
        <v>73</v>
      </c>
      <c r="H34" s="177">
        <v>380950.34499999997</v>
      </c>
      <c r="I34" s="27"/>
      <c r="J34" s="27"/>
    </row>
    <row r="35" spans="1:10" ht="14.45" customHeight="1" x14ac:dyDescent="0.2">
      <c r="A35" s="112">
        <v>21</v>
      </c>
      <c r="B35" s="112" t="s">
        <v>146</v>
      </c>
      <c r="C35" s="177">
        <v>30140.807000000001</v>
      </c>
      <c r="D35" s="177" t="s">
        <v>18</v>
      </c>
      <c r="E35" s="177" t="s">
        <v>73</v>
      </c>
      <c r="F35" s="177" t="s">
        <v>18</v>
      </c>
      <c r="G35" s="177" t="s">
        <v>73</v>
      </c>
      <c r="H35" s="177">
        <v>30052.255000000001</v>
      </c>
      <c r="I35" s="27"/>
      <c r="J35" s="27"/>
    </row>
    <row r="36" spans="1:10" ht="14.45" customHeight="1" x14ac:dyDescent="0.2">
      <c r="A36" s="112">
        <v>22</v>
      </c>
      <c r="B36" s="112" t="s">
        <v>147</v>
      </c>
      <c r="C36" s="177">
        <v>732509.38899999997</v>
      </c>
      <c r="D36" s="180">
        <v>15532.091</v>
      </c>
      <c r="E36" s="177" t="s">
        <v>73</v>
      </c>
      <c r="F36" s="177">
        <v>26275.651000000002</v>
      </c>
      <c r="G36" s="177" t="s">
        <v>73</v>
      </c>
      <c r="H36" s="177">
        <v>721765.82900000003</v>
      </c>
      <c r="I36" s="27"/>
      <c r="J36" s="27"/>
    </row>
    <row r="37" spans="1:10" ht="14.45" customHeight="1" x14ac:dyDescent="0.2">
      <c r="A37" s="112">
        <v>23</v>
      </c>
      <c r="B37" s="112" t="s">
        <v>148</v>
      </c>
      <c r="C37" s="177"/>
      <c r="D37" s="180"/>
      <c r="E37" s="177"/>
      <c r="F37" s="180"/>
      <c r="G37" s="180"/>
      <c r="H37" s="177"/>
      <c r="I37" s="27"/>
      <c r="J37" s="27"/>
    </row>
    <row r="38" spans="1:10" ht="14.45" customHeight="1" x14ac:dyDescent="0.2">
      <c r="A38" s="112"/>
      <c r="B38" s="112" t="s">
        <v>150</v>
      </c>
      <c r="C38" s="177">
        <v>737139.82700000005</v>
      </c>
      <c r="D38" s="180">
        <v>23810.444</v>
      </c>
      <c r="E38" s="177" t="s">
        <v>73</v>
      </c>
      <c r="F38" s="180">
        <v>11631.955</v>
      </c>
      <c r="G38" s="180" t="s">
        <v>73</v>
      </c>
      <c r="H38" s="177">
        <v>749318.31599999999</v>
      </c>
      <c r="I38" s="27"/>
      <c r="J38" s="27"/>
    </row>
    <row r="39" spans="1:10" ht="14.45" customHeight="1" x14ac:dyDescent="0.2">
      <c r="A39" s="112">
        <v>24</v>
      </c>
      <c r="B39" s="112" t="s">
        <v>98</v>
      </c>
      <c r="C39" s="177">
        <v>727229.06299999997</v>
      </c>
      <c r="D39" s="177">
        <v>15468.241</v>
      </c>
      <c r="E39" s="177" t="s">
        <v>73</v>
      </c>
      <c r="F39" s="177">
        <v>8324.9869999999992</v>
      </c>
      <c r="G39" s="177" t="s">
        <v>73</v>
      </c>
      <c r="H39" s="177">
        <v>734372.31700000004</v>
      </c>
      <c r="I39" s="27"/>
      <c r="J39" s="27"/>
    </row>
    <row r="40" spans="1:10" ht="12.75" customHeight="1" x14ac:dyDescent="0.2">
      <c r="A40" s="112">
        <v>25</v>
      </c>
      <c r="B40" s="112" t="s">
        <v>99</v>
      </c>
      <c r="C40" s="177">
        <v>596165.46299999999</v>
      </c>
      <c r="D40" s="177">
        <v>21485.358</v>
      </c>
      <c r="E40" s="177" t="s">
        <v>73</v>
      </c>
      <c r="F40" s="177">
        <v>20847.827000000001</v>
      </c>
      <c r="G40" s="177" t="s">
        <v>73</v>
      </c>
      <c r="H40" s="177">
        <v>596802.99399999995</v>
      </c>
    </row>
    <row r="41" spans="1:10" x14ac:dyDescent="0.2">
      <c r="A41" s="112">
        <v>26</v>
      </c>
      <c r="B41" s="40" t="s">
        <v>149</v>
      </c>
      <c r="C41" s="177"/>
      <c r="D41" s="177"/>
      <c r="E41" s="177"/>
      <c r="F41" s="177"/>
      <c r="G41" s="177"/>
      <c r="H41" s="177"/>
    </row>
    <row r="42" spans="1:10" x14ac:dyDescent="0.2">
      <c r="A42" s="112"/>
      <c r="B42" s="112" t="s">
        <v>100</v>
      </c>
      <c r="C42" s="177">
        <v>189635.603</v>
      </c>
      <c r="D42" s="180">
        <v>2304.9960000000001</v>
      </c>
      <c r="E42" s="177" t="s">
        <v>73</v>
      </c>
      <c r="F42" s="177">
        <v>18006.920999999998</v>
      </c>
      <c r="G42" s="177" t="s">
        <v>73</v>
      </c>
      <c r="H42" s="177">
        <v>173933.67800000001</v>
      </c>
    </row>
    <row r="43" spans="1:10" x14ac:dyDescent="0.2">
      <c r="A43" s="112">
        <v>27</v>
      </c>
      <c r="B43" s="112" t="s">
        <v>101</v>
      </c>
      <c r="C43" s="177">
        <v>99896.513999999996</v>
      </c>
      <c r="D43" s="177">
        <v>1232.223</v>
      </c>
      <c r="E43" s="177" t="s">
        <v>73</v>
      </c>
      <c r="F43" s="177">
        <v>1813.8340000000001</v>
      </c>
      <c r="G43" s="177" t="s">
        <v>73</v>
      </c>
      <c r="H43" s="177">
        <v>101532.94100000001</v>
      </c>
    </row>
    <row r="44" spans="1:10" x14ac:dyDescent="0.2">
      <c r="A44" s="112">
        <v>28</v>
      </c>
      <c r="B44" s="112" t="s">
        <v>104</v>
      </c>
      <c r="C44" s="177">
        <v>229961.22899999999</v>
      </c>
      <c r="D44" s="177">
        <v>7534.9250000000002</v>
      </c>
      <c r="E44" s="177" t="s">
        <v>73</v>
      </c>
      <c r="F44" s="177">
        <v>8507.1820000000007</v>
      </c>
      <c r="G44" s="177" t="s">
        <v>73</v>
      </c>
      <c r="H44" s="177">
        <v>228988.97200000001</v>
      </c>
    </row>
    <row r="45" spans="1:10" x14ac:dyDescent="0.2">
      <c r="A45" s="112">
        <v>29</v>
      </c>
      <c r="B45" s="112" t="s">
        <v>105</v>
      </c>
      <c r="C45" s="177">
        <v>363823.36499999999</v>
      </c>
      <c r="D45" s="177">
        <v>34894.646000000001</v>
      </c>
      <c r="E45" s="177" t="s">
        <v>73</v>
      </c>
      <c r="F45" s="177">
        <v>6861.1679999999997</v>
      </c>
      <c r="G45" s="177" t="s">
        <v>73</v>
      </c>
      <c r="H45" s="177">
        <v>391856.84299999999</v>
      </c>
    </row>
    <row r="46" spans="1:10" x14ac:dyDescent="0.2">
      <c r="A46" s="112">
        <v>30</v>
      </c>
      <c r="B46" s="112" t="s">
        <v>106</v>
      </c>
      <c r="C46" s="177">
        <v>1528.924</v>
      </c>
      <c r="D46" s="177" t="s">
        <v>18</v>
      </c>
      <c r="E46" s="177" t="s">
        <v>73</v>
      </c>
      <c r="F46" s="177" t="s">
        <v>18</v>
      </c>
      <c r="G46" s="177" t="s">
        <v>73</v>
      </c>
      <c r="H46" s="177">
        <v>1364.9670000000001</v>
      </c>
    </row>
    <row r="47" spans="1:10" x14ac:dyDescent="0.2">
      <c r="A47" s="112">
        <v>31</v>
      </c>
      <c r="B47" s="112" t="s">
        <v>107</v>
      </c>
      <c r="C47" s="177">
        <v>27368.438999999998</v>
      </c>
      <c r="D47" s="177">
        <v>1656.0250000000001</v>
      </c>
      <c r="E47" s="177" t="s">
        <v>73</v>
      </c>
      <c r="F47" s="177">
        <v>1234.7940000000001</v>
      </c>
      <c r="G47" s="177" t="s">
        <v>73</v>
      </c>
      <c r="H47" s="177">
        <v>27789.67</v>
      </c>
    </row>
    <row r="48" spans="1:10" x14ac:dyDescent="0.2">
      <c r="A48" s="112">
        <v>32</v>
      </c>
      <c r="B48" s="112" t="s">
        <v>108</v>
      </c>
      <c r="C48" s="177">
        <v>38010.148999999998</v>
      </c>
      <c r="D48" s="177">
        <v>2139.6619999999998</v>
      </c>
      <c r="E48" s="177" t="s">
        <v>73</v>
      </c>
      <c r="F48" s="177">
        <v>1502.2059999999999</v>
      </c>
      <c r="G48" s="177" t="s">
        <v>73</v>
      </c>
      <c r="H48" s="177">
        <v>38647.605000000003</v>
      </c>
    </row>
    <row r="49" spans="1:8" x14ac:dyDescent="0.2">
      <c r="A49" s="112">
        <v>33</v>
      </c>
      <c r="B49" s="112" t="s">
        <v>109</v>
      </c>
      <c r="C49" s="177"/>
      <c r="D49" s="177"/>
      <c r="E49" s="177"/>
      <c r="F49" s="177"/>
      <c r="G49" s="177"/>
      <c r="H49" s="177"/>
    </row>
    <row r="50" spans="1:8" x14ac:dyDescent="0.2">
      <c r="A50" s="96"/>
      <c r="B50" s="112" t="s">
        <v>110</v>
      </c>
      <c r="C50" s="177">
        <v>13441.039000000001</v>
      </c>
      <c r="D50" s="177">
        <v>1683.585</v>
      </c>
      <c r="E50" s="177" t="s">
        <v>73</v>
      </c>
      <c r="F50" s="177">
        <v>118.084</v>
      </c>
      <c r="G50" s="177" t="s">
        <v>73</v>
      </c>
      <c r="H50" s="177">
        <v>15006.54</v>
      </c>
    </row>
    <row r="51" spans="1:8" x14ac:dyDescent="0.2">
      <c r="A51" s="40"/>
      <c r="B51" s="98"/>
      <c r="C51" s="177"/>
      <c r="D51" s="177"/>
      <c r="E51" s="177"/>
      <c r="F51" s="177"/>
      <c r="G51" s="177"/>
      <c r="H51" s="177"/>
    </row>
    <row r="52" spans="1:8" x14ac:dyDescent="0.2">
      <c r="A52" s="153" t="s">
        <v>19</v>
      </c>
      <c r="B52" s="44" t="s">
        <v>39</v>
      </c>
      <c r="C52" s="77">
        <v>5303982.4079999998</v>
      </c>
      <c r="D52" s="77">
        <v>708472.78799999994</v>
      </c>
      <c r="E52" s="77" t="s">
        <v>73</v>
      </c>
      <c r="F52" s="77">
        <v>392570.36099999998</v>
      </c>
      <c r="G52" s="77" t="s">
        <v>73</v>
      </c>
      <c r="H52" s="77">
        <v>5619884.835</v>
      </c>
    </row>
    <row r="53" spans="1:8" x14ac:dyDescent="0.2">
      <c r="C53" s="60"/>
      <c r="D53" s="114"/>
      <c r="E53" s="76"/>
      <c r="F53" s="60"/>
      <c r="G53" s="60"/>
      <c r="H53" s="60"/>
    </row>
    <row r="54" spans="1:8" x14ac:dyDescent="0.2">
      <c r="C54" s="191"/>
      <c r="D54" s="191"/>
      <c r="E54" s="191"/>
      <c r="F54" s="191"/>
      <c r="G54" s="191"/>
      <c r="H54" s="191"/>
    </row>
    <row r="55" spans="1:8" x14ac:dyDescent="0.2">
      <c r="C55" s="60"/>
      <c r="D55" s="60"/>
      <c r="E55" s="77"/>
      <c r="F55" s="60"/>
      <c r="G55" s="60"/>
      <c r="H55" s="60"/>
    </row>
    <row r="56" spans="1:8" x14ac:dyDescent="0.2">
      <c r="C56" s="60"/>
      <c r="D56" s="60"/>
      <c r="E56" s="177"/>
      <c r="F56" s="60"/>
      <c r="G56" s="60"/>
      <c r="H56" s="60"/>
    </row>
    <row r="58" spans="1:8" x14ac:dyDescent="0.2">
      <c r="C58" s="60"/>
      <c r="D58" s="177"/>
      <c r="E58" s="177"/>
      <c r="F58" s="177"/>
      <c r="G58" s="177"/>
      <c r="H58" s="60"/>
    </row>
    <row r="59" spans="1:8" x14ac:dyDescent="0.2">
      <c r="F59" s="3"/>
      <c r="G59" s="3"/>
    </row>
    <row r="60" spans="1:8" x14ac:dyDescent="0.2">
      <c r="C60" s="77"/>
      <c r="D60" s="77"/>
      <c r="E60" s="77"/>
      <c r="F60" s="77"/>
      <c r="G60" s="77"/>
      <c r="H60" s="77"/>
    </row>
    <row r="62" spans="1:8" x14ac:dyDescent="0.2">
      <c r="C62" s="75"/>
      <c r="D62" s="75"/>
      <c r="E62" s="75"/>
      <c r="F62" s="75"/>
      <c r="G62" s="75"/>
      <c r="H62" s="75"/>
    </row>
    <row r="71" spans="2:2" x14ac:dyDescent="0.2">
      <c r="B71" s="1"/>
    </row>
  </sheetData>
  <mergeCells count="9">
    <mergeCell ref="A8:A11"/>
    <mergeCell ref="H8:H10"/>
    <mergeCell ref="C11:H11"/>
    <mergeCell ref="B8:B11"/>
    <mergeCell ref="C8:C10"/>
    <mergeCell ref="D8:D10"/>
    <mergeCell ref="F8:F10"/>
    <mergeCell ref="E8:E10"/>
    <mergeCell ref="G8:G10"/>
  </mergeCells>
  <phoneticPr fontId="3" type="noConversion"/>
  <pageMargins left="0.51181102362204722" right="0.43307086614173229" top="0.39370078740157483" bottom="0.51181102362204722" header="0.51181102362204722" footer="0"/>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selection activeCell="A53" sqref="A53"/>
    </sheetView>
  </sheetViews>
  <sheetFormatPr baseColWidth="10" defaultColWidth="11.42578125" defaultRowHeight="12.75" x14ac:dyDescent="0.2"/>
  <cols>
    <col min="1" max="1" width="5.7109375" style="14" customWidth="1"/>
    <col min="2" max="2" width="35.7109375" style="12" customWidth="1"/>
    <col min="3" max="8" width="11.7109375" style="12" customWidth="1"/>
    <col min="9" max="9" width="12.42578125" style="12" customWidth="1"/>
    <col min="10" max="16384" width="11.42578125" style="12"/>
  </cols>
  <sheetData>
    <row r="1" spans="1:9" ht="12.75" customHeight="1" x14ac:dyDescent="0.2">
      <c r="B1" s="171" t="s">
        <v>194</v>
      </c>
      <c r="C1" s="32"/>
      <c r="D1" s="32"/>
      <c r="E1" s="32"/>
      <c r="F1" s="32"/>
      <c r="G1" s="32"/>
      <c r="H1" s="32"/>
    </row>
    <row r="2" spans="1:9" ht="12.75" customHeight="1" x14ac:dyDescent="0.2">
      <c r="B2" s="198"/>
      <c r="C2" s="32"/>
      <c r="D2" s="32"/>
      <c r="E2" s="32"/>
      <c r="F2" s="32"/>
      <c r="G2" s="32"/>
      <c r="H2" s="32"/>
    </row>
    <row r="3" spans="1:9" ht="12.75" customHeight="1" x14ac:dyDescent="0.2"/>
    <row r="4" spans="1:9" ht="15" customHeight="1" x14ac:dyDescent="0.2">
      <c r="B4" s="172" t="s">
        <v>251</v>
      </c>
      <c r="C4" s="55"/>
      <c r="D4" s="55"/>
      <c r="E4" s="55"/>
      <c r="F4" s="32"/>
      <c r="G4" s="32"/>
      <c r="H4" s="32"/>
    </row>
    <row r="5" spans="1:9" ht="12.75" customHeight="1" x14ac:dyDescent="0.2">
      <c r="B5" s="199"/>
      <c r="C5" s="55"/>
      <c r="D5" s="55"/>
      <c r="E5" s="55"/>
      <c r="F5" s="32"/>
      <c r="G5" s="32"/>
      <c r="H5" s="32"/>
    </row>
    <row r="6" spans="1:9" ht="12.75" customHeight="1" x14ac:dyDescent="0.25">
      <c r="F6" s="34"/>
      <c r="G6" s="34"/>
      <c r="H6" s="34"/>
    </row>
    <row r="7" spans="1:9" ht="12.75" customHeight="1" x14ac:dyDescent="0.2"/>
    <row r="8" spans="1:9" ht="18" customHeight="1" x14ac:dyDescent="0.2">
      <c r="A8" s="247"/>
      <c r="B8" s="298" t="s">
        <v>44</v>
      </c>
      <c r="C8" s="240" t="s">
        <v>7</v>
      </c>
      <c r="D8" s="298" t="s">
        <v>226</v>
      </c>
      <c r="E8" s="240" t="s">
        <v>30</v>
      </c>
      <c r="F8" s="240" t="s">
        <v>8</v>
      </c>
      <c r="G8" s="240" t="s">
        <v>31</v>
      </c>
      <c r="H8" s="255" t="s">
        <v>9</v>
      </c>
    </row>
    <row r="9" spans="1:9" ht="15" customHeight="1" x14ac:dyDescent="0.2">
      <c r="A9" s="248"/>
      <c r="B9" s="299"/>
      <c r="C9" s="299"/>
      <c r="D9" s="299"/>
      <c r="E9" s="299"/>
      <c r="F9" s="299"/>
      <c r="G9" s="299"/>
      <c r="H9" s="256"/>
    </row>
    <row r="10" spans="1:9" ht="12.75" customHeight="1" x14ac:dyDescent="0.2">
      <c r="A10" s="248"/>
      <c r="B10" s="299"/>
      <c r="C10" s="241"/>
      <c r="D10" s="241"/>
      <c r="E10" s="241"/>
      <c r="F10" s="241"/>
      <c r="G10" s="241"/>
      <c r="H10" s="257"/>
    </row>
    <row r="11" spans="1:9" ht="15.75" customHeight="1" x14ac:dyDescent="0.2">
      <c r="A11" s="249"/>
      <c r="B11" s="241"/>
      <c r="C11" s="279" t="s">
        <v>172</v>
      </c>
      <c r="D11" s="280"/>
      <c r="E11" s="280"/>
      <c r="F11" s="280"/>
      <c r="G11" s="280"/>
      <c r="H11" s="280"/>
    </row>
    <row r="12" spans="1:9" ht="12.75" customHeight="1" x14ac:dyDescent="0.2">
      <c r="A12" s="35"/>
      <c r="B12" s="197"/>
      <c r="C12" s="1"/>
      <c r="D12" s="58"/>
      <c r="E12" s="58"/>
      <c r="F12" s="58"/>
      <c r="G12" s="58"/>
      <c r="H12" s="58"/>
    </row>
    <row r="13" spans="1:9" ht="14.45" customHeight="1" x14ac:dyDescent="0.2">
      <c r="A13" s="26">
        <v>1</v>
      </c>
      <c r="B13" s="200" t="s">
        <v>45</v>
      </c>
      <c r="C13" s="177">
        <v>178328.32399999999</v>
      </c>
      <c r="D13" s="177">
        <v>1680.999</v>
      </c>
      <c r="E13" s="177" t="s">
        <v>73</v>
      </c>
      <c r="F13" s="177">
        <v>20346.224999999999</v>
      </c>
      <c r="G13" s="177" t="s">
        <v>73</v>
      </c>
      <c r="H13" s="177">
        <v>159663.098</v>
      </c>
      <c r="I13" s="75"/>
    </row>
    <row r="14" spans="1:9" ht="14.45" customHeight="1" x14ac:dyDescent="0.2">
      <c r="A14" s="26">
        <v>2</v>
      </c>
      <c r="B14" s="200" t="s">
        <v>46</v>
      </c>
      <c r="C14" s="177">
        <v>76563.551999999996</v>
      </c>
      <c r="D14" s="177">
        <v>1010.206</v>
      </c>
      <c r="E14" s="177" t="s">
        <v>73</v>
      </c>
      <c r="F14" s="177">
        <v>276.44799999999998</v>
      </c>
      <c r="G14" s="177" t="s">
        <v>73</v>
      </c>
      <c r="H14" s="177">
        <v>77297.31</v>
      </c>
      <c r="I14" s="75"/>
    </row>
    <row r="15" spans="1:9" ht="14.45" customHeight="1" x14ac:dyDescent="0.2">
      <c r="A15" s="26">
        <v>3</v>
      </c>
      <c r="B15" s="200" t="s">
        <v>47</v>
      </c>
      <c r="C15" s="177">
        <v>184644.046</v>
      </c>
      <c r="D15" s="177">
        <v>9308.4220000000005</v>
      </c>
      <c r="E15" s="177" t="s">
        <v>73</v>
      </c>
      <c r="F15" s="177">
        <v>4272.5879999999997</v>
      </c>
      <c r="G15" s="177" t="s">
        <v>73</v>
      </c>
      <c r="H15" s="177">
        <v>189679.88</v>
      </c>
      <c r="I15" s="75"/>
    </row>
    <row r="16" spans="1:9" ht="14.45" customHeight="1" x14ac:dyDescent="0.2">
      <c r="A16" s="26">
        <v>4</v>
      </c>
      <c r="B16" s="200" t="s">
        <v>48</v>
      </c>
      <c r="C16" s="177">
        <v>27384.212</v>
      </c>
      <c r="D16" s="177" t="s">
        <v>18</v>
      </c>
      <c r="E16" s="177" t="s">
        <v>73</v>
      </c>
      <c r="F16" s="177" t="s">
        <v>18</v>
      </c>
      <c r="G16" s="177" t="s">
        <v>73</v>
      </c>
      <c r="H16" s="177">
        <v>27616.114000000001</v>
      </c>
      <c r="I16" s="75"/>
    </row>
    <row r="17" spans="1:9" ht="14.45" customHeight="1" x14ac:dyDescent="0.2">
      <c r="A17" s="26">
        <v>5</v>
      </c>
      <c r="B17" s="200" t="s">
        <v>49</v>
      </c>
      <c r="C17" s="177">
        <v>21860.422999999999</v>
      </c>
      <c r="D17" s="177" t="s">
        <v>18</v>
      </c>
      <c r="E17" s="177" t="s">
        <v>73</v>
      </c>
      <c r="F17" s="177" t="s">
        <v>18</v>
      </c>
      <c r="G17" s="177" t="s">
        <v>73</v>
      </c>
      <c r="H17" s="177">
        <v>21860.422999999999</v>
      </c>
      <c r="I17" s="75"/>
    </row>
    <row r="18" spans="1:9" ht="14.45" customHeight="1" x14ac:dyDescent="0.2">
      <c r="A18" s="26"/>
      <c r="B18" s="200"/>
      <c r="C18" s="177"/>
      <c r="D18" s="177"/>
      <c r="E18" s="177"/>
      <c r="F18" s="177"/>
      <c r="G18" s="177"/>
      <c r="H18" s="177"/>
      <c r="I18" s="75"/>
    </row>
    <row r="19" spans="1:9" ht="12.75" customHeight="1" x14ac:dyDescent="0.2">
      <c r="A19" s="26">
        <v>7</v>
      </c>
      <c r="B19" s="200" t="s">
        <v>50</v>
      </c>
      <c r="C19" s="177">
        <v>420593.43400000001</v>
      </c>
      <c r="D19" s="177">
        <v>4856.5649999999996</v>
      </c>
      <c r="E19" s="177" t="s">
        <v>73</v>
      </c>
      <c r="F19" s="177">
        <v>11288.153</v>
      </c>
      <c r="G19" s="177" t="s">
        <v>73</v>
      </c>
      <c r="H19" s="177">
        <v>414161.84600000002</v>
      </c>
      <c r="I19" s="75"/>
    </row>
    <row r="20" spans="1:9" ht="14.45" customHeight="1" x14ac:dyDescent="0.2">
      <c r="A20" s="26">
        <v>8</v>
      </c>
      <c r="B20" s="200" t="s">
        <v>51</v>
      </c>
      <c r="C20" s="177">
        <v>165191.755</v>
      </c>
      <c r="D20" s="180">
        <v>63654.131000000001</v>
      </c>
      <c r="E20" s="177" t="s">
        <v>73</v>
      </c>
      <c r="F20" s="177">
        <v>46942.752999999997</v>
      </c>
      <c r="G20" s="177" t="s">
        <v>73</v>
      </c>
      <c r="H20" s="177">
        <v>181903.133</v>
      </c>
      <c r="I20" s="75"/>
    </row>
    <row r="21" spans="1:9" ht="14.45" customHeight="1" x14ac:dyDescent="0.2">
      <c r="A21" s="26">
        <v>9</v>
      </c>
      <c r="B21" s="200" t="s">
        <v>52</v>
      </c>
      <c r="C21" s="177">
        <v>487757.91800000001</v>
      </c>
      <c r="D21" s="180">
        <v>174221.92800000001</v>
      </c>
      <c r="E21" s="177" t="s">
        <v>73</v>
      </c>
      <c r="F21" s="180">
        <v>47802.061999999998</v>
      </c>
      <c r="G21" s="180" t="s">
        <v>73</v>
      </c>
      <c r="H21" s="177">
        <v>614177.78399999999</v>
      </c>
      <c r="I21" s="75"/>
    </row>
    <row r="22" spans="1:9" ht="14.45" customHeight="1" x14ac:dyDescent="0.2">
      <c r="A22" s="26">
        <v>10</v>
      </c>
      <c r="B22" s="200" t="s">
        <v>53</v>
      </c>
      <c r="C22" s="177">
        <v>172101.24</v>
      </c>
      <c r="D22" s="177">
        <v>7294.4889999999996</v>
      </c>
      <c r="E22" s="177" t="s">
        <v>73</v>
      </c>
      <c r="F22" s="177">
        <v>5637.7219999999998</v>
      </c>
      <c r="G22" s="177" t="s">
        <v>73</v>
      </c>
      <c r="H22" s="177">
        <v>173758.00700000001</v>
      </c>
      <c r="I22" s="75"/>
    </row>
    <row r="23" spans="1:9" ht="14.45" customHeight="1" x14ac:dyDescent="0.2">
      <c r="A23" s="26">
        <v>11</v>
      </c>
      <c r="B23" s="200" t="s">
        <v>54</v>
      </c>
      <c r="C23" s="177">
        <v>84520.239000000001</v>
      </c>
      <c r="D23" s="177">
        <v>3628.7779999999998</v>
      </c>
      <c r="E23" s="177" t="s">
        <v>73</v>
      </c>
      <c r="F23" s="177">
        <v>2368.5410000000002</v>
      </c>
      <c r="G23" s="177" t="s">
        <v>73</v>
      </c>
      <c r="H23" s="177">
        <v>85780.475999999995</v>
      </c>
      <c r="I23" s="75"/>
    </row>
    <row r="24" spans="1:9" ht="14.45" customHeight="1" x14ac:dyDescent="0.2">
      <c r="A24" s="26">
        <v>12</v>
      </c>
      <c r="B24" s="200" t="s">
        <v>55</v>
      </c>
      <c r="C24" s="177">
        <v>306618.69199999998</v>
      </c>
      <c r="D24" s="180">
        <v>12465.066000000001</v>
      </c>
      <c r="E24" s="177" t="s">
        <v>73</v>
      </c>
      <c r="F24" s="177">
        <v>1558.761</v>
      </c>
      <c r="G24" s="177" t="s">
        <v>73</v>
      </c>
      <c r="H24" s="177">
        <v>317524.99699999997</v>
      </c>
      <c r="I24" s="75"/>
    </row>
    <row r="25" spans="1:9" x14ac:dyDescent="0.2">
      <c r="A25" s="40"/>
      <c r="B25" s="98"/>
    </row>
    <row r="26" spans="1:9" ht="14.45" customHeight="1" x14ac:dyDescent="0.2">
      <c r="A26" s="26">
        <v>13</v>
      </c>
      <c r="B26" s="200" t="s">
        <v>56</v>
      </c>
      <c r="C26" s="177">
        <v>368881.962</v>
      </c>
      <c r="D26" s="180">
        <v>28670.803</v>
      </c>
      <c r="E26" s="177" t="s">
        <v>73</v>
      </c>
      <c r="F26" s="177">
        <v>17570.895</v>
      </c>
      <c r="G26" s="177" t="s">
        <v>73</v>
      </c>
      <c r="H26" s="177">
        <v>379981.87</v>
      </c>
      <c r="I26" s="75"/>
    </row>
    <row r="27" spans="1:9" ht="14.45" customHeight="1" x14ac:dyDescent="0.2">
      <c r="A27" s="73">
        <v>14</v>
      </c>
      <c r="B27" s="200" t="s">
        <v>57</v>
      </c>
      <c r="C27" s="177">
        <v>176540.913</v>
      </c>
      <c r="D27" s="177">
        <v>9881.7199999999993</v>
      </c>
      <c r="E27" s="177" t="s">
        <v>73</v>
      </c>
      <c r="F27" s="177">
        <v>2523.6729999999998</v>
      </c>
      <c r="G27" s="177" t="s">
        <v>73</v>
      </c>
      <c r="H27" s="177">
        <v>183898.96</v>
      </c>
      <c r="I27" s="75"/>
    </row>
    <row r="28" spans="1:9" ht="14.45" customHeight="1" x14ac:dyDescent="0.2">
      <c r="A28" s="26">
        <v>15</v>
      </c>
      <c r="B28" s="200" t="s">
        <v>58</v>
      </c>
      <c r="C28" s="177">
        <v>211585.41800000001</v>
      </c>
      <c r="D28" s="177">
        <v>9132.241</v>
      </c>
      <c r="E28" s="177" t="s">
        <v>73</v>
      </c>
      <c r="F28" s="177">
        <v>3394.5729999999999</v>
      </c>
      <c r="G28" s="177" t="s">
        <v>73</v>
      </c>
      <c r="H28" s="177">
        <v>217323.08600000001</v>
      </c>
      <c r="I28" s="75"/>
    </row>
    <row r="29" spans="1:9" ht="14.45" customHeight="1" x14ac:dyDescent="0.2">
      <c r="A29" s="26">
        <v>16</v>
      </c>
      <c r="B29" s="200" t="s">
        <v>59</v>
      </c>
      <c r="C29" s="177">
        <v>279767.00199999998</v>
      </c>
      <c r="D29" s="177">
        <v>3627.8220000000001</v>
      </c>
      <c r="E29" s="177" t="s">
        <v>73</v>
      </c>
      <c r="F29" s="177">
        <v>2703.0320000000002</v>
      </c>
      <c r="G29" s="177" t="s">
        <v>73</v>
      </c>
      <c r="H29" s="177">
        <v>280691.79200000002</v>
      </c>
      <c r="I29" s="75"/>
    </row>
    <row r="30" spans="1:9" ht="14.45" customHeight="1" x14ac:dyDescent="0.2">
      <c r="A30" s="26">
        <v>17</v>
      </c>
      <c r="B30" s="200" t="s">
        <v>60</v>
      </c>
      <c r="C30" s="177">
        <v>156212.92199999999</v>
      </c>
      <c r="D30" s="177">
        <v>21900.185000000001</v>
      </c>
      <c r="E30" s="177" t="s">
        <v>73</v>
      </c>
      <c r="F30" s="177">
        <v>1145.7190000000001</v>
      </c>
      <c r="G30" s="177" t="s">
        <v>73</v>
      </c>
      <c r="H30" s="177">
        <v>176967.38800000001</v>
      </c>
      <c r="I30" s="75"/>
    </row>
    <row r="31" spans="1:9" ht="14.45" customHeight="1" x14ac:dyDescent="0.2">
      <c r="A31" s="26">
        <v>18</v>
      </c>
      <c r="B31" s="200" t="s">
        <v>61</v>
      </c>
      <c r="C31" s="177">
        <v>327169.08600000001</v>
      </c>
      <c r="D31" s="177">
        <v>13726.57</v>
      </c>
      <c r="E31" s="177" t="s">
        <v>73</v>
      </c>
      <c r="F31" s="177">
        <v>2877.1709999999998</v>
      </c>
      <c r="G31" s="177" t="s">
        <v>73</v>
      </c>
      <c r="H31" s="177">
        <v>338018.48499999999</v>
      </c>
      <c r="I31" s="75"/>
    </row>
    <row r="32" spans="1:9" x14ac:dyDescent="0.2">
      <c r="A32" s="40"/>
      <c r="B32" s="98"/>
    </row>
    <row r="33" spans="1:10" ht="14.45" customHeight="1" x14ac:dyDescent="0.2">
      <c r="A33" s="26">
        <v>19</v>
      </c>
      <c r="B33" s="200" t="s">
        <v>62</v>
      </c>
      <c r="C33" s="177">
        <v>781647.18599999999</v>
      </c>
      <c r="D33" s="180">
        <v>16335.892</v>
      </c>
      <c r="E33" s="177" t="s">
        <v>73</v>
      </c>
      <c r="F33" s="177">
        <v>15588.218999999999</v>
      </c>
      <c r="G33" s="177" t="s">
        <v>73</v>
      </c>
      <c r="H33" s="177">
        <v>782394.85900000005</v>
      </c>
      <c r="I33" s="75"/>
      <c r="J33" s="27"/>
    </row>
    <row r="34" spans="1:10" ht="14.45" customHeight="1" x14ac:dyDescent="0.2">
      <c r="A34" s="26">
        <v>20</v>
      </c>
      <c r="B34" s="200" t="s">
        <v>63</v>
      </c>
      <c r="C34" s="177">
        <v>162336.652</v>
      </c>
      <c r="D34" s="180" t="s">
        <v>18</v>
      </c>
      <c r="E34" s="177" t="s">
        <v>73</v>
      </c>
      <c r="F34" s="180" t="s">
        <v>18</v>
      </c>
      <c r="G34" s="180" t="s">
        <v>73</v>
      </c>
      <c r="H34" s="177">
        <v>163669.29800000001</v>
      </c>
      <c r="I34" s="75"/>
      <c r="J34" s="27"/>
    </row>
    <row r="35" spans="1:10" ht="14.45" customHeight="1" x14ac:dyDescent="0.2">
      <c r="A35" s="26">
        <v>21</v>
      </c>
      <c r="B35" s="200" t="s">
        <v>64</v>
      </c>
      <c r="C35" s="177">
        <v>445007.67</v>
      </c>
      <c r="D35" s="177" t="s">
        <v>18</v>
      </c>
      <c r="E35" s="177" t="s">
        <v>73</v>
      </c>
      <c r="F35" s="177" t="s">
        <v>18</v>
      </c>
      <c r="G35" s="177" t="s">
        <v>73</v>
      </c>
      <c r="H35" s="177">
        <v>559979.554</v>
      </c>
      <c r="I35" s="75"/>
      <c r="J35" s="27"/>
    </row>
    <row r="36" spans="1:10" ht="14.45" customHeight="1" x14ac:dyDescent="0.2">
      <c r="A36" s="26">
        <v>22</v>
      </c>
      <c r="B36" s="200" t="s">
        <v>65</v>
      </c>
      <c r="C36" s="177">
        <v>156905.31599999999</v>
      </c>
      <c r="D36" s="177">
        <v>16261.512000000001</v>
      </c>
      <c r="E36" s="177" t="s">
        <v>73</v>
      </c>
      <c r="F36" s="177">
        <v>12588.543</v>
      </c>
      <c r="G36" s="177" t="s">
        <v>73</v>
      </c>
      <c r="H36" s="177">
        <v>160578.285</v>
      </c>
      <c r="I36" s="75"/>
      <c r="J36" s="27"/>
    </row>
    <row r="37" spans="1:10" ht="14.45" customHeight="1" x14ac:dyDescent="0.2">
      <c r="A37" s="26">
        <v>23</v>
      </c>
      <c r="B37" s="200" t="s">
        <v>66</v>
      </c>
      <c r="C37" s="177">
        <v>163995.65900000001</v>
      </c>
      <c r="D37" s="177">
        <v>2272.9259999999999</v>
      </c>
      <c r="E37" s="177" t="s">
        <v>73</v>
      </c>
      <c r="F37" s="177">
        <v>4439.0410000000002</v>
      </c>
      <c r="G37" s="177" t="s">
        <v>73</v>
      </c>
      <c r="H37" s="177">
        <v>161829.54399999999</v>
      </c>
      <c r="I37" s="75"/>
      <c r="J37" s="27"/>
    </row>
    <row r="38" spans="1:10" x14ac:dyDescent="0.2">
      <c r="A38" s="40"/>
      <c r="B38" s="98"/>
    </row>
    <row r="39" spans="1:10" ht="14.45" customHeight="1" x14ac:dyDescent="0.2">
      <c r="A39" s="72">
        <v>24</v>
      </c>
      <c r="B39" s="51" t="s">
        <v>37</v>
      </c>
      <c r="C39" s="77">
        <v>5355613.6209999993</v>
      </c>
      <c r="D39" s="77">
        <v>399930.25499999995</v>
      </c>
      <c r="E39" s="77" t="s">
        <v>73</v>
      </c>
      <c r="F39" s="77">
        <v>203324.11900000004</v>
      </c>
      <c r="G39" s="77" t="s">
        <v>73</v>
      </c>
      <c r="H39" s="77">
        <v>5668756.1889999993</v>
      </c>
      <c r="I39" s="75"/>
      <c r="J39" s="27"/>
    </row>
    <row r="40" spans="1:10" ht="12.75" customHeight="1" x14ac:dyDescent="0.2">
      <c r="A40" s="26"/>
      <c r="B40" s="200" t="s">
        <v>195</v>
      </c>
      <c r="D40" s="201"/>
      <c r="E40" s="201"/>
      <c r="F40" s="202"/>
      <c r="G40" s="202"/>
      <c r="H40" s="202"/>
      <c r="I40" s="75"/>
    </row>
    <row r="41" spans="1:10" x14ac:dyDescent="0.2">
      <c r="A41" s="26">
        <v>25</v>
      </c>
      <c r="B41" s="200" t="s">
        <v>196</v>
      </c>
      <c r="C41" s="177">
        <v>488780.55700000003</v>
      </c>
      <c r="D41" s="177">
        <v>13026.086000000001</v>
      </c>
      <c r="E41" s="177" t="s">
        <v>73</v>
      </c>
      <c r="F41" s="177">
        <v>25689.817999999996</v>
      </c>
      <c r="G41" s="177" t="s">
        <v>73</v>
      </c>
      <c r="H41" s="177">
        <v>476116.82500000001</v>
      </c>
      <c r="I41" s="75"/>
    </row>
    <row r="42" spans="1:10" x14ac:dyDescent="0.2">
      <c r="A42" s="26">
        <v>26</v>
      </c>
      <c r="B42" s="200" t="s">
        <v>197</v>
      </c>
      <c r="C42" s="177">
        <v>4866833.0639999993</v>
      </c>
      <c r="D42" s="177">
        <v>696917.1179999999</v>
      </c>
      <c r="E42" s="177" t="s">
        <v>73</v>
      </c>
      <c r="F42" s="177">
        <v>371110.81800000009</v>
      </c>
      <c r="G42" s="177" t="s">
        <v>73</v>
      </c>
      <c r="H42" s="177">
        <v>5192639.3640000001</v>
      </c>
      <c r="I42" s="75"/>
    </row>
    <row r="44" spans="1:10" x14ac:dyDescent="0.2">
      <c r="A44" s="83"/>
      <c r="B44" s="203"/>
      <c r="C44" s="75"/>
      <c r="D44" s="75"/>
      <c r="E44" s="75"/>
      <c r="F44" s="75"/>
      <c r="G44" s="75"/>
      <c r="H44" s="75"/>
    </row>
    <row r="45" spans="1:10" x14ac:dyDescent="0.2">
      <c r="A45" s="83"/>
      <c r="B45" s="203"/>
      <c r="C45" s="222"/>
      <c r="D45" s="222"/>
      <c r="E45" s="222"/>
      <c r="F45" s="222"/>
      <c r="G45" s="222"/>
      <c r="H45" s="222"/>
    </row>
    <row r="46" spans="1:10" x14ac:dyDescent="0.2">
      <c r="A46" s="28"/>
      <c r="B46" s="28"/>
      <c r="C46" s="223"/>
      <c r="D46" s="223"/>
      <c r="E46" s="223"/>
      <c r="F46" s="223"/>
      <c r="G46" s="223"/>
      <c r="H46" s="223"/>
    </row>
    <row r="47" spans="1:10" x14ac:dyDescent="0.2">
      <c r="A47" s="28"/>
      <c r="B47" s="28"/>
      <c r="C47" s="75"/>
      <c r="D47" s="75"/>
      <c r="E47" s="75"/>
      <c r="F47" s="75"/>
      <c r="G47" s="75"/>
      <c r="H47" s="75"/>
    </row>
    <row r="48" spans="1:10" x14ac:dyDescent="0.2">
      <c r="A48" s="28"/>
      <c r="B48" s="28"/>
      <c r="C48" s="75"/>
    </row>
    <row r="49" spans="1:2" x14ac:dyDescent="0.2">
      <c r="A49" s="28"/>
      <c r="B49" s="28"/>
    </row>
    <row r="50" spans="1:2" x14ac:dyDescent="0.2">
      <c r="A50" s="28"/>
      <c r="B50" s="28"/>
    </row>
    <row r="51" spans="1:2" x14ac:dyDescent="0.2">
      <c r="A51" s="28"/>
      <c r="B51" s="28"/>
    </row>
    <row r="52" spans="1:2" x14ac:dyDescent="0.2">
      <c r="A52" s="28"/>
      <c r="B52" s="28"/>
    </row>
    <row r="53" spans="1:2" x14ac:dyDescent="0.2">
      <c r="A53" s="28"/>
      <c r="B53" s="28"/>
    </row>
    <row r="54" spans="1:2" x14ac:dyDescent="0.2">
      <c r="A54" s="28"/>
      <c r="B54" s="28"/>
    </row>
    <row r="55" spans="1:2" x14ac:dyDescent="0.2">
      <c r="A55" s="28"/>
      <c r="B55" s="28"/>
    </row>
    <row r="56" spans="1:2" x14ac:dyDescent="0.2">
      <c r="A56" s="28"/>
      <c r="B56" s="28"/>
    </row>
    <row r="57" spans="1:2" x14ac:dyDescent="0.2">
      <c r="A57" s="28"/>
      <c r="B57" s="28"/>
    </row>
    <row r="58" spans="1:2" x14ac:dyDescent="0.2">
      <c r="A58" s="28"/>
      <c r="B58" s="28"/>
    </row>
    <row r="59" spans="1:2" x14ac:dyDescent="0.2">
      <c r="A59" s="28"/>
      <c r="B59" s="28"/>
    </row>
    <row r="60" spans="1:2" x14ac:dyDescent="0.2">
      <c r="A60" s="28"/>
      <c r="B60" s="28"/>
    </row>
    <row r="61" spans="1:2" x14ac:dyDescent="0.2">
      <c r="A61" s="28"/>
      <c r="B61" s="28"/>
    </row>
    <row r="62" spans="1:2" x14ac:dyDescent="0.2">
      <c r="A62" s="52"/>
      <c r="B62" s="29"/>
    </row>
    <row r="78" spans="2:2" x14ac:dyDescent="0.2">
      <c r="B78" s="1"/>
    </row>
  </sheetData>
  <mergeCells count="9">
    <mergeCell ref="H8:H10"/>
    <mergeCell ref="C11:H11"/>
    <mergeCell ref="A8:A11"/>
    <mergeCell ref="B8:B11"/>
    <mergeCell ref="C8:C10"/>
    <mergeCell ref="D8:D10"/>
    <mergeCell ref="E8:E10"/>
    <mergeCell ref="F8:F10"/>
    <mergeCell ref="G8:G10"/>
  </mergeCells>
  <pageMargins left="0.51181102362204722" right="0.43307086614173229" top="0.39370078740157483" bottom="0.51181102362204722" header="0.51181102362204722" footer="0"/>
  <pageSetup paperSize="9" scale="8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53" sqref="A53"/>
    </sheetView>
  </sheetViews>
  <sheetFormatPr baseColWidth="10" defaultColWidth="11.42578125" defaultRowHeight="12.75" x14ac:dyDescent="0.2"/>
  <cols>
    <col min="1" max="1" width="39.7109375" style="12" customWidth="1"/>
    <col min="2" max="3" width="17.7109375" style="12" customWidth="1"/>
    <col min="4" max="4" width="18.28515625" style="12" bestFit="1" customWidth="1"/>
    <col min="5" max="16384" width="11.42578125" style="12"/>
  </cols>
  <sheetData>
    <row r="1" spans="1:4" ht="12.75" customHeight="1" x14ac:dyDescent="0.2">
      <c r="A1" s="171" t="s">
        <v>208</v>
      </c>
      <c r="B1" s="32"/>
      <c r="C1" s="32"/>
      <c r="D1" s="32"/>
    </row>
    <row r="2" spans="1:4" ht="12.75" customHeight="1" x14ac:dyDescent="0.2">
      <c r="A2" s="30"/>
      <c r="B2" s="32"/>
      <c r="C2" s="32"/>
      <c r="D2" s="32"/>
    </row>
    <row r="3" spans="1:4" ht="12.75" customHeight="1" x14ac:dyDescent="0.2"/>
    <row r="4" spans="1:4" ht="15" customHeight="1" x14ac:dyDescent="0.2">
      <c r="A4" s="210" t="s">
        <v>252</v>
      </c>
      <c r="B4" s="55"/>
      <c r="C4" s="55"/>
      <c r="D4" s="32"/>
    </row>
    <row r="5" spans="1:4" ht="12.75" customHeight="1" x14ac:dyDescent="0.25">
      <c r="A5" s="56"/>
      <c r="B5" s="55"/>
      <c r="C5" s="55"/>
      <c r="D5" s="32"/>
    </row>
    <row r="6" spans="1:4" ht="12.75" customHeight="1" x14ac:dyDescent="0.25">
      <c r="D6" s="34"/>
    </row>
    <row r="7" spans="1:4" ht="12.75" customHeight="1" x14ac:dyDescent="0.2"/>
    <row r="8" spans="1:4" ht="18" customHeight="1" x14ac:dyDescent="0.2">
      <c r="A8" s="288" t="s">
        <v>23</v>
      </c>
      <c r="B8" s="291">
        <v>2014</v>
      </c>
      <c r="C8" s="176" t="s">
        <v>16</v>
      </c>
      <c r="D8" s="37"/>
    </row>
    <row r="9" spans="1:4" ht="15" customHeight="1" x14ac:dyDescent="0.2">
      <c r="A9" s="289"/>
      <c r="B9" s="292"/>
      <c r="C9" s="253">
        <v>2020</v>
      </c>
      <c r="D9" s="261">
        <v>2019</v>
      </c>
    </row>
    <row r="10" spans="1:4" ht="12.75" customHeight="1" x14ac:dyDescent="0.2">
      <c r="A10" s="289"/>
      <c r="B10" s="293"/>
      <c r="C10" s="252"/>
      <c r="D10" s="262"/>
    </row>
    <row r="11" spans="1:4" ht="18" customHeight="1" x14ac:dyDescent="0.2">
      <c r="A11" s="290"/>
      <c r="B11" s="186" t="s">
        <v>172</v>
      </c>
      <c r="C11" s="278" t="s">
        <v>17</v>
      </c>
      <c r="D11" s="287"/>
    </row>
    <row r="12" spans="1:4" ht="14.45" customHeight="1" x14ac:dyDescent="0.2">
      <c r="A12" s="57"/>
      <c r="B12" s="1"/>
      <c r="C12" s="58"/>
      <c r="D12" s="58"/>
    </row>
    <row r="13" spans="1:4" ht="14.45" customHeight="1" x14ac:dyDescent="0.2">
      <c r="A13" s="167" t="s">
        <v>7</v>
      </c>
      <c r="B13" s="77">
        <v>914334.19799999997</v>
      </c>
      <c r="C13" s="95">
        <v>3.6490809038480307</v>
      </c>
      <c r="D13" s="95">
        <v>-0.11661307030422563</v>
      </c>
    </row>
    <row r="14" spans="1:4" ht="14.45" customHeight="1" x14ac:dyDescent="0.2">
      <c r="A14" s="57"/>
    </row>
    <row r="15" spans="1:4" ht="14.45" customHeight="1" x14ac:dyDescent="0.2">
      <c r="A15" s="112" t="s">
        <v>24</v>
      </c>
      <c r="B15" s="177">
        <v>853675.28899999999</v>
      </c>
      <c r="C15" s="182">
        <v>5.0248682945784253</v>
      </c>
      <c r="D15" s="182">
        <v>2.0103565842788385</v>
      </c>
    </row>
    <row r="16" spans="1:4" ht="14.45" customHeight="1" x14ac:dyDescent="0.2">
      <c r="A16" s="57"/>
    </row>
    <row r="17" spans="1:4" ht="14.45" customHeight="1" x14ac:dyDescent="0.2">
      <c r="A17" s="40" t="s">
        <v>220</v>
      </c>
      <c r="B17" s="177"/>
    </row>
    <row r="18" spans="1:4" ht="14.45" customHeight="1" x14ac:dyDescent="0.2">
      <c r="A18" s="40" t="s">
        <v>221</v>
      </c>
      <c r="B18" s="177">
        <v>40252.989000000001</v>
      </c>
      <c r="C18" s="182">
        <v>-0.90910682064222215</v>
      </c>
      <c r="D18" s="182">
        <v>-6.2292119484791471</v>
      </c>
    </row>
    <row r="19" spans="1:4" ht="14.45" customHeight="1" x14ac:dyDescent="0.2">
      <c r="A19" s="96"/>
      <c r="B19" s="77"/>
    </row>
    <row r="20" spans="1:4" ht="14.45" customHeight="1" x14ac:dyDescent="0.2">
      <c r="A20" s="40" t="s">
        <v>222</v>
      </c>
      <c r="B20" s="177">
        <v>20405.919999999998</v>
      </c>
      <c r="C20" s="182">
        <v>-28.874912138945362</v>
      </c>
      <c r="D20" s="182">
        <v>-42.717145356725837</v>
      </c>
    </row>
    <row r="21" spans="1:4" ht="14.45" customHeight="1" x14ac:dyDescent="0.2">
      <c r="A21" s="96"/>
      <c r="B21" s="114"/>
    </row>
    <row r="22" spans="1:4" ht="14.45" customHeight="1" x14ac:dyDescent="0.2">
      <c r="A22" s="167" t="s">
        <v>30</v>
      </c>
      <c r="B22" s="77" t="s">
        <v>73</v>
      </c>
      <c r="C22" s="77" t="s">
        <v>73</v>
      </c>
      <c r="D22" s="77" t="s">
        <v>73</v>
      </c>
    </row>
    <row r="23" spans="1:4" ht="14.45" customHeight="1" x14ac:dyDescent="0.2">
      <c r="A23" s="112"/>
      <c r="B23" s="177"/>
    </row>
    <row r="24" spans="1:4" ht="14.45" customHeight="1" x14ac:dyDescent="0.2">
      <c r="A24" s="167" t="s">
        <v>207</v>
      </c>
      <c r="B24" s="77">
        <v>911724.18799999997</v>
      </c>
      <c r="C24" s="95">
        <v>3.7396387522052947</v>
      </c>
      <c r="D24" s="95">
        <v>-0.11705779635396141</v>
      </c>
    </row>
    <row r="25" spans="1:4" ht="14.45" customHeight="1" x14ac:dyDescent="0.2">
      <c r="A25" s="43"/>
      <c r="B25" s="114"/>
    </row>
    <row r="26" spans="1:4" ht="12.75" customHeight="1" x14ac:dyDescent="0.2">
      <c r="A26" s="167" t="s">
        <v>8</v>
      </c>
      <c r="B26" s="77">
        <v>107099.303</v>
      </c>
      <c r="C26" s="95">
        <v>9.3090410116616766</v>
      </c>
      <c r="D26" s="95">
        <v>7.4410342511806817</v>
      </c>
    </row>
    <row r="27" spans="1:4" ht="14.45" customHeight="1" x14ac:dyDescent="0.2">
      <c r="A27" s="43"/>
      <c r="B27" s="77"/>
      <c r="D27" s="182"/>
    </row>
    <row r="28" spans="1:4" ht="14.45" customHeight="1" x14ac:dyDescent="0.2">
      <c r="A28" s="112" t="s">
        <v>81</v>
      </c>
      <c r="B28" s="179" t="s">
        <v>18</v>
      </c>
      <c r="C28" s="179" t="s">
        <v>18</v>
      </c>
      <c r="D28" s="179" t="s">
        <v>18</v>
      </c>
    </row>
    <row r="29" spans="1:4" ht="14.45" customHeight="1" x14ac:dyDescent="0.2">
      <c r="A29" s="43"/>
      <c r="B29" s="196"/>
      <c r="C29" s="179"/>
      <c r="D29" s="179"/>
    </row>
    <row r="30" spans="1:4" ht="14.45" customHeight="1" x14ac:dyDescent="0.2">
      <c r="A30" s="40" t="s">
        <v>218</v>
      </c>
      <c r="B30" s="77"/>
      <c r="C30" s="182"/>
      <c r="D30" s="182"/>
    </row>
    <row r="31" spans="1:4" ht="14.45" customHeight="1" x14ac:dyDescent="0.2">
      <c r="A31" s="40" t="s">
        <v>217</v>
      </c>
      <c r="B31" s="177">
        <v>44063.260999999999</v>
      </c>
      <c r="C31" s="182">
        <v>5.8623305820534028</v>
      </c>
      <c r="D31" s="182">
        <v>1.3326441261070698</v>
      </c>
    </row>
    <row r="32" spans="1:4" ht="14.45" customHeight="1" x14ac:dyDescent="0.2">
      <c r="A32" s="96"/>
      <c r="B32" s="77"/>
      <c r="C32" s="182"/>
      <c r="D32" s="182"/>
    </row>
    <row r="33" spans="1:6" ht="14.45" customHeight="1" x14ac:dyDescent="0.2">
      <c r="A33" s="40" t="s">
        <v>223</v>
      </c>
      <c r="B33" s="177" t="s">
        <v>18</v>
      </c>
      <c r="C33" s="177" t="s">
        <v>18</v>
      </c>
      <c r="D33" s="177" t="s">
        <v>18</v>
      </c>
    </row>
    <row r="34" spans="1:6" ht="14.45" customHeight="1" x14ac:dyDescent="0.2">
      <c r="A34" s="96"/>
      <c r="B34" s="177"/>
      <c r="C34" s="182"/>
      <c r="D34" s="182"/>
      <c r="E34" s="27"/>
      <c r="F34" s="27"/>
    </row>
    <row r="35" spans="1:6" ht="14.45" customHeight="1" x14ac:dyDescent="0.2">
      <c r="A35" s="40" t="s">
        <v>224</v>
      </c>
      <c r="B35" s="179">
        <v>2115.9879999999998</v>
      </c>
      <c r="C35" s="218">
        <v>-8.0116403321685397</v>
      </c>
      <c r="D35" s="218">
        <v>45.55547683102742</v>
      </c>
      <c r="E35" s="27"/>
      <c r="F35" s="27"/>
    </row>
    <row r="36" spans="1:6" ht="14.45" customHeight="1" x14ac:dyDescent="0.2">
      <c r="A36" s="96"/>
      <c r="E36" s="27"/>
      <c r="F36" s="27"/>
    </row>
    <row r="37" spans="1:6" ht="14.45" customHeight="1" x14ac:dyDescent="0.2">
      <c r="A37" s="167" t="s">
        <v>31</v>
      </c>
      <c r="B37" s="77" t="s">
        <v>73</v>
      </c>
      <c r="C37" s="77" t="s">
        <v>73</v>
      </c>
      <c r="D37" s="77" t="s">
        <v>73</v>
      </c>
      <c r="E37" s="27"/>
      <c r="F37" s="27"/>
    </row>
    <row r="38" spans="1:6" s="27" customFormat="1" ht="14.45" customHeight="1" x14ac:dyDescent="0.2">
      <c r="A38" s="112"/>
      <c r="B38" s="212"/>
      <c r="C38" s="213"/>
      <c r="D38" s="213"/>
    </row>
    <row r="39" spans="1:6" s="27" customFormat="1" ht="14.45" customHeight="1" x14ac:dyDescent="0.2">
      <c r="A39" s="167" t="s">
        <v>227</v>
      </c>
      <c r="B39" s="208">
        <v>107099.303</v>
      </c>
      <c r="C39" s="95">
        <v>9.3090410116616766</v>
      </c>
      <c r="D39" s="95">
        <v>7.4410342511806817</v>
      </c>
    </row>
    <row r="40" spans="1:6" s="27" customFormat="1" ht="12.75" customHeight="1" x14ac:dyDescent="0.2">
      <c r="A40" s="211"/>
      <c r="B40" s="214"/>
      <c r="C40" s="215"/>
      <c r="D40" s="214"/>
    </row>
    <row r="41" spans="1:6" s="27" customFormat="1" x14ac:dyDescent="0.2">
      <c r="B41" s="209"/>
      <c r="C41" s="196"/>
      <c r="D41" s="196"/>
    </row>
    <row r="42" spans="1:6" s="27" customFormat="1" x14ac:dyDescent="0.2">
      <c r="A42" s="216"/>
    </row>
    <row r="43" spans="1:6" s="27" customFormat="1" x14ac:dyDescent="0.2">
      <c r="B43" s="196"/>
      <c r="C43" s="196"/>
      <c r="D43" s="196"/>
    </row>
    <row r="44" spans="1:6" s="27" customFormat="1" x14ac:dyDescent="0.2">
      <c r="A44" s="216"/>
    </row>
    <row r="45" spans="1:6" s="27" customFormat="1" x14ac:dyDescent="0.2">
      <c r="B45" s="208"/>
      <c r="C45" s="95"/>
      <c r="D45" s="95"/>
    </row>
    <row r="77" spans="1:1" x14ac:dyDescent="0.2">
      <c r="A77" s="1"/>
    </row>
  </sheetData>
  <mergeCells count="5">
    <mergeCell ref="A8:A11"/>
    <mergeCell ref="B8:B10"/>
    <mergeCell ref="C9:C10"/>
    <mergeCell ref="D9:D10"/>
    <mergeCell ref="C11:D11"/>
  </mergeCells>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08"/>
  </cols>
  <sheetData>
    <row r="1" spans="1:1" ht="15" x14ac:dyDescent="0.25">
      <c r="A1" s="307" t="s">
        <v>288</v>
      </c>
    </row>
    <row r="4" spans="1:1" ht="15" customHeight="1" x14ac:dyDescent="0.2">
      <c r="A4" s="309" t="s">
        <v>302</v>
      </c>
    </row>
    <row r="5" spans="1:1" ht="14.25" x14ac:dyDescent="0.2">
      <c r="A5" s="310"/>
    </row>
    <row r="6" spans="1:1" ht="14.25" x14ac:dyDescent="0.2">
      <c r="A6" s="310"/>
    </row>
    <row r="7" spans="1:1" x14ac:dyDescent="0.2">
      <c r="A7" s="311" t="s">
        <v>289</v>
      </c>
    </row>
    <row r="10" spans="1:1" x14ac:dyDescent="0.2">
      <c r="A10" s="311" t="s">
        <v>303</v>
      </c>
    </row>
    <row r="11" spans="1:1" x14ac:dyDescent="0.2">
      <c r="A11" s="308" t="s">
        <v>290</v>
      </c>
    </row>
    <row r="14" spans="1:1" x14ac:dyDescent="0.2">
      <c r="A14" s="308" t="s">
        <v>291</v>
      </c>
    </row>
    <row r="17" spans="1:1" x14ac:dyDescent="0.2">
      <c r="A17" s="308" t="s">
        <v>292</v>
      </c>
    </row>
    <row r="18" spans="1:1" x14ac:dyDescent="0.2">
      <c r="A18" s="308" t="s">
        <v>293</v>
      </c>
    </row>
    <row r="19" spans="1:1" x14ac:dyDescent="0.2">
      <c r="A19" s="308" t="s">
        <v>294</v>
      </c>
    </row>
    <row r="20" spans="1:1" x14ac:dyDescent="0.2">
      <c r="A20" s="308" t="s">
        <v>295</v>
      </c>
    </row>
    <row r="21" spans="1:1" ht="12.75" customHeight="1" x14ac:dyDescent="0.2">
      <c r="A21" s="308" t="s">
        <v>296</v>
      </c>
    </row>
    <row r="24" spans="1:1" x14ac:dyDescent="0.2">
      <c r="A24" s="312" t="s">
        <v>297</v>
      </c>
    </row>
    <row r="25" spans="1:1" ht="38.25" x14ac:dyDescent="0.2">
      <c r="A25" s="313" t="s">
        <v>298</v>
      </c>
    </row>
    <row r="28" spans="1:1" x14ac:dyDescent="0.2">
      <c r="A28" s="312" t="s">
        <v>299</v>
      </c>
    </row>
    <row r="29" spans="1:1" x14ac:dyDescent="0.2">
      <c r="A29" s="314" t="s">
        <v>300</v>
      </c>
    </row>
    <row r="30" spans="1:1" ht="12.75" customHeight="1" x14ac:dyDescent="0.2">
      <c r="A30" s="308" t="s">
        <v>301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00" t="s">
        <v>269</v>
      </c>
      <c r="B1" s="301"/>
    </row>
    <row r="5" spans="1:2" ht="14.25" x14ac:dyDescent="0.2">
      <c r="A5" s="302" t="s">
        <v>73</v>
      </c>
      <c r="B5" s="303" t="s">
        <v>270</v>
      </c>
    </row>
    <row r="6" spans="1:2" ht="14.25" x14ac:dyDescent="0.2">
      <c r="A6" s="302">
        <v>0</v>
      </c>
      <c r="B6" s="303" t="s">
        <v>271</v>
      </c>
    </row>
    <row r="7" spans="1:2" ht="14.25" x14ac:dyDescent="0.2">
      <c r="A7" s="304"/>
      <c r="B7" s="303" t="s">
        <v>272</v>
      </c>
    </row>
    <row r="8" spans="1:2" ht="14.25" x14ac:dyDescent="0.2">
      <c r="A8" s="302" t="s">
        <v>18</v>
      </c>
      <c r="B8" s="303" t="s">
        <v>273</v>
      </c>
    </row>
    <row r="9" spans="1:2" ht="14.25" x14ac:dyDescent="0.2">
      <c r="A9" s="302" t="s">
        <v>274</v>
      </c>
      <c r="B9" s="303" t="s">
        <v>275</v>
      </c>
    </row>
    <row r="10" spans="1:2" ht="14.25" x14ac:dyDescent="0.2">
      <c r="A10" s="302" t="s">
        <v>230</v>
      </c>
      <c r="B10" s="303" t="s">
        <v>276</v>
      </c>
    </row>
    <row r="11" spans="1:2" ht="14.25" x14ac:dyDescent="0.2">
      <c r="A11" s="302" t="s">
        <v>277</v>
      </c>
      <c r="B11" s="303" t="s">
        <v>278</v>
      </c>
    </row>
    <row r="12" spans="1:2" ht="14.25" x14ac:dyDescent="0.2">
      <c r="A12" s="302" t="s">
        <v>279</v>
      </c>
      <c r="B12" s="303" t="s">
        <v>280</v>
      </c>
    </row>
    <row r="13" spans="1:2" ht="14.25" x14ac:dyDescent="0.2">
      <c r="A13" s="302" t="s">
        <v>281</v>
      </c>
      <c r="B13" s="303" t="s">
        <v>282</v>
      </c>
    </row>
    <row r="14" spans="1:2" ht="14.25" x14ac:dyDescent="0.2">
      <c r="A14" s="302" t="s">
        <v>283</v>
      </c>
      <c r="B14" s="303" t="s">
        <v>284</v>
      </c>
    </row>
    <row r="15" spans="1:2" ht="14.25" x14ac:dyDescent="0.2">
      <c r="A15" s="303"/>
    </row>
    <row r="16" spans="1:2" ht="42.75" x14ac:dyDescent="0.2">
      <c r="A16" s="305" t="s">
        <v>285</v>
      </c>
      <c r="B16" s="306" t="s">
        <v>286</v>
      </c>
    </row>
    <row r="17" spans="1:2" ht="14.25" x14ac:dyDescent="0.2">
      <c r="A17" s="303" t="s">
        <v>287</v>
      </c>
      <c r="B17" s="303"/>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78"/>
  <sheetViews>
    <sheetView zoomScale="115" workbookViewId="0">
      <selection activeCell="A53" sqref="A53"/>
    </sheetView>
  </sheetViews>
  <sheetFormatPr baseColWidth="10" defaultRowHeight="12.75" x14ac:dyDescent="0.2"/>
  <cols>
    <col min="1" max="1" width="84" customWidth="1"/>
    <col min="2" max="2" width="3" style="3" bestFit="1" customWidth="1"/>
  </cols>
  <sheetData>
    <row r="1" spans="1:2" ht="15" x14ac:dyDescent="0.2">
      <c r="A1" s="159" t="s">
        <v>1</v>
      </c>
      <c r="B1" s="10"/>
    </row>
    <row r="2" spans="1:2" x14ac:dyDescent="0.2">
      <c r="A2" s="5"/>
      <c r="B2" s="10"/>
    </row>
    <row r="3" spans="1:2" x14ac:dyDescent="0.2">
      <c r="A3" s="238" t="s">
        <v>2</v>
      </c>
      <c r="B3" s="238"/>
    </row>
    <row r="5" spans="1:2" x14ac:dyDescent="0.2">
      <c r="A5" s="6"/>
      <c r="B5" s="10"/>
    </row>
    <row r="6" spans="1:2" x14ac:dyDescent="0.2">
      <c r="A6" s="6"/>
      <c r="B6" s="10"/>
    </row>
    <row r="7" spans="1:2" ht="15" x14ac:dyDescent="0.2">
      <c r="A7" s="159" t="s">
        <v>5</v>
      </c>
      <c r="B7" s="161">
        <v>2</v>
      </c>
    </row>
    <row r="8" spans="1:2" x14ac:dyDescent="0.2">
      <c r="A8" s="6"/>
      <c r="B8" s="10"/>
    </row>
    <row r="9" spans="1:2" x14ac:dyDescent="0.2">
      <c r="A9" s="7"/>
      <c r="B9" s="11"/>
    </row>
    <row r="10" spans="1:2" x14ac:dyDescent="0.2">
      <c r="A10" s="7"/>
      <c r="B10" s="11"/>
    </row>
    <row r="11" spans="1:2" ht="13.15" customHeight="1" x14ac:dyDescent="0.2">
      <c r="A11" s="160" t="s">
        <v>235</v>
      </c>
      <c r="B11" s="161">
        <v>4</v>
      </c>
    </row>
    <row r="12" spans="1:2" x14ac:dyDescent="0.2">
      <c r="A12" s="7"/>
      <c r="B12" s="11"/>
    </row>
    <row r="13" spans="1:2" ht="13.15" customHeight="1" x14ac:dyDescent="0.2"/>
    <row r="14" spans="1:2" ht="13.15" customHeight="1" x14ac:dyDescent="0.2">
      <c r="A14" s="6"/>
      <c r="B14" s="6"/>
    </row>
    <row r="15" spans="1:2" ht="15" x14ac:dyDescent="0.2">
      <c r="A15" s="159" t="s">
        <v>3</v>
      </c>
      <c r="B15" s="6"/>
    </row>
    <row r="16" spans="1:2" ht="13.15" customHeight="1" x14ac:dyDescent="0.2">
      <c r="A16" s="7"/>
      <c r="B16" s="11"/>
    </row>
    <row r="17" spans="1:2" ht="13.15" customHeight="1" x14ac:dyDescent="0.2">
      <c r="A17" s="7"/>
      <c r="B17" s="11"/>
    </row>
    <row r="18" spans="1:2" ht="13.15" customHeight="1" x14ac:dyDescent="0.2">
      <c r="A18" s="7"/>
      <c r="B18" s="11"/>
    </row>
    <row r="19" spans="1:2" ht="14.45" customHeight="1" x14ac:dyDescent="0.2">
      <c r="A19" s="161" t="s">
        <v>236</v>
      </c>
      <c r="B19" s="161">
        <v>5</v>
      </c>
    </row>
    <row r="20" spans="1:2" ht="13.15" customHeight="1" x14ac:dyDescent="0.2"/>
    <row r="21" spans="1:2" ht="14.45" customHeight="1" x14ac:dyDescent="0.2">
      <c r="A21" s="161" t="s">
        <v>237</v>
      </c>
      <c r="B21" s="161">
        <v>6</v>
      </c>
    </row>
    <row r="22" spans="1:2" ht="13.15" customHeight="1" x14ac:dyDescent="0.2"/>
    <row r="23" spans="1:2" ht="13.15" customHeight="1" x14ac:dyDescent="0.2">
      <c r="A23" s="6"/>
      <c r="B23" s="11"/>
    </row>
    <row r="24" spans="1:2" ht="13.15" customHeight="1" x14ac:dyDescent="0.2">
      <c r="A24" s="6"/>
      <c r="B24" s="6"/>
    </row>
    <row r="25" spans="1:2" ht="13.9" customHeight="1" x14ac:dyDescent="0.2">
      <c r="A25" s="159" t="s">
        <v>4</v>
      </c>
      <c r="B25" s="11"/>
    </row>
    <row r="26" spans="1:2" ht="13.15" customHeight="1" x14ac:dyDescent="0.2">
      <c r="B26" s="11"/>
    </row>
    <row r="27" spans="1:2" ht="15" x14ac:dyDescent="0.2">
      <c r="A27" s="8"/>
      <c r="B27" s="11"/>
    </row>
    <row r="28" spans="1:2" ht="13.15" customHeight="1" x14ac:dyDescent="0.2">
      <c r="A28" s="8"/>
      <c r="B28" s="11"/>
    </row>
    <row r="29" spans="1:2" ht="13.15" customHeight="1" x14ac:dyDescent="0.2">
      <c r="A29" s="161" t="s">
        <v>205</v>
      </c>
      <c r="B29" s="161">
        <v>7</v>
      </c>
    </row>
    <row r="30" spans="1:2" ht="13.15" customHeight="1" x14ac:dyDescent="0.2"/>
    <row r="31" spans="1:2" ht="13.15" customHeight="1" x14ac:dyDescent="0.2">
      <c r="A31" s="161" t="s">
        <v>238</v>
      </c>
      <c r="B31" s="161">
        <v>8</v>
      </c>
    </row>
    <row r="32" spans="1:2" ht="13.15" customHeight="1" x14ac:dyDescent="0.2">
      <c r="A32" s="161" t="s">
        <v>204</v>
      </c>
      <c r="B32" s="162"/>
    </row>
    <row r="33" spans="1:6" ht="13.15" customHeight="1" x14ac:dyDescent="0.2"/>
    <row r="34" spans="1:6" ht="13.15" customHeight="1" x14ac:dyDescent="0.2">
      <c r="A34" s="161" t="s">
        <v>239</v>
      </c>
      <c r="B34" s="161">
        <v>10</v>
      </c>
    </row>
    <row r="35" spans="1:6" ht="13.15" customHeight="1" x14ac:dyDescent="0.2">
      <c r="A35" s="161" t="s">
        <v>203</v>
      </c>
      <c r="B35" s="161"/>
      <c r="F35" s="93"/>
    </row>
    <row r="36" spans="1:6" ht="13.15" customHeight="1" x14ac:dyDescent="0.2">
      <c r="F36" s="93"/>
    </row>
    <row r="37" spans="1:6" ht="13.15" customHeight="1" x14ac:dyDescent="0.2">
      <c r="A37" s="161" t="s">
        <v>202</v>
      </c>
      <c r="B37" s="161">
        <v>11</v>
      </c>
    </row>
    <row r="38" spans="1:6" ht="13.15" customHeight="1" x14ac:dyDescent="0.2">
      <c r="A38" s="161" t="s">
        <v>240</v>
      </c>
      <c r="B38" s="161"/>
    </row>
    <row r="40" spans="1:6" ht="13.15" customHeight="1" x14ac:dyDescent="0.2">
      <c r="A40" s="161" t="s">
        <v>241</v>
      </c>
      <c r="B40" s="161">
        <v>12</v>
      </c>
      <c r="F40" s="12"/>
    </row>
    <row r="41" spans="1:6" ht="13.15" customHeight="1" x14ac:dyDescent="0.2">
      <c r="A41" s="161" t="s">
        <v>201</v>
      </c>
      <c r="B41" s="161"/>
      <c r="F41" s="12"/>
    </row>
    <row r="42" spans="1:6" x14ac:dyDescent="0.2">
      <c r="F42" s="12"/>
    </row>
    <row r="43" spans="1:6" x14ac:dyDescent="0.2">
      <c r="A43" s="161" t="s">
        <v>242</v>
      </c>
      <c r="B43" s="161">
        <v>14</v>
      </c>
      <c r="F43" s="12"/>
    </row>
    <row r="44" spans="1:6" x14ac:dyDescent="0.2">
      <c r="A44" s="161" t="s">
        <v>200</v>
      </c>
      <c r="F44" s="12"/>
    </row>
    <row r="45" spans="1:6" x14ac:dyDescent="0.2">
      <c r="F45" s="12"/>
    </row>
    <row r="46" spans="1:6" x14ac:dyDescent="0.2">
      <c r="A46" s="161" t="s">
        <v>199</v>
      </c>
      <c r="B46" s="161">
        <v>15</v>
      </c>
      <c r="F46" s="12"/>
    </row>
    <row r="47" spans="1:6" x14ac:dyDescent="0.2">
      <c r="A47" s="161" t="s">
        <v>243</v>
      </c>
      <c r="F47" s="12"/>
    </row>
    <row r="48" spans="1:6" x14ac:dyDescent="0.2">
      <c r="F48" s="12"/>
    </row>
    <row r="49" spans="1:7" x14ac:dyDescent="0.2">
      <c r="A49" s="161" t="s">
        <v>244</v>
      </c>
      <c r="B49" s="161">
        <v>16</v>
      </c>
      <c r="F49" s="12"/>
    </row>
    <row r="50" spans="1:7" x14ac:dyDescent="0.2">
      <c r="F50" s="12"/>
    </row>
    <row r="51" spans="1:7" x14ac:dyDescent="0.2">
      <c r="A51" s="161" t="s">
        <v>245</v>
      </c>
      <c r="B51" s="161">
        <v>17</v>
      </c>
      <c r="F51" s="12"/>
    </row>
    <row r="52" spans="1:7" x14ac:dyDescent="0.2">
      <c r="F52" s="12"/>
    </row>
    <row r="53" spans="1:7" x14ac:dyDescent="0.2">
      <c r="A53" s="161" t="s">
        <v>268</v>
      </c>
      <c r="B53" s="161">
        <v>18</v>
      </c>
      <c r="F53" s="12"/>
    </row>
    <row r="55" spans="1:7" x14ac:dyDescent="0.2">
      <c r="A55" s="161" t="s">
        <v>246</v>
      </c>
      <c r="B55" s="161">
        <v>19</v>
      </c>
    </row>
    <row r="57" spans="1:7" ht="13.15" customHeight="1" x14ac:dyDescent="0.2">
      <c r="A57" s="161" t="s">
        <v>247</v>
      </c>
      <c r="B57" s="161">
        <v>20</v>
      </c>
      <c r="C57" s="161"/>
      <c r="D57" s="161"/>
      <c r="E57" s="161"/>
      <c r="F57" s="161"/>
      <c r="G57" s="161"/>
    </row>
    <row r="58" spans="1:7" x14ac:dyDescent="0.2">
      <c r="A58" s="9"/>
      <c r="B58" s="10"/>
    </row>
    <row r="59" spans="1:7" x14ac:dyDescent="0.2">
      <c r="A59" s="9"/>
      <c r="B59" s="10"/>
    </row>
    <row r="60" spans="1:7" x14ac:dyDescent="0.2">
      <c r="A60" s="9"/>
      <c r="B60" s="10"/>
    </row>
    <row r="61" spans="1:7" x14ac:dyDescent="0.2">
      <c r="A61" s="9"/>
      <c r="B61" s="10"/>
    </row>
    <row r="62" spans="1:7" x14ac:dyDescent="0.2">
      <c r="A62" s="9"/>
      <c r="B62" s="10"/>
    </row>
    <row r="63" spans="1:7" x14ac:dyDescent="0.2">
      <c r="A63" s="9"/>
      <c r="B63" s="10"/>
    </row>
    <row r="64" spans="1:7" x14ac:dyDescent="0.2">
      <c r="A64" s="9"/>
      <c r="B64" s="10"/>
    </row>
    <row r="65" spans="1:2" x14ac:dyDescent="0.2">
      <c r="A65" s="9"/>
      <c r="B65" s="10"/>
    </row>
    <row r="66" spans="1:2" x14ac:dyDescent="0.2">
      <c r="A66" s="9"/>
      <c r="B66" s="10"/>
    </row>
    <row r="67" spans="1:2" x14ac:dyDescent="0.2">
      <c r="A67" s="9"/>
      <c r="B67" s="10"/>
    </row>
    <row r="68" spans="1:2" x14ac:dyDescent="0.2">
      <c r="A68" s="9"/>
      <c r="B68" s="10"/>
    </row>
    <row r="69" spans="1:2" x14ac:dyDescent="0.2">
      <c r="A69" s="9"/>
      <c r="B69" s="10"/>
    </row>
    <row r="70" spans="1:2" x14ac:dyDescent="0.2">
      <c r="A70" s="9"/>
      <c r="B70" s="10"/>
    </row>
    <row r="71" spans="1:2" x14ac:dyDescent="0.2">
      <c r="A71" s="9"/>
      <c r="B71" s="10"/>
    </row>
    <row r="72" spans="1:2" x14ac:dyDescent="0.2">
      <c r="A72" s="9"/>
      <c r="B72" s="10"/>
    </row>
    <row r="73" spans="1:2" x14ac:dyDescent="0.2">
      <c r="A73" s="9"/>
      <c r="B73" s="10"/>
    </row>
    <row r="74" spans="1:2" x14ac:dyDescent="0.2">
      <c r="A74" s="9"/>
      <c r="B74" s="10"/>
    </row>
    <row r="75" spans="1:2" x14ac:dyDescent="0.2">
      <c r="A75" s="9"/>
      <c r="B75" s="10"/>
    </row>
    <row r="76" spans="1:2" x14ac:dyDescent="0.2">
      <c r="A76" s="9"/>
      <c r="B76" s="10"/>
    </row>
    <row r="77" spans="1:2" x14ac:dyDescent="0.2">
      <c r="A77" s="9"/>
      <c r="B77" s="10"/>
    </row>
    <row r="78" spans="1:2" x14ac:dyDescent="0.2">
      <c r="A78" s="9"/>
      <c r="B78" s="10"/>
    </row>
  </sheetData>
  <mergeCells count="1">
    <mergeCell ref="A3:B3"/>
  </mergeCells>
  <phoneticPr fontId="0" type="noConversion"/>
  <pageMargins left="0.78740157480314965" right="0.78740157480314965"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zoomScale="115" zoomScaleNormal="115" workbookViewId="0">
      <selection activeCell="A53" sqref="A53"/>
    </sheetView>
  </sheetViews>
  <sheetFormatPr baseColWidth="10" defaultRowHeight="12.75" x14ac:dyDescent="0.2"/>
  <cols>
    <col min="1" max="1" width="87.7109375" customWidth="1"/>
    <col min="2" max="2" width="3" bestFit="1" customWidth="1"/>
  </cols>
  <sheetData>
    <row r="1" spans="1:2" x14ac:dyDescent="0.2">
      <c r="A1" s="101" t="s">
        <v>75</v>
      </c>
      <c r="B1" s="102"/>
    </row>
    <row r="2" spans="1:2" ht="12.75" customHeight="1" x14ac:dyDescent="0.2">
      <c r="A2" s="103"/>
      <c r="B2" s="102"/>
    </row>
    <row r="3" spans="1:2" ht="10.5" customHeight="1" x14ac:dyDescent="0.2">
      <c r="A3" s="104"/>
      <c r="B3" s="102"/>
    </row>
    <row r="4" spans="1:2" ht="15" x14ac:dyDescent="0.2">
      <c r="A4" s="159" t="s">
        <v>111</v>
      </c>
      <c r="B4" s="102"/>
    </row>
    <row r="5" spans="1:2" ht="12.75" customHeight="1" x14ac:dyDescent="0.2">
      <c r="A5" s="4"/>
      <c r="B5" s="102"/>
    </row>
    <row r="7" spans="1:2" ht="12.75" customHeight="1" x14ac:dyDescent="0.2">
      <c r="A7" s="160" t="s">
        <v>112</v>
      </c>
      <c r="B7" s="102"/>
    </row>
    <row r="8" spans="1:2" ht="12.75" customHeight="1" x14ac:dyDescent="0.2">
      <c r="A8" s="6"/>
      <c r="B8" s="102"/>
    </row>
    <row r="9" spans="1:2" s="107" customFormat="1" ht="48.6" customHeight="1" x14ac:dyDescent="0.2">
      <c r="A9" s="163" t="s">
        <v>213</v>
      </c>
      <c r="B9" s="106"/>
    </row>
    <row r="10" spans="1:2" s="107" customFormat="1" ht="24" customHeight="1" x14ac:dyDescent="0.2">
      <c r="A10" s="163" t="s">
        <v>212</v>
      </c>
      <c r="B10" s="106"/>
    </row>
    <row r="11" spans="1:2" ht="12.75" customHeight="1" x14ac:dyDescent="0.2">
      <c r="A11" s="6"/>
      <c r="B11" s="102"/>
    </row>
    <row r="12" spans="1:2" s="109" customFormat="1" ht="13.15" customHeight="1" x14ac:dyDescent="0.2">
      <c r="A12" s="160" t="s">
        <v>113</v>
      </c>
      <c r="B12" s="108"/>
    </row>
    <row r="13" spans="1:2" ht="12.75" customHeight="1" x14ac:dyDescent="0.2">
      <c r="A13" s="110"/>
      <c r="B13" s="102"/>
    </row>
    <row r="14" spans="1:2" ht="38.450000000000003" customHeight="1" x14ac:dyDescent="0.2">
      <c r="A14" s="163" t="s">
        <v>214</v>
      </c>
      <c r="B14" s="102"/>
    </row>
    <row r="15" spans="1:2" x14ac:dyDescent="0.2">
      <c r="A15" s="105"/>
      <c r="B15" s="102"/>
    </row>
    <row r="16" spans="1:2" ht="13.15" customHeight="1" x14ac:dyDescent="0.2">
      <c r="A16" s="164" t="s">
        <v>114</v>
      </c>
      <c r="B16" s="102"/>
    </row>
    <row r="17" spans="1:2" x14ac:dyDescent="0.2">
      <c r="A17" s="105"/>
      <c r="B17" s="102"/>
    </row>
    <row r="18" spans="1:2" ht="84" customHeight="1" x14ac:dyDescent="0.2">
      <c r="A18" s="163" t="s">
        <v>170</v>
      </c>
      <c r="B18" s="102"/>
    </row>
    <row r="19" spans="1:2" ht="14.45" customHeight="1" x14ac:dyDescent="0.2">
      <c r="A19" s="163"/>
      <c r="B19" s="102"/>
    </row>
    <row r="20" spans="1:2" ht="13.15" customHeight="1" x14ac:dyDescent="0.2">
      <c r="A20" s="160" t="s">
        <v>115</v>
      </c>
      <c r="B20" s="102"/>
    </row>
    <row r="21" spans="1:2" x14ac:dyDescent="0.2">
      <c r="B21" s="102"/>
    </row>
    <row r="22" spans="1:2" ht="13.15" customHeight="1" x14ac:dyDescent="0.2">
      <c r="A22" s="160" t="s">
        <v>6</v>
      </c>
      <c r="B22" s="102"/>
    </row>
    <row r="23" spans="1:2" x14ac:dyDescent="0.2">
      <c r="B23" s="102"/>
    </row>
    <row r="24" spans="1:2" ht="36.75" customHeight="1" x14ac:dyDescent="0.2">
      <c r="A24" s="163" t="s">
        <v>187</v>
      </c>
      <c r="B24" s="102"/>
    </row>
    <row r="25" spans="1:2" ht="25.9" customHeight="1" x14ac:dyDescent="0.2">
      <c r="A25" s="163" t="s">
        <v>116</v>
      </c>
      <c r="B25" s="102"/>
    </row>
    <row r="26" spans="1:2" ht="24" x14ac:dyDescent="0.2">
      <c r="A26" s="163" t="s">
        <v>117</v>
      </c>
      <c r="B26" s="102"/>
    </row>
    <row r="27" spans="1:2" x14ac:dyDescent="0.2">
      <c r="B27" s="102"/>
    </row>
    <row r="28" spans="1:2" ht="13.15" customHeight="1" x14ac:dyDescent="0.2">
      <c r="A28" s="164" t="s">
        <v>118</v>
      </c>
      <c r="B28" s="102"/>
    </row>
    <row r="29" spans="1:2" s="109" customFormat="1" x14ac:dyDescent="0.2">
      <c r="B29" s="108"/>
    </row>
    <row r="30" spans="1:2" x14ac:dyDescent="0.2">
      <c r="A30" s="237" t="s">
        <v>119</v>
      </c>
      <c r="B30" s="102"/>
    </row>
    <row r="31" spans="1:2" x14ac:dyDescent="0.2">
      <c r="B31" s="102"/>
    </row>
    <row r="32" spans="1:2" ht="13.15" customHeight="1" x14ac:dyDescent="0.2">
      <c r="A32" s="160" t="s">
        <v>121</v>
      </c>
      <c r="B32" s="102"/>
    </row>
    <row r="33" spans="1:6" x14ac:dyDescent="0.2">
      <c r="B33" s="102"/>
    </row>
    <row r="34" spans="1:6" ht="48" customHeight="1" x14ac:dyDescent="0.2">
      <c r="A34" s="163" t="s">
        <v>231</v>
      </c>
      <c r="B34" s="102"/>
    </row>
    <row r="35" spans="1:6" ht="12.6" customHeight="1" x14ac:dyDescent="0.2">
      <c r="A35" s="100"/>
      <c r="B35" s="102"/>
    </row>
    <row r="36" spans="1:6" ht="95.25" customHeight="1" x14ac:dyDescent="0.2">
      <c r="A36" s="163" t="s">
        <v>206</v>
      </c>
      <c r="B36" s="102"/>
    </row>
    <row r="37" spans="1:6" x14ac:dyDescent="0.2">
      <c r="A37" s="163"/>
      <c r="B37" s="102"/>
    </row>
    <row r="38" spans="1:6" x14ac:dyDescent="0.2">
      <c r="A38" s="163"/>
      <c r="B38" s="102"/>
    </row>
    <row r="39" spans="1:6" ht="12.6" customHeight="1" x14ac:dyDescent="0.2">
      <c r="A39" s="101" t="s">
        <v>120</v>
      </c>
      <c r="B39" s="102"/>
    </row>
    <row r="40" spans="1:6" ht="12.6" customHeight="1" x14ac:dyDescent="0.2">
      <c r="A40" s="101"/>
      <c r="B40" s="102"/>
    </row>
    <row r="41" spans="1:6" ht="13.15" customHeight="1" x14ac:dyDescent="0.2">
      <c r="A41" s="160" t="s">
        <v>122</v>
      </c>
      <c r="B41" s="102"/>
    </row>
    <row r="42" spans="1:6" ht="12.6" customHeight="1" x14ac:dyDescent="0.2">
      <c r="B42" s="102"/>
    </row>
    <row r="43" spans="1:6" ht="13.15" customHeight="1" x14ac:dyDescent="0.2">
      <c r="A43" s="161" t="s">
        <v>123</v>
      </c>
      <c r="B43" s="102"/>
      <c r="F43" s="12"/>
    </row>
    <row r="44" spans="1:6" ht="13.15" customHeight="1" x14ac:dyDescent="0.2">
      <c r="A44" s="161" t="s">
        <v>192</v>
      </c>
      <c r="B44" s="102"/>
      <c r="F44" s="12"/>
    </row>
    <row r="45" spans="1:6" s="109" customFormat="1" x14ac:dyDescent="0.2">
      <c r="A45" s="161" t="s">
        <v>193</v>
      </c>
      <c r="B45" s="108"/>
    </row>
    <row r="46" spans="1:6" s="109" customFormat="1" ht="15" customHeight="1" x14ac:dyDescent="0.2">
      <c r="A46" s="161" t="s">
        <v>209</v>
      </c>
      <c r="B46" s="108"/>
    </row>
    <row r="47" spans="1:6" ht="13.15" customHeight="1" x14ac:dyDescent="0.2">
      <c r="A47" s="161" t="s">
        <v>210</v>
      </c>
      <c r="B47" s="102"/>
      <c r="F47" s="12"/>
    </row>
    <row r="48" spans="1:6" ht="13.15" customHeight="1" x14ac:dyDescent="0.2">
      <c r="A48" s="161" t="s">
        <v>169</v>
      </c>
      <c r="B48" s="102"/>
      <c r="F48" s="12"/>
    </row>
    <row r="49" spans="1:6" ht="13.15" customHeight="1" x14ac:dyDescent="0.2">
      <c r="A49" s="161" t="s">
        <v>124</v>
      </c>
      <c r="B49" s="102"/>
      <c r="F49" s="12"/>
    </row>
    <row r="50" spans="1:6" ht="13.15" customHeight="1" x14ac:dyDescent="0.2">
      <c r="A50" s="161" t="s">
        <v>125</v>
      </c>
      <c r="B50" s="102"/>
      <c r="F50" s="12"/>
    </row>
    <row r="51" spans="1:6" ht="13.15" customHeight="1" x14ac:dyDescent="0.2">
      <c r="A51" s="161" t="s">
        <v>211</v>
      </c>
      <c r="B51" s="102"/>
    </row>
    <row r="52" spans="1:6" ht="13.15" customHeight="1" x14ac:dyDescent="0.2">
      <c r="A52" s="161" t="s">
        <v>126</v>
      </c>
      <c r="B52" s="102"/>
    </row>
    <row r="53" spans="1:6" ht="13.15" customHeight="1" x14ac:dyDescent="0.2">
      <c r="A53" s="161" t="s">
        <v>127</v>
      </c>
    </row>
    <row r="55" spans="1:6" ht="12.6" customHeight="1" x14ac:dyDescent="0.2"/>
    <row r="56" spans="1:6" ht="13.15" customHeight="1" x14ac:dyDescent="0.2">
      <c r="A56" s="160" t="s">
        <v>144</v>
      </c>
    </row>
    <row r="57" spans="1:6" ht="12.6" customHeight="1" x14ac:dyDescent="0.2"/>
    <row r="58" spans="1:6" x14ac:dyDescent="0.2">
      <c r="A58" s="165" t="s">
        <v>128</v>
      </c>
    </row>
    <row r="59" spans="1:6" ht="13.15" customHeight="1" x14ac:dyDescent="0.2">
      <c r="A59" s="165" t="s">
        <v>129</v>
      </c>
    </row>
    <row r="60" spans="1:6" ht="13.15" customHeight="1" x14ac:dyDescent="0.2">
      <c r="A60" s="165" t="s">
        <v>130</v>
      </c>
    </row>
    <row r="61" spans="1:6" ht="12.6" customHeight="1" x14ac:dyDescent="0.2"/>
    <row r="62" spans="1:6" ht="13.15" customHeight="1" x14ac:dyDescent="0.2">
      <c r="A62" s="161" t="s">
        <v>138</v>
      </c>
    </row>
    <row r="63" spans="1:6" ht="13.15" customHeight="1" x14ac:dyDescent="0.2">
      <c r="A63" s="161" t="s">
        <v>139</v>
      </c>
    </row>
    <row r="64" spans="1:6" ht="13.15" customHeight="1" x14ac:dyDescent="0.2">
      <c r="A64" s="161" t="s">
        <v>140</v>
      </c>
    </row>
    <row r="65" spans="1:2" ht="13.15" customHeight="1" x14ac:dyDescent="0.2">
      <c r="A65" s="161" t="s">
        <v>141</v>
      </c>
    </row>
    <row r="66" spans="1:2" s="109" customFormat="1" ht="13.15" customHeight="1" x14ac:dyDescent="0.2">
      <c r="A66" s="161" t="s">
        <v>142</v>
      </c>
    </row>
    <row r="67" spans="1:2" ht="13.15" customHeight="1" x14ac:dyDescent="0.2">
      <c r="A67" s="161" t="s">
        <v>143</v>
      </c>
    </row>
    <row r="68" spans="1:2" ht="12.6" customHeight="1" x14ac:dyDescent="0.2"/>
    <row r="69" spans="1:2" ht="13.15" customHeight="1" x14ac:dyDescent="0.2">
      <c r="A69" s="161" t="s">
        <v>131</v>
      </c>
    </row>
    <row r="70" spans="1:2" ht="13.15" customHeight="1" x14ac:dyDescent="0.2">
      <c r="A70" s="161" t="s">
        <v>132</v>
      </c>
    </row>
    <row r="71" spans="1:2" ht="13.15" customHeight="1" x14ac:dyDescent="0.2">
      <c r="A71" s="161" t="s">
        <v>133</v>
      </c>
    </row>
    <row r="72" spans="1:2" ht="13.15" customHeight="1" x14ac:dyDescent="0.2">
      <c r="A72" s="161" t="s">
        <v>134</v>
      </c>
    </row>
    <row r="73" spans="1:2" ht="12.6" customHeight="1" x14ac:dyDescent="0.2"/>
    <row r="74" spans="1:2" ht="13.15" customHeight="1" x14ac:dyDescent="0.2">
      <c r="A74" s="165" t="s">
        <v>185</v>
      </c>
    </row>
    <row r="75" spans="1:2" ht="13.15" customHeight="1" x14ac:dyDescent="0.2">
      <c r="A75" s="165" t="s">
        <v>135</v>
      </c>
    </row>
    <row r="76" spans="1:2" ht="13.15" customHeight="1" x14ac:dyDescent="0.2">
      <c r="A76" s="165" t="s">
        <v>136</v>
      </c>
    </row>
    <row r="77" spans="1:2" ht="12.6" customHeight="1" x14ac:dyDescent="0.2"/>
    <row r="78" spans="1:2" ht="13.15" customHeight="1" x14ac:dyDescent="0.2">
      <c r="A78" s="165" t="s">
        <v>228</v>
      </c>
      <c r="B78" s="102"/>
    </row>
    <row r="79" spans="1:2" ht="13.15" customHeight="1" x14ac:dyDescent="0.2">
      <c r="A79" s="165" t="s">
        <v>137</v>
      </c>
      <c r="B79" s="102"/>
    </row>
    <row r="81" spans="1:2" ht="13.15" customHeight="1" x14ac:dyDescent="0.2">
      <c r="A81" s="161" t="s">
        <v>229</v>
      </c>
      <c r="B81" s="102"/>
    </row>
    <row r="82" spans="1:2" ht="13.15" customHeight="1" x14ac:dyDescent="0.2">
      <c r="A82" s="161" t="s">
        <v>215</v>
      </c>
      <c r="B82" s="102"/>
    </row>
    <row r="83" spans="1:2" ht="12.75" customHeight="1" x14ac:dyDescent="0.2">
      <c r="B83" s="102"/>
    </row>
    <row r="84" spans="1:2" x14ac:dyDescent="0.2">
      <c r="A84" s="101" t="s">
        <v>151</v>
      </c>
      <c r="B84" s="102"/>
    </row>
    <row r="85" spans="1:2" x14ac:dyDescent="0.2">
      <c r="A85" s="6"/>
      <c r="B85" s="102"/>
    </row>
    <row r="86" spans="1:2" x14ac:dyDescent="0.2">
      <c r="A86" s="6"/>
      <c r="B86" s="102"/>
    </row>
    <row r="87" spans="1:2" ht="13.15" customHeight="1" x14ac:dyDescent="0.2">
      <c r="A87" s="160" t="s">
        <v>253</v>
      </c>
      <c r="B87" s="102"/>
    </row>
    <row r="88" spans="1:2" x14ac:dyDescent="0.2">
      <c r="A88" s="7"/>
      <c r="B88" s="102"/>
    </row>
    <row r="89" spans="1:2" x14ac:dyDescent="0.2">
      <c r="A89" s="7"/>
      <c r="B89" s="102"/>
    </row>
    <row r="90" spans="1:2" s="12" customFormat="1" ht="37.15" customHeight="1" x14ac:dyDescent="0.2">
      <c r="A90" s="161" t="s">
        <v>254</v>
      </c>
      <c r="B90" s="11"/>
    </row>
    <row r="91" spans="1:2" s="12" customFormat="1" ht="13.15" customHeight="1" x14ac:dyDescent="0.2">
      <c r="A91" s="6"/>
      <c r="B91" s="11"/>
    </row>
    <row r="92" spans="1:2" s="6" customFormat="1" ht="36.6" customHeight="1" x14ac:dyDescent="0.2">
      <c r="A92" s="161" t="s">
        <v>255</v>
      </c>
    </row>
    <row r="93" spans="1:2" s="6" customFormat="1" ht="13.15" customHeight="1" x14ac:dyDescent="0.2"/>
    <row r="94" spans="1:2" s="6" customFormat="1" ht="40.5" customHeight="1" x14ac:dyDescent="0.2">
      <c r="A94" s="161" t="s">
        <v>256</v>
      </c>
    </row>
    <row r="95" spans="1:2" s="6" customFormat="1" ht="13.15" customHeight="1" x14ac:dyDescent="0.2"/>
    <row r="96" spans="1:2" s="6" customFormat="1" ht="13.15" customHeight="1" x14ac:dyDescent="0.2">
      <c r="A96" s="161" t="s">
        <v>257</v>
      </c>
    </row>
    <row r="97" spans="1:1" ht="13.15" customHeight="1" x14ac:dyDescent="0.2">
      <c r="A97" s="6"/>
    </row>
    <row r="98" spans="1:1" ht="28.9" customHeight="1" x14ac:dyDescent="0.2">
      <c r="A98" s="161" t="s">
        <v>258</v>
      </c>
    </row>
    <row r="99" spans="1:1" x14ac:dyDescent="0.2">
      <c r="A99" s="6"/>
    </row>
    <row r="100" spans="1:1" s="6" customFormat="1" ht="47.45" customHeight="1" x14ac:dyDescent="0.2">
      <c r="A100" s="161" t="s">
        <v>259</v>
      </c>
    </row>
    <row r="101" spans="1:1" ht="13.15" customHeight="1" x14ac:dyDescent="0.2">
      <c r="A101" s="7"/>
    </row>
    <row r="102" spans="1:1" ht="36" customHeight="1" x14ac:dyDescent="0.2">
      <c r="A102" s="161" t="s">
        <v>260</v>
      </c>
    </row>
    <row r="103" spans="1:1" ht="13.15" customHeight="1" x14ac:dyDescent="0.2">
      <c r="A103" s="7"/>
    </row>
    <row r="104" spans="1:1" ht="25.15" customHeight="1" x14ac:dyDescent="0.2">
      <c r="A104" s="161" t="s">
        <v>261</v>
      </c>
    </row>
    <row r="105" spans="1:1" ht="13.15" customHeight="1" x14ac:dyDescent="0.2"/>
    <row r="106" spans="1:1" ht="25.9" customHeight="1" x14ac:dyDescent="0.2">
      <c r="A106" s="161" t="s">
        <v>262</v>
      </c>
    </row>
    <row r="107" spans="1:1" ht="13.15" customHeight="1" x14ac:dyDescent="0.2"/>
    <row r="108" spans="1:1" ht="37.15" customHeight="1" x14ac:dyDescent="0.2">
      <c r="A108" s="161" t="s">
        <v>263</v>
      </c>
    </row>
    <row r="110" spans="1:1" ht="36" customHeight="1" x14ac:dyDescent="0.2">
      <c r="A110" s="161" t="s">
        <v>264</v>
      </c>
    </row>
    <row r="111" spans="1:1" ht="13.15" customHeight="1" x14ac:dyDescent="0.2">
      <c r="A111" s="161" t="s">
        <v>265</v>
      </c>
    </row>
  </sheetData>
  <pageMargins left="0.78740157480314965" right="0.72" top="0.78740157480314965" bottom="0.39370078740157483" header="0.51181102362204722" footer="0.51181102362204722"/>
  <pageSetup paperSize="9" orientation="portrait" r:id="rId1"/>
  <headerFooter alignWithMargins="0"/>
  <rowBreaks count="1" manualBreakCount="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activeCell="A53" sqref="A53"/>
    </sheetView>
  </sheetViews>
  <sheetFormatPr baseColWidth="10" defaultRowHeight="12.75" x14ac:dyDescent="0.2"/>
  <cols>
    <col min="1" max="1" width="12.7109375" customWidth="1"/>
    <col min="2" max="2" width="14.140625" customWidth="1"/>
    <col min="3" max="3" width="12" customWidth="1"/>
    <col min="4" max="4" width="10.7109375" customWidth="1"/>
    <col min="5" max="6" width="11.140625" customWidth="1"/>
    <col min="7" max="9" width="10.7109375" customWidth="1"/>
    <col min="10" max="10" width="12.7109375" bestFit="1" customWidth="1"/>
  </cols>
  <sheetData>
    <row r="1" spans="1:9" x14ac:dyDescent="0.2">
      <c r="A1" s="245" t="s">
        <v>179</v>
      </c>
      <c r="B1" s="246"/>
      <c r="C1" s="246"/>
      <c r="D1" s="246"/>
      <c r="E1" s="246"/>
      <c r="F1" s="246"/>
      <c r="G1" s="246"/>
      <c r="H1" s="246"/>
      <c r="I1" s="246"/>
    </row>
    <row r="3" spans="1:9" ht="10.15" customHeight="1" x14ac:dyDescent="0.2"/>
    <row r="4" spans="1:9" x14ac:dyDescent="0.2">
      <c r="A4" s="242" t="s">
        <v>72</v>
      </c>
      <c r="B4" s="242"/>
      <c r="C4" s="242"/>
      <c r="D4" s="242"/>
      <c r="E4" s="242"/>
      <c r="F4" s="242"/>
      <c r="G4" s="242"/>
      <c r="H4" s="242"/>
      <c r="I4" s="242"/>
    </row>
    <row r="5" spans="1:9" x14ac:dyDescent="0.2">
      <c r="A5" s="242" t="s">
        <v>71</v>
      </c>
      <c r="B5" s="242"/>
      <c r="C5" s="242"/>
      <c r="D5" s="242"/>
      <c r="E5" s="242"/>
      <c r="F5" s="242"/>
      <c r="G5" s="242"/>
      <c r="H5" s="242"/>
      <c r="I5" s="242"/>
    </row>
    <row r="6" spans="1:9" ht="11.25" customHeight="1" x14ac:dyDescent="0.2"/>
    <row r="8" spans="1:9" x14ac:dyDescent="0.2">
      <c r="A8" s="69"/>
      <c r="B8" s="63"/>
      <c r="C8" s="243" t="s">
        <v>76</v>
      </c>
      <c r="D8" s="244"/>
      <c r="E8" s="244"/>
      <c r="F8" s="244"/>
      <c r="G8" s="244"/>
      <c r="H8" s="244"/>
      <c r="I8" s="244"/>
    </row>
    <row r="9" spans="1:9" x14ac:dyDescent="0.2">
      <c r="A9" s="26" t="s">
        <v>10</v>
      </c>
      <c r="B9" s="65" t="s">
        <v>6</v>
      </c>
      <c r="C9" s="240" t="s">
        <v>171</v>
      </c>
      <c r="D9" s="240" t="s">
        <v>11</v>
      </c>
      <c r="E9" s="240" t="s">
        <v>12</v>
      </c>
      <c r="F9" s="65" t="s">
        <v>33</v>
      </c>
      <c r="G9" s="240" t="s">
        <v>13</v>
      </c>
      <c r="H9" s="240" t="s">
        <v>174</v>
      </c>
      <c r="I9" s="67" t="s">
        <v>77</v>
      </c>
    </row>
    <row r="10" spans="1:9" x14ac:dyDescent="0.2">
      <c r="A10" s="70"/>
      <c r="B10" s="64"/>
      <c r="C10" s="241"/>
      <c r="D10" s="241"/>
      <c r="E10" s="241"/>
      <c r="F10" s="66" t="s">
        <v>34</v>
      </c>
      <c r="G10" s="241"/>
      <c r="H10" s="241"/>
      <c r="I10" s="68" t="s">
        <v>35</v>
      </c>
    </row>
    <row r="11" spans="1:9" ht="8.1" customHeight="1" x14ac:dyDescent="0.2"/>
    <row r="12" spans="1:9" x14ac:dyDescent="0.2">
      <c r="A12" s="239" t="s">
        <v>198</v>
      </c>
      <c r="B12" s="239"/>
      <c r="C12" s="239"/>
      <c r="D12" s="239"/>
      <c r="E12" s="239"/>
      <c r="F12" s="239"/>
      <c r="G12" s="239"/>
      <c r="H12" s="239"/>
      <c r="I12" s="239"/>
    </row>
    <row r="13" spans="1:9" ht="8.1" customHeight="1" x14ac:dyDescent="0.2">
      <c r="A13" s="187"/>
      <c r="B13" s="187"/>
      <c r="C13" s="187"/>
      <c r="D13" s="187"/>
      <c r="E13" s="187"/>
      <c r="F13" s="187"/>
      <c r="G13" s="187"/>
      <c r="H13" s="187"/>
      <c r="I13" s="187"/>
    </row>
    <row r="14" spans="1:9" x14ac:dyDescent="0.2">
      <c r="A14" s="26">
        <v>2003</v>
      </c>
      <c r="B14" s="90">
        <v>53460782.18</v>
      </c>
      <c r="C14" s="90">
        <v>3303337</v>
      </c>
      <c r="D14" s="90">
        <v>2862257</v>
      </c>
      <c r="E14" s="90">
        <v>16735711.09</v>
      </c>
      <c r="F14" s="90">
        <v>11646097</v>
      </c>
      <c r="G14" s="90">
        <v>16263756</v>
      </c>
      <c r="H14" s="90">
        <v>1591813</v>
      </c>
      <c r="I14" s="90">
        <v>1057811</v>
      </c>
    </row>
    <row r="15" spans="1:9" ht="8.1" customHeight="1" x14ac:dyDescent="0.2">
      <c r="A15" s="26"/>
      <c r="B15" s="90"/>
      <c r="C15" s="90"/>
      <c r="D15" s="90"/>
      <c r="E15" s="90"/>
      <c r="F15" s="60"/>
      <c r="G15" s="90"/>
      <c r="H15" s="92"/>
      <c r="I15" s="92"/>
    </row>
    <row r="16" spans="1:9" ht="12.75" customHeight="1" x14ac:dyDescent="0.2">
      <c r="A16" s="26">
        <v>2005</v>
      </c>
      <c r="B16" s="181">
        <v>59583047.270000003</v>
      </c>
      <c r="C16" s="181">
        <v>3418677.3173200004</v>
      </c>
      <c r="D16" s="181">
        <v>2575007.7000000002</v>
      </c>
      <c r="E16" s="181">
        <v>18170205.899999999</v>
      </c>
      <c r="F16" s="181">
        <v>14608798.624459999</v>
      </c>
      <c r="G16" s="181">
        <v>18452066.32</v>
      </c>
      <c r="H16" s="181">
        <v>1512150.7427999999</v>
      </c>
      <c r="I16" s="181">
        <v>846140.66399999999</v>
      </c>
    </row>
    <row r="17" spans="1:10" ht="8.1" customHeight="1" x14ac:dyDescent="0.2">
      <c r="A17" s="26"/>
      <c r="B17" s="90"/>
      <c r="C17" s="90"/>
      <c r="D17" s="90"/>
      <c r="E17" s="90"/>
      <c r="F17" s="60"/>
      <c r="G17" s="90"/>
      <c r="H17" s="92"/>
      <c r="I17" s="92"/>
    </row>
    <row r="18" spans="1:10" x14ac:dyDescent="0.2">
      <c r="A18" s="26" t="s">
        <v>175</v>
      </c>
      <c r="B18" s="90">
        <v>64781937.469999999</v>
      </c>
      <c r="C18" s="90">
        <v>3928368.26</v>
      </c>
      <c r="D18" s="90">
        <v>2161976.54</v>
      </c>
      <c r="E18" s="90">
        <v>18895864.710000001</v>
      </c>
      <c r="F18" s="90">
        <v>12034878.949999999</v>
      </c>
      <c r="G18" s="90">
        <v>20969283.149999999</v>
      </c>
      <c r="H18" s="90">
        <v>3357427.81</v>
      </c>
      <c r="I18" s="90">
        <v>3434138.03</v>
      </c>
    </row>
    <row r="19" spans="1:10" ht="9" customHeight="1" x14ac:dyDescent="0.2">
      <c r="A19" s="26"/>
      <c r="B19" s="90"/>
      <c r="C19" s="90"/>
      <c r="D19" s="90"/>
      <c r="E19" s="90"/>
      <c r="F19" s="92"/>
      <c r="G19" s="90"/>
      <c r="H19" s="92"/>
      <c r="I19" s="92"/>
    </row>
    <row r="20" spans="1:10" x14ac:dyDescent="0.2">
      <c r="A20" s="26">
        <v>2010</v>
      </c>
      <c r="B20" s="90">
        <v>64674673</v>
      </c>
      <c r="C20" s="181">
        <v>4198811.67</v>
      </c>
      <c r="D20" s="181">
        <v>1766289.62</v>
      </c>
      <c r="E20" s="181">
        <v>19990734.780000001</v>
      </c>
      <c r="F20" s="90">
        <v>11274083</v>
      </c>
      <c r="G20" s="181">
        <v>21299487.489999998</v>
      </c>
      <c r="H20" s="181">
        <v>3731877.58</v>
      </c>
      <c r="I20" s="181">
        <v>2413389.1</v>
      </c>
    </row>
    <row r="21" spans="1:10" ht="8.1" customHeight="1" x14ac:dyDescent="0.2">
      <c r="A21" s="86"/>
      <c r="B21" s="90"/>
      <c r="C21" s="90"/>
      <c r="D21" s="90"/>
      <c r="E21" s="90"/>
      <c r="F21" s="90"/>
      <c r="G21" s="90"/>
      <c r="H21" s="184"/>
      <c r="I21" s="92"/>
    </row>
    <row r="22" spans="1:10" x14ac:dyDescent="0.2">
      <c r="A22" s="26">
        <v>2015</v>
      </c>
      <c r="B22" s="90">
        <f>[1]XML060_02_2015_JJ!$G$55</f>
        <v>64222467.020000003</v>
      </c>
      <c r="C22" s="90">
        <f>[1]XML060_02_2015_JJ!$G$27+[1]XML060_02_2015_JJ!$G$20</f>
        <v>3174461.98</v>
      </c>
      <c r="D22" s="90">
        <f>[1]XML060_02_2015_JJ!$G$29+[1]XML060_02_2015_JJ!$G$30</f>
        <v>1116128.81</v>
      </c>
      <c r="E22" s="90">
        <f>[1]XML060_02_2015_JJ!$G$41</f>
        <v>20647106.379999999</v>
      </c>
      <c r="F22" s="90">
        <f>[1]XML060_02_2015_JJ!$G$48</f>
        <v>11936391.33</v>
      </c>
      <c r="G22" s="90">
        <f>[1]XML060_02_2015_JJ!$G$54</f>
        <v>21622996.27</v>
      </c>
      <c r="H22" s="90">
        <f>[1]XML060_02_2015_JJ!$G$52</f>
        <v>3267736.31</v>
      </c>
      <c r="I22" s="90">
        <f>[1]XML060_02_2015_JJ!$G$28+[1]XML060_02_2015_JJ!$G$31+[1]XML060_02_2015_JJ!$G$34+[1]XML060_02_2015_JJ!$G$50+[1]XML060_02_2015_JJ!$G$53</f>
        <v>2457645.9400000004</v>
      </c>
    </row>
    <row r="23" spans="1:10" ht="8.1" customHeight="1" x14ac:dyDescent="0.2">
      <c r="A23" s="85"/>
      <c r="B23" s="90"/>
      <c r="C23" s="90"/>
      <c r="D23" s="90"/>
      <c r="E23" s="90"/>
      <c r="F23" s="90"/>
      <c r="G23" s="90"/>
      <c r="H23" s="90"/>
      <c r="I23" s="90"/>
    </row>
    <row r="24" spans="1:10" x14ac:dyDescent="0.2">
      <c r="A24" s="26">
        <v>2016</v>
      </c>
      <c r="B24" s="90">
        <f>[2]XML060_02_2016_JJ!$G$55</f>
        <v>67702066.200000003</v>
      </c>
      <c r="C24" s="90">
        <f>[2]XML060_02_2016_JJ!$G$20+[2]XML060_02_2016_JJ!$G$27</f>
        <v>3181147.28</v>
      </c>
      <c r="D24" s="90">
        <f>[2]XML060_02_2016_JJ!$G$29+[2]XML060_02_2016_JJ!$G$30</f>
        <v>1043661.64</v>
      </c>
      <c r="E24" s="90">
        <f>[2]XML060_02_2016_JJ!$G$36</f>
        <v>22150391.399999999</v>
      </c>
      <c r="F24" s="90">
        <f>[2]XML060_02_2016_JJ!$G$48</f>
        <v>13208945.779999999</v>
      </c>
      <c r="G24" s="90">
        <f>[2]XML060_02_2016_JJ!$G$54</f>
        <v>21934894.870000001</v>
      </c>
      <c r="H24" s="90">
        <f>[2]XML060_02_2016_JJ!$G$52</f>
        <v>3290602.55</v>
      </c>
      <c r="I24" s="90">
        <f>[2]XML060_02_2016_JJ!$G$28+[2]XML060_02_2016_JJ!$G$31+[2]XML060_02_2016_JJ!$G$34+[2]XML060_02_2016_JJ!$G$50+[2]XML060_02_2016_JJ!$G$53</f>
        <v>2892422.68</v>
      </c>
    </row>
    <row r="25" spans="1:10" ht="8.1" customHeight="1" x14ac:dyDescent="0.2">
      <c r="A25" s="71"/>
      <c r="B25" s="90"/>
      <c r="C25" s="90"/>
      <c r="D25" s="90"/>
      <c r="E25" s="90"/>
      <c r="F25" s="90"/>
      <c r="G25" s="90"/>
      <c r="H25" s="90"/>
      <c r="I25" s="90"/>
    </row>
    <row r="26" spans="1:10" x14ac:dyDescent="0.2">
      <c r="A26" s="26">
        <v>2017</v>
      </c>
      <c r="B26" s="90">
        <f>'[3]XML060_04_MVP-WZ_2017_JJ'!$D$11</f>
        <v>67207525.859999999</v>
      </c>
      <c r="C26" s="90">
        <f>'[3]XML060_04_MVP-WZ_2017_JJ'!$G$11</f>
        <v>3434673.28</v>
      </c>
      <c r="D26" s="90">
        <f>'[3]XML060_04_MVP-WZ_2017_JJ'!$J$11</f>
        <v>1019859.32</v>
      </c>
      <c r="E26" s="90">
        <f>'[3]XML060_04_MVP-WZ_2017_JJ'!$M$11</f>
        <v>22632809.800000001</v>
      </c>
      <c r="F26" s="90">
        <f>'[3]XML060_04_MVP-WZ_2017_JJ'!$P$11</f>
        <v>12208245.789999999</v>
      </c>
      <c r="G26" s="90">
        <f>'[3]XML060_04_MVP-WZ_2017_JJ'!$S$11</f>
        <v>21664147.190000001</v>
      </c>
      <c r="H26" s="90">
        <f>'[3]XML060_04_MVP-WZ_2017_JJ'!$V$11</f>
        <v>3288216.35</v>
      </c>
      <c r="I26" s="90">
        <f>'[3]XML060_04_MVP-WZ_2017_JJ'!$Y$11</f>
        <v>2959574.13</v>
      </c>
    </row>
    <row r="27" spans="1:10" ht="8.1" customHeight="1" x14ac:dyDescent="0.2">
      <c r="A27" s="71"/>
      <c r="B27" s="90"/>
      <c r="C27" s="90"/>
      <c r="D27" s="90"/>
      <c r="E27" s="90"/>
      <c r="F27" s="90"/>
      <c r="G27" s="90"/>
      <c r="H27" s="90"/>
      <c r="I27" s="90"/>
      <c r="J27" s="89"/>
    </row>
    <row r="28" spans="1:10" x14ac:dyDescent="0.2">
      <c r="A28" s="26">
        <v>2018</v>
      </c>
      <c r="B28" s="90">
        <f>[4]XML060_05_MVP_WZ_2018_JJ!$D$11</f>
        <v>65402627.950000003</v>
      </c>
      <c r="C28" s="90">
        <f>[4]XML060_05_MVP_WZ_2018_JJ!$G$11</f>
        <v>2883217.18</v>
      </c>
      <c r="D28" s="90">
        <f>[4]XML060_05_MVP_WZ_2018_JJ!$J$11</f>
        <v>961800.23</v>
      </c>
      <c r="E28" s="90">
        <f>[4]XML060_05_MVP_WZ_2018_JJ!$M$11</f>
        <v>21951903.59</v>
      </c>
      <c r="F28" s="90">
        <f>[4]XML060_05_MVP_WZ_2018_JJ!$P$11</f>
        <v>11490562.77</v>
      </c>
      <c r="G28" s="90">
        <f>[4]XML060_05_MVP_WZ_2018_JJ!$S$11</f>
        <v>21590642.300000001</v>
      </c>
      <c r="H28" s="90">
        <f>[4]XML060_05_MVP_WZ_2018_JJ!$V$11</f>
        <v>3321942.86</v>
      </c>
      <c r="I28" s="90">
        <f>[4]XML060_05_MVP_WZ_2018_JJ!$Y$11</f>
        <v>3202559.02</v>
      </c>
    </row>
    <row r="29" spans="1:10" ht="8.1" customHeight="1" x14ac:dyDescent="0.2">
      <c r="A29" s="26"/>
      <c r="B29" s="90"/>
      <c r="C29" s="90"/>
      <c r="D29" s="90"/>
      <c r="E29" s="90"/>
      <c r="F29" s="90"/>
      <c r="G29" s="90"/>
      <c r="H29" s="90"/>
      <c r="I29" s="90"/>
    </row>
    <row r="30" spans="1:10" x14ac:dyDescent="0.2">
      <c r="A30" s="26">
        <v>2019</v>
      </c>
      <c r="B30" s="90">
        <f>[5]XML060_05_MVP_WZ_2019_JJ!$D$11</f>
        <v>64423824.509999998</v>
      </c>
      <c r="C30" s="90">
        <f>[5]XML060_05_MVP_WZ_2019_JJ!$G$11</f>
        <v>2543063.71</v>
      </c>
      <c r="D30" s="90">
        <f>[5]XML060_05_MVP_WZ_2019_JJ!$J$11</f>
        <v>863824.85</v>
      </c>
      <c r="E30" s="90">
        <f>[5]XML060_05_MVP_WZ_2019_JJ!$M$11</f>
        <v>21849692</v>
      </c>
      <c r="F30" s="90">
        <f>[5]XML060_05_MVP_WZ_2019_JJ!$P$11</f>
        <v>11052739.26</v>
      </c>
      <c r="G30" s="90">
        <f>[5]XML060_05_MVP_WZ_2019_JJ!$S$11</f>
        <v>21041441.039999999</v>
      </c>
      <c r="H30" s="90">
        <f>[5]XML060_05_MVP_WZ_2019_JJ!$V$11</f>
        <v>3286053.63</v>
      </c>
      <c r="I30" s="90">
        <f>[5]XML060_05_MVP_WZ_2019_JJ!$Y$11</f>
        <v>3787010.02</v>
      </c>
    </row>
    <row r="31" spans="1:10" ht="8.1" customHeight="1" x14ac:dyDescent="0.2">
      <c r="A31" s="72"/>
      <c r="B31" s="185"/>
      <c r="C31" s="185"/>
      <c r="D31" s="185"/>
      <c r="E31" s="185"/>
      <c r="F31" s="185"/>
      <c r="G31" s="185"/>
      <c r="H31" s="185"/>
      <c r="I31" s="185"/>
    </row>
    <row r="32" spans="1:10" x14ac:dyDescent="0.2">
      <c r="A32" s="26">
        <v>2020</v>
      </c>
      <c r="B32" s="181">
        <v>62236969.5</v>
      </c>
      <c r="C32" s="181">
        <v>2604354.75</v>
      </c>
      <c r="D32" s="181">
        <v>611183.26</v>
      </c>
      <c r="E32" s="181">
        <v>21117100.84</v>
      </c>
      <c r="F32" s="181">
        <v>11270770.84</v>
      </c>
      <c r="G32" s="181">
        <v>19650337.82</v>
      </c>
      <c r="H32" s="181">
        <v>3163889.08</v>
      </c>
      <c r="I32" s="181">
        <v>3819332.91</v>
      </c>
    </row>
    <row r="33" spans="1:9" ht="8.1" customHeight="1" x14ac:dyDescent="0.2">
      <c r="A33" s="72"/>
      <c r="B33" s="185"/>
      <c r="C33" s="185"/>
      <c r="D33" s="185"/>
      <c r="E33" s="185"/>
      <c r="F33" s="185"/>
      <c r="G33" s="185"/>
      <c r="H33" s="185"/>
      <c r="I33" s="185"/>
    </row>
    <row r="34" spans="1:9" x14ac:dyDescent="0.2">
      <c r="A34" s="26">
        <v>2021</v>
      </c>
      <c r="B34" s="185">
        <v>61244539.390000001</v>
      </c>
      <c r="C34" s="185">
        <v>2803472.51</v>
      </c>
      <c r="D34" s="185">
        <v>592276.49</v>
      </c>
      <c r="E34" s="185">
        <v>22267711.829999998</v>
      </c>
      <c r="F34" s="185">
        <v>8250502.5199999996</v>
      </c>
      <c r="G34" s="185">
        <v>20407522.120000001</v>
      </c>
      <c r="H34" s="185">
        <v>3282207.1</v>
      </c>
      <c r="I34" s="185">
        <v>3640846.82</v>
      </c>
    </row>
    <row r="35" spans="1:9" ht="8.1" customHeight="1" x14ac:dyDescent="0.2">
      <c r="A35" s="87"/>
      <c r="B35" s="90"/>
      <c r="C35" s="90"/>
      <c r="D35" s="90"/>
      <c r="E35" s="90"/>
      <c r="F35" s="90"/>
      <c r="G35" s="90"/>
      <c r="H35" s="90"/>
      <c r="I35" s="90"/>
    </row>
    <row r="36" spans="1:9" x14ac:dyDescent="0.2">
      <c r="A36" s="239" t="s">
        <v>186</v>
      </c>
      <c r="B36" s="239"/>
      <c r="C36" s="239"/>
      <c r="D36" s="239"/>
      <c r="E36" s="239"/>
      <c r="F36" s="239"/>
      <c r="G36" s="239"/>
      <c r="H36" s="239"/>
      <c r="I36" s="239"/>
    </row>
    <row r="37" spans="1:9" ht="8.1" customHeight="1" x14ac:dyDescent="0.2">
      <c r="A37" s="187"/>
      <c r="B37" s="187"/>
      <c r="C37" s="187"/>
      <c r="D37" s="187"/>
      <c r="E37" s="187"/>
      <c r="F37" s="187"/>
      <c r="G37" s="187"/>
      <c r="H37" s="187"/>
      <c r="I37" s="187"/>
    </row>
    <row r="38" spans="1:9" x14ac:dyDescent="0.2">
      <c r="A38" s="26">
        <v>2003</v>
      </c>
      <c r="B38" s="94">
        <v>100</v>
      </c>
      <c r="C38" s="94">
        <v>6.1789911507052331</v>
      </c>
      <c r="D38" s="94">
        <v>5.3539377526556047</v>
      </c>
      <c r="E38" s="94">
        <v>31.30465063839064</v>
      </c>
      <c r="F38" s="94">
        <v>21.784374498652351</v>
      </c>
      <c r="G38" s="94">
        <v>30.421844456447868</v>
      </c>
      <c r="H38" s="94">
        <v>2.9775340634569067</v>
      </c>
      <c r="I38" s="94">
        <v>1.9786672713436906</v>
      </c>
    </row>
    <row r="39" spans="1:9" ht="8.1" customHeight="1" x14ac:dyDescent="0.2">
      <c r="A39" s="26"/>
      <c r="B39" s="94"/>
      <c r="C39" s="94"/>
      <c r="D39" s="94"/>
      <c r="E39" s="94"/>
      <c r="F39" s="94"/>
      <c r="G39" s="94"/>
      <c r="H39" s="94"/>
      <c r="I39" s="94"/>
    </row>
    <row r="40" spans="1:9" x14ac:dyDescent="0.2">
      <c r="A40" s="86">
        <v>2005</v>
      </c>
      <c r="B40" s="94">
        <v>100</v>
      </c>
      <c r="C40" s="94">
        <v>5.7376677997489747</v>
      </c>
      <c r="D40" s="94">
        <v>4.321711993566522</v>
      </c>
      <c r="E40" s="94">
        <v>30.495596872818346</v>
      </c>
      <c r="F40" s="94">
        <v>24.518381139958098</v>
      </c>
      <c r="G40" s="94">
        <v>30.968651597130705</v>
      </c>
      <c r="H40" s="94">
        <v>2.5378875570893573</v>
      </c>
      <c r="I40" s="94">
        <v>1.4201030373047585</v>
      </c>
    </row>
    <row r="41" spans="1:9" ht="8.1" customHeight="1" x14ac:dyDescent="0.2">
      <c r="A41" s="26"/>
      <c r="B41" s="94"/>
      <c r="C41" s="94"/>
      <c r="D41" s="94"/>
      <c r="E41" s="94"/>
      <c r="F41" s="94"/>
      <c r="G41" s="94"/>
      <c r="H41" s="92"/>
      <c r="I41" s="92"/>
    </row>
    <row r="42" spans="1:9" x14ac:dyDescent="0.2">
      <c r="A42" s="26" t="s">
        <v>176</v>
      </c>
      <c r="B42" s="94">
        <v>100</v>
      </c>
      <c r="C42" s="94">
        <v>6.0639869899216832</v>
      </c>
      <c r="D42" s="94">
        <v>3.3373138013990307</v>
      </c>
      <c r="E42" s="94">
        <v>29.168415530564403</v>
      </c>
      <c r="F42" s="94">
        <v>18.577522408268905</v>
      </c>
      <c r="G42" s="94">
        <v>32.36902749274936</v>
      </c>
      <c r="H42" s="94">
        <v>5.1826603851649207</v>
      </c>
      <c r="I42" s="94">
        <v>5.3010733610588936</v>
      </c>
    </row>
    <row r="43" spans="1:9" ht="8.1" customHeight="1" x14ac:dyDescent="0.2">
      <c r="A43" s="26"/>
      <c r="B43" s="94"/>
      <c r="C43" s="94"/>
      <c r="E43" s="94"/>
      <c r="F43" s="94"/>
      <c r="G43" s="94"/>
      <c r="H43" s="92"/>
      <c r="I43" s="92"/>
    </row>
    <row r="44" spans="1:9" x14ac:dyDescent="0.2">
      <c r="A44" s="26">
        <v>2010</v>
      </c>
      <c r="B44" s="182">
        <v>100</v>
      </c>
      <c r="C44" s="182">
        <v>6.4922039420284348</v>
      </c>
      <c r="D44" s="182">
        <v>2.7310375732398366</v>
      </c>
      <c r="E44" s="182">
        <v>30.909680486517498</v>
      </c>
      <c r="F44" s="182">
        <v>17.431990726880056</v>
      </c>
      <c r="G44" s="182">
        <v>32.933274343729572</v>
      </c>
      <c r="H44" s="182">
        <v>5.7702303032904396</v>
      </c>
      <c r="I44" s="182">
        <v>3.7315829954022344</v>
      </c>
    </row>
    <row r="45" spans="1:9" ht="8.1" customHeight="1" x14ac:dyDescent="0.2">
      <c r="A45" s="26"/>
      <c r="B45" s="94"/>
      <c r="C45" s="94"/>
      <c r="D45" s="94"/>
      <c r="E45" s="94"/>
      <c r="F45" s="92"/>
      <c r="G45" s="94"/>
      <c r="H45" s="92"/>
      <c r="I45" s="92"/>
    </row>
    <row r="46" spans="1:9" x14ac:dyDescent="0.2">
      <c r="A46" s="26">
        <v>2015</v>
      </c>
      <c r="B46" s="182">
        <v>100</v>
      </c>
      <c r="C46" s="182">
        <v>4.9429150378346831</v>
      </c>
      <c r="D46" s="182">
        <v>1.7379102077352742</v>
      </c>
      <c r="E46" s="182">
        <v>32.149351057426877</v>
      </c>
      <c r="F46" s="182">
        <v>18.58600562056079</v>
      </c>
      <c r="G46" s="182">
        <v>33.668896997161788</v>
      </c>
      <c r="H46" s="182">
        <v>5.0881513302538961</v>
      </c>
      <c r="I46" s="182">
        <v>3.8267697490266861</v>
      </c>
    </row>
    <row r="47" spans="1:9" ht="8.1" customHeight="1" x14ac:dyDescent="0.2">
      <c r="A47" s="72"/>
      <c r="B47" s="94"/>
      <c r="C47" s="94"/>
      <c r="D47" s="94"/>
      <c r="E47" s="94"/>
      <c r="F47" s="92"/>
      <c r="G47" s="94"/>
      <c r="H47" s="92"/>
      <c r="I47" s="92"/>
    </row>
    <row r="48" spans="1:9" x14ac:dyDescent="0.2">
      <c r="A48" s="26">
        <v>2016</v>
      </c>
      <c r="B48" s="182">
        <v>100</v>
      </c>
      <c r="C48" s="182">
        <v>4.6987447482068134</v>
      </c>
      <c r="D48" s="182">
        <v>1.5415506476817098</v>
      </c>
      <c r="E48" s="182">
        <v>32.717452573109206</v>
      </c>
      <c r="F48" s="182">
        <v>19.510402741593136</v>
      </c>
      <c r="G48" s="182">
        <v>32.399151312755649</v>
      </c>
      <c r="H48" s="182">
        <v>4.8604167268383902</v>
      </c>
      <c r="I48" s="182">
        <v>4.2722812498150908</v>
      </c>
    </row>
    <row r="49" spans="1:9" ht="8.1" customHeight="1" x14ac:dyDescent="0.2">
      <c r="A49" s="72"/>
      <c r="B49" s="94"/>
      <c r="C49" s="94"/>
      <c r="D49" s="94"/>
      <c r="E49" s="94"/>
      <c r="F49" s="92"/>
      <c r="G49" s="94"/>
      <c r="H49" s="92"/>
      <c r="I49" s="92"/>
    </row>
    <row r="50" spans="1:9" x14ac:dyDescent="0.2">
      <c r="A50" s="26">
        <v>2017</v>
      </c>
      <c r="B50" s="182">
        <v>100</v>
      </c>
      <c r="C50" s="182">
        <v>5.1105486120033161</v>
      </c>
      <c r="D50" s="182">
        <v>1.5174778522936092</v>
      </c>
      <c r="E50" s="182">
        <v>33.676005046140823</v>
      </c>
      <c r="F50" s="182">
        <v>18.164998091777694</v>
      </c>
      <c r="G50" s="182">
        <v>32.234704242986993</v>
      </c>
      <c r="H50" s="182">
        <v>4.8926311568881191</v>
      </c>
      <c r="I50" s="182">
        <v>4.4036349979094442</v>
      </c>
    </row>
    <row r="51" spans="1:9" ht="8.1" customHeight="1" x14ac:dyDescent="0.2">
      <c r="A51" s="72"/>
      <c r="B51" s="94"/>
      <c r="C51" s="94"/>
      <c r="D51" s="94"/>
      <c r="E51" s="94"/>
      <c r="F51" s="92"/>
      <c r="G51" s="94"/>
      <c r="H51" s="92"/>
      <c r="I51" s="92"/>
    </row>
    <row r="52" spans="1:9" x14ac:dyDescent="0.2">
      <c r="A52" s="26">
        <v>2018</v>
      </c>
      <c r="B52" s="182">
        <v>100</v>
      </c>
      <c r="C52" s="182">
        <v>4.4084118182593608</v>
      </c>
      <c r="D52" s="182">
        <v>1.4705834614708322</v>
      </c>
      <c r="E52" s="182">
        <v>33.564253116529393</v>
      </c>
      <c r="F52" s="182">
        <v>17.568961875330881</v>
      </c>
      <c r="G52" s="182">
        <v>33.011888018484427</v>
      </c>
      <c r="H52" s="182">
        <v>5.0792192364802364</v>
      </c>
      <c r="I52" s="182">
        <v>4.8966824734448604</v>
      </c>
    </row>
    <row r="53" spans="1:9" ht="8.1" customHeight="1" x14ac:dyDescent="0.2">
      <c r="A53" s="72"/>
      <c r="B53" s="94"/>
      <c r="C53" s="94"/>
      <c r="D53" s="94"/>
      <c r="E53" s="94"/>
      <c r="F53" s="92"/>
      <c r="G53" s="182"/>
      <c r="H53" s="92"/>
      <c r="I53" s="92"/>
    </row>
    <row r="54" spans="1:9" x14ac:dyDescent="0.2">
      <c r="A54" s="26">
        <v>2019</v>
      </c>
      <c r="B54" s="182">
        <v>100</v>
      </c>
      <c r="C54" s="182">
        <v>3.947396369809216</v>
      </c>
      <c r="D54" s="182">
        <v>1.340846894095701</v>
      </c>
      <c r="E54" s="182">
        <v>33.915546253557871</v>
      </c>
      <c r="F54" s="182">
        <v>17.156291704297018</v>
      </c>
      <c r="G54" s="182">
        <v>32.660962307094799</v>
      </c>
      <c r="H54" s="182">
        <v>5.1006807729800832</v>
      </c>
      <c r="I54" s="182">
        <v>5.8782756981653153</v>
      </c>
    </row>
    <row r="55" spans="1:9" ht="8.1" customHeight="1" x14ac:dyDescent="0.2">
      <c r="A55" s="72"/>
      <c r="B55" s="94"/>
      <c r="C55" s="95"/>
      <c r="D55" s="95"/>
      <c r="E55" s="95"/>
      <c r="F55" s="95"/>
      <c r="G55" s="95"/>
      <c r="H55" s="95"/>
      <c r="I55" s="95"/>
    </row>
    <row r="56" spans="1:9" x14ac:dyDescent="0.2">
      <c r="A56" s="26">
        <v>2020</v>
      </c>
      <c r="B56" s="182">
        <v>100</v>
      </c>
      <c r="C56" s="182">
        <v>4.1845783477616143</v>
      </c>
      <c r="D56" s="182">
        <v>0.9820260608929553</v>
      </c>
      <c r="E56" s="182">
        <v>33.930155998357215</v>
      </c>
      <c r="F56" s="182">
        <v>18.109446733263578</v>
      </c>
      <c r="G56" s="182">
        <v>31.573416857965746</v>
      </c>
      <c r="H56" s="182">
        <v>5.0836168685880505</v>
      </c>
      <c r="I56" s="182">
        <v>6.1367591331708402</v>
      </c>
    </row>
    <row r="57" spans="1:9" ht="8.1" customHeight="1" x14ac:dyDescent="0.2">
      <c r="A57" s="72"/>
      <c r="B57" s="182"/>
      <c r="C57" s="182"/>
      <c r="D57" s="182"/>
      <c r="E57" s="182"/>
      <c r="F57" s="182"/>
      <c r="G57" s="182"/>
      <c r="H57" s="182"/>
      <c r="I57" s="182"/>
    </row>
    <row r="58" spans="1:9" x14ac:dyDescent="0.2">
      <c r="A58" s="72">
        <v>2021</v>
      </c>
      <c r="B58" s="95">
        <v>100</v>
      </c>
      <c r="C58" s="95">
        <v>4.5775060730683697</v>
      </c>
      <c r="D58" s="95">
        <v>0.96706824134709191</v>
      </c>
      <c r="E58" s="95">
        <v>36.358689365269143</v>
      </c>
      <c r="F58" s="95">
        <v>13.471409209989325</v>
      </c>
      <c r="G58" s="95">
        <v>33.321374155574325</v>
      </c>
      <c r="H58" s="95">
        <v>5.3591832556682082</v>
      </c>
      <c r="I58" s="95">
        <v>5.944769699083535</v>
      </c>
    </row>
    <row r="59" spans="1:9" ht="8.1" customHeight="1" x14ac:dyDescent="0.2">
      <c r="A59" s="88"/>
    </row>
    <row r="60" spans="1:9" x14ac:dyDescent="0.2">
      <c r="A60" s="239" t="s">
        <v>78</v>
      </c>
      <c r="B60" s="239"/>
      <c r="C60" s="239"/>
      <c r="D60" s="239"/>
      <c r="E60" s="239"/>
      <c r="F60" s="239"/>
      <c r="G60" s="239"/>
      <c r="H60" s="239"/>
      <c r="I60" s="239"/>
    </row>
    <row r="61" spans="1:9" ht="8.1" customHeight="1" x14ac:dyDescent="0.2">
      <c r="A61" s="187"/>
      <c r="B61" s="187"/>
      <c r="C61" s="187"/>
      <c r="D61" s="187"/>
      <c r="E61" s="187"/>
      <c r="F61" s="187"/>
      <c r="G61" s="187"/>
      <c r="H61" s="187"/>
      <c r="I61" s="187"/>
    </row>
    <row r="62" spans="1:9" x14ac:dyDescent="0.2">
      <c r="A62" s="26">
        <v>2003</v>
      </c>
      <c r="B62" s="188" t="s">
        <v>18</v>
      </c>
      <c r="C62" s="188" t="s">
        <v>18</v>
      </c>
      <c r="D62" s="188" t="s">
        <v>18</v>
      </c>
      <c r="E62" s="188" t="s">
        <v>18</v>
      </c>
      <c r="F62" s="188" t="s">
        <v>18</v>
      </c>
      <c r="G62" s="188" t="s">
        <v>18</v>
      </c>
      <c r="H62" s="188" t="s">
        <v>18</v>
      </c>
      <c r="I62" s="188" t="s">
        <v>18</v>
      </c>
    </row>
    <row r="63" spans="1:9" ht="8.1" customHeight="1" x14ac:dyDescent="0.2">
      <c r="A63" s="26"/>
      <c r="B63" s="189"/>
      <c r="C63" s="189"/>
      <c r="D63" s="189"/>
      <c r="E63" s="189"/>
      <c r="F63" s="188"/>
      <c r="G63" s="189"/>
      <c r="H63" s="188"/>
      <c r="I63" s="188"/>
    </row>
    <row r="64" spans="1:9" x14ac:dyDescent="0.2">
      <c r="A64" s="86">
        <v>2005</v>
      </c>
      <c r="B64" s="94">
        <v>3.9016355349191798</v>
      </c>
      <c r="C64" s="94">
        <v>-0.1822817730509172</v>
      </c>
      <c r="D64" s="94">
        <v>-19.969745235401362</v>
      </c>
      <c r="E64" s="94">
        <v>5.0851026831695663</v>
      </c>
      <c r="F64" s="94">
        <v>5.6201999639379494</v>
      </c>
      <c r="G64" s="94">
        <v>6.4336482595838618</v>
      </c>
      <c r="H64" s="94">
        <v>1.0890656928325342</v>
      </c>
      <c r="I64" s="94">
        <v>13.084977367356529</v>
      </c>
    </row>
    <row r="65" spans="1:9" ht="8.1" customHeight="1" x14ac:dyDescent="0.2">
      <c r="A65" s="26"/>
      <c r="B65" s="91"/>
      <c r="C65" s="91"/>
      <c r="D65" s="91"/>
      <c r="E65" s="91"/>
      <c r="F65" s="91"/>
      <c r="G65" s="94"/>
      <c r="H65" s="91"/>
      <c r="I65" s="91"/>
    </row>
    <row r="66" spans="1:9" x14ac:dyDescent="0.2">
      <c r="A66" s="26" t="s">
        <v>176</v>
      </c>
      <c r="B66" s="94">
        <v>-2.5</v>
      </c>
      <c r="C66" s="94">
        <v>-3.4</v>
      </c>
      <c r="D66" s="94">
        <v>-2.9</v>
      </c>
      <c r="E66" s="94">
        <v>-1.9</v>
      </c>
      <c r="F66" s="94">
        <v>-13.9</v>
      </c>
      <c r="G66" s="94">
        <v>0</v>
      </c>
      <c r="H66" s="94">
        <v>6.7</v>
      </c>
      <c r="I66" s="94">
        <v>24.6</v>
      </c>
    </row>
    <row r="67" spans="1:9" ht="8.1" customHeight="1" x14ac:dyDescent="0.2">
      <c r="A67" s="26"/>
      <c r="B67" s="91"/>
      <c r="C67" s="94"/>
      <c r="D67" s="94"/>
      <c r="E67" s="94"/>
      <c r="F67" s="92"/>
      <c r="G67" s="94"/>
      <c r="H67" s="92"/>
      <c r="I67" s="92"/>
    </row>
    <row r="68" spans="1:9" x14ac:dyDescent="0.2">
      <c r="A68" s="26">
        <v>2010</v>
      </c>
      <c r="B68" s="182">
        <v>12.767895941461603</v>
      </c>
      <c r="C68" s="182">
        <v>4.4410162729361815</v>
      </c>
      <c r="D68" s="182">
        <v>3.3069973124523528</v>
      </c>
      <c r="E68" s="182">
        <v>19.46120718683018</v>
      </c>
      <c r="F68" s="182">
        <v>6.9186599095532131</v>
      </c>
      <c r="G68" s="182">
        <v>12.944063866316512</v>
      </c>
      <c r="H68" s="182">
        <v>15.349286996857842</v>
      </c>
      <c r="I68" s="182">
        <v>7.2779429454436837</v>
      </c>
    </row>
    <row r="69" spans="1:9" ht="8.1" customHeight="1" x14ac:dyDescent="0.2">
      <c r="A69" s="26"/>
      <c r="B69" s="91"/>
      <c r="C69" s="94"/>
      <c r="D69" s="94"/>
      <c r="E69" s="94"/>
      <c r="F69" s="92"/>
      <c r="G69" s="94"/>
      <c r="H69" s="92"/>
      <c r="I69" s="92"/>
    </row>
    <row r="70" spans="1:9" x14ac:dyDescent="0.2">
      <c r="A70" s="26">
        <v>2015</v>
      </c>
      <c r="B70" s="182">
        <v>0.31158143489879819</v>
      </c>
      <c r="C70" s="182">
        <v>-10.521701175647024</v>
      </c>
      <c r="D70" s="182">
        <v>-2.3215838768139463</v>
      </c>
      <c r="E70" s="182">
        <v>0.72916941693196691</v>
      </c>
      <c r="F70" s="182">
        <v>0.48603643755600956</v>
      </c>
      <c r="G70" s="182">
        <v>1.7592226676442095</v>
      </c>
      <c r="H70" s="182">
        <v>2.9259149845861714</v>
      </c>
      <c r="I70" s="182">
        <v>-2.946617664786487</v>
      </c>
    </row>
    <row r="71" spans="1:9" ht="8.1" customHeight="1" x14ac:dyDescent="0.2">
      <c r="A71" s="72"/>
      <c r="B71" s="94"/>
      <c r="C71" s="94"/>
      <c r="D71" s="94"/>
      <c r="E71" s="94"/>
      <c r="F71" s="94"/>
      <c r="G71" s="94"/>
      <c r="H71" s="94"/>
      <c r="I71" s="94"/>
    </row>
    <row r="72" spans="1:9" x14ac:dyDescent="0.2">
      <c r="A72" s="26">
        <v>2016</v>
      </c>
      <c r="B72" s="182">
        <v>5.4180403548128879</v>
      </c>
      <c r="C72" s="182">
        <v>0.21059631654495092</v>
      </c>
      <c r="D72" s="182">
        <v>-6.4927246166148223</v>
      </c>
      <c r="E72" s="182">
        <v>7.2808508482145982</v>
      </c>
      <c r="F72" s="182">
        <v>10.661132119568336</v>
      </c>
      <c r="G72" s="182">
        <v>1.4424393183322763</v>
      </c>
      <c r="H72" s="182">
        <v>0.69975780879332206</v>
      </c>
      <c r="I72" s="182">
        <v>17.690780145491559</v>
      </c>
    </row>
    <row r="73" spans="1:9" ht="8.1" customHeight="1" x14ac:dyDescent="0.2">
      <c r="A73" s="85"/>
      <c r="B73" s="94"/>
      <c r="C73" s="94"/>
      <c r="D73" s="94"/>
      <c r="E73" s="94"/>
      <c r="F73" s="94"/>
      <c r="G73" s="94"/>
      <c r="H73" s="94"/>
      <c r="I73" s="94"/>
    </row>
    <row r="74" spans="1:9" x14ac:dyDescent="0.2">
      <c r="A74" s="26">
        <v>2017</v>
      </c>
      <c r="B74" s="182">
        <v>-0.73046565305565991</v>
      </c>
      <c r="C74" s="182">
        <v>7.9696404373959098</v>
      </c>
      <c r="D74" s="182">
        <v>-2.2806548681812302</v>
      </c>
      <c r="E74" s="182">
        <v>2.1779226889868966</v>
      </c>
      <c r="F74" s="206">
        <v>-7.5759262447362374</v>
      </c>
      <c r="G74" s="206">
        <v>-1.2343240375876974</v>
      </c>
      <c r="H74" s="206">
        <v>-7.2515594446372234E-2</v>
      </c>
      <c r="I74" s="206">
        <v>2.3216333651484149</v>
      </c>
    </row>
    <row r="75" spans="1:9" ht="8.1" customHeight="1" x14ac:dyDescent="0.2">
      <c r="A75" s="72"/>
      <c r="B75" s="94"/>
      <c r="C75" s="94"/>
      <c r="D75" s="94"/>
      <c r="E75" s="94"/>
      <c r="F75" s="94"/>
      <c r="G75" s="94"/>
      <c r="H75" s="94"/>
      <c r="I75" s="94"/>
    </row>
    <row r="76" spans="1:9" x14ac:dyDescent="0.2">
      <c r="A76" s="26">
        <v>2018</v>
      </c>
      <c r="B76" s="182">
        <v>-2.6855592240663384</v>
      </c>
      <c r="C76" s="182">
        <v>-16.05556205916622</v>
      </c>
      <c r="D76" s="182">
        <v>-5.6928528142489228</v>
      </c>
      <c r="E76" s="182">
        <v>-3.0084917251414396</v>
      </c>
      <c r="F76" s="182">
        <v>-5.8786744004438987</v>
      </c>
      <c r="G76" s="182">
        <v>-0.33929279262804357</v>
      </c>
      <c r="H76" s="182">
        <v>1.0256779484719658</v>
      </c>
      <c r="I76" s="182">
        <v>8.2101302189717416</v>
      </c>
    </row>
    <row r="77" spans="1:9" ht="8.1" customHeight="1" x14ac:dyDescent="0.2">
      <c r="A77" s="72"/>
      <c r="B77" s="182"/>
      <c r="C77" s="94"/>
      <c r="D77" s="94"/>
      <c r="E77" s="94"/>
      <c r="F77" s="94"/>
      <c r="G77" s="94"/>
      <c r="H77" s="94"/>
      <c r="I77" s="94"/>
    </row>
    <row r="78" spans="1:9" x14ac:dyDescent="0.2">
      <c r="A78" s="26">
        <v>2019</v>
      </c>
      <c r="B78" s="182">
        <v>-1.4965812088595243</v>
      </c>
      <c r="C78" s="182">
        <v>-11.797705436813473</v>
      </c>
      <c r="D78" s="182">
        <v>-10.186666310113068</v>
      </c>
      <c r="E78" s="182">
        <v>-0.46561606641968467</v>
      </c>
      <c r="F78" s="182">
        <v>-3.8102877880192807</v>
      </c>
      <c r="G78" s="182">
        <v>-2.5437004252532205</v>
      </c>
      <c r="H78" s="182">
        <v>-1.0803686731685644</v>
      </c>
      <c r="I78" s="182">
        <v>18.249499739117994</v>
      </c>
    </row>
    <row r="79" spans="1:9" ht="8.1" customHeight="1" x14ac:dyDescent="0.2">
      <c r="A79" s="72"/>
      <c r="B79" s="95"/>
      <c r="C79" s="95"/>
      <c r="D79" s="95"/>
      <c r="E79" s="95"/>
      <c r="F79" s="95"/>
      <c r="G79" s="95"/>
      <c r="H79" s="95"/>
      <c r="I79" s="95"/>
    </row>
    <row r="80" spans="1:9" x14ac:dyDescent="0.2">
      <c r="A80" s="26">
        <v>2020</v>
      </c>
      <c r="B80" s="182">
        <v>-3.3944818188503376</v>
      </c>
      <c r="C80" s="182">
        <v>2.4101260129263551</v>
      </c>
      <c r="D80" s="182">
        <v>-29.246853687990111</v>
      </c>
      <c r="E80" s="182">
        <v>-3.3528672166179803</v>
      </c>
      <c r="F80" s="182">
        <v>1.9726474575317212</v>
      </c>
      <c r="G80" s="182">
        <v>-6.611254511302235</v>
      </c>
      <c r="H80" s="182">
        <v>-3.7176675658820528</v>
      </c>
      <c r="I80" s="182">
        <v>0.85352005485319182</v>
      </c>
    </row>
    <row r="81" spans="1:9" ht="8.1" customHeight="1" x14ac:dyDescent="0.2">
      <c r="A81" s="72"/>
      <c r="B81" s="182"/>
      <c r="C81" s="182"/>
      <c r="D81" s="182"/>
      <c r="E81" s="182"/>
      <c r="F81" s="182"/>
      <c r="G81" s="182"/>
      <c r="H81" s="182"/>
      <c r="I81" s="182"/>
    </row>
    <row r="82" spans="1:9" x14ac:dyDescent="0.2">
      <c r="A82" s="72">
        <v>2021</v>
      </c>
      <c r="B82" s="95">
        <v>-1.594599026869389</v>
      </c>
      <c r="C82" s="95">
        <v>7.6455697903674604</v>
      </c>
      <c r="D82" s="95">
        <v>-3.0934698702317291</v>
      </c>
      <c r="E82" s="95">
        <v>5.4487166525270112</v>
      </c>
      <c r="F82" s="95">
        <v>-26.79735364045429</v>
      </c>
      <c r="G82" s="95">
        <v>3.8532889710900662</v>
      </c>
      <c r="H82" s="95">
        <v>3.7396386854371002</v>
      </c>
      <c r="I82" s="95">
        <v>-4.6732268227437714</v>
      </c>
    </row>
    <row r="83" spans="1:9" ht="9.6" customHeight="1" x14ac:dyDescent="0.2"/>
    <row r="84" spans="1:9" ht="9.9499999999999993" customHeight="1" x14ac:dyDescent="0.2"/>
    <row r="85" spans="1:9" x14ac:dyDescent="0.2">
      <c r="A85" s="14" t="s">
        <v>173</v>
      </c>
    </row>
  </sheetData>
  <mergeCells count="12">
    <mergeCell ref="A4:I4"/>
    <mergeCell ref="A5:I5"/>
    <mergeCell ref="C8:I8"/>
    <mergeCell ref="A1:I1"/>
    <mergeCell ref="H9:H10"/>
    <mergeCell ref="A36:I36"/>
    <mergeCell ref="A60:I60"/>
    <mergeCell ref="C9:C10"/>
    <mergeCell ref="D9:D10"/>
    <mergeCell ref="E9:E10"/>
    <mergeCell ref="G9:G10"/>
    <mergeCell ref="A12:I12"/>
  </mergeCells>
  <phoneticPr fontId="3" type="noConversion"/>
  <printOptions horizontalCentered="1"/>
  <pageMargins left="0.23622047244094491" right="0.23622047244094491" top="0.35433070866141736" bottom="0.35433070866141736" header="0.31496062992125984" footer="0.11811023622047245"/>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pane xSplit="1" topLeftCell="B1" activePane="topRight" state="frozen"/>
      <selection activeCell="A53" sqref="A53"/>
      <selection pane="topRight" activeCell="A53" sqref="A53"/>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28515625" style="12" customWidth="1"/>
    <col min="5" max="10" width="18" style="12" customWidth="1"/>
    <col min="11" max="11" width="7.7109375" style="14" customWidth="1"/>
    <col min="12" max="12" width="12.7109375" style="12" bestFit="1" customWidth="1"/>
    <col min="13" max="16384" width="11.42578125" style="12"/>
  </cols>
  <sheetData>
    <row r="1" spans="1:12" ht="12.75" customHeight="1" x14ac:dyDescent="0.2">
      <c r="A1" s="254" t="s">
        <v>32</v>
      </c>
      <c r="B1" s="254"/>
      <c r="C1" s="254"/>
      <c r="D1" s="254"/>
      <c r="E1" s="254"/>
      <c r="F1" s="254" t="s">
        <v>14</v>
      </c>
      <c r="G1" s="254"/>
      <c r="H1" s="254"/>
      <c r="I1" s="254"/>
      <c r="J1" s="254"/>
    </row>
    <row r="2" spans="1:12" ht="12.75" customHeight="1" x14ac:dyDescent="0.2">
      <c r="B2" s="30"/>
      <c r="C2" s="32"/>
      <c r="D2" s="32"/>
      <c r="E2" s="32"/>
      <c r="F2" s="32"/>
      <c r="G2" s="32"/>
      <c r="H2" s="32"/>
      <c r="I2" s="32"/>
      <c r="J2" s="32"/>
    </row>
    <row r="3" spans="1:12" ht="9.75" customHeight="1" x14ac:dyDescent="0.2"/>
    <row r="4" spans="1:12" s="14" customFormat="1" ht="12" customHeight="1" x14ac:dyDescent="0.2">
      <c r="A4" s="2"/>
      <c r="B4" s="258" t="s">
        <v>152</v>
      </c>
      <c r="C4" s="258"/>
      <c r="D4" s="258"/>
      <c r="E4" s="258"/>
      <c r="F4" s="45" t="s">
        <v>232</v>
      </c>
      <c r="G4" s="45"/>
      <c r="H4" s="13"/>
      <c r="I4" s="13"/>
      <c r="J4" s="13"/>
    </row>
    <row r="5" spans="1:12" s="14" customFormat="1" ht="12.75" customHeight="1" x14ac:dyDescent="0.2">
      <c r="B5" s="258" t="s">
        <v>74</v>
      </c>
      <c r="C5" s="258"/>
      <c r="D5" s="258"/>
      <c r="E5" s="258"/>
      <c r="F5" s="45" t="s">
        <v>20</v>
      </c>
      <c r="G5" s="45"/>
      <c r="H5" s="13"/>
      <c r="I5" s="13"/>
      <c r="J5" s="13"/>
    </row>
    <row r="6" spans="1:12" ht="11.25" customHeight="1" x14ac:dyDescent="0.25">
      <c r="E6" s="34"/>
      <c r="F6" s="34"/>
      <c r="G6" s="34"/>
      <c r="H6" s="34"/>
      <c r="I6" s="34"/>
      <c r="J6" s="34"/>
    </row>
    <row r="7" spans="1:12" ht="12.75" customHeight="1" x14ac:dyDescent="0.2"/>
    <row r="8" spans="1:12" ht="15.75" customHeight="1" x14ac:dyDescent="0.2">
      <c r="A8" s="247" t="s">
        <v>15</v>
      </c>
      <c r="B8" s="250" t="s">
        <v>40</v>
      </c>
      <c r="C8" s="253" t="s">
        <v>6</v>
      </c>
      <c r="D8" s="78"/>
      <c r="E8" s="79"/>
      <c r="F8" s="166" t="s">
        <v>76</v>
      </c>
      <c r="G8" s="79"/>
      <c r="H8" s="79"/>
      <c r="I8" s="79"/>
      <c r="J8" s="80"/>
      <c r="K8" s="255" t="s">
        <v>15</v>
      </c>
    </row>
    <row r="9" spans="1:12" ht="14.25" customHeight="1" x14ac:dyDescent="0.2">
      <c r="A9" s="248"/>
      <c r="B9" s="251"/>
      <c r="C9" s="251"/>
      <c r="D9" s="240" t="s">
        <v>171</v>
      </c>
      <c r="E9" s="261" t="s">
        <v>11</v>
      </c>
      <c r="F9" s="259" t="s">
        <v>12</v>
      </c>
      <c r="G9" s="253" t="s">
        <v>36</v>
      </c>
      <c r="H9" s="253" t="s">
        <v>13</v>
      </c>
      <c r="I9" s="240" t="s">
        <v>174</v>
      </c>
      <c r="J9" s="253" t="s">
        <v>80</v>
      </c>
      <c r="K9" s="256"/>
    </row>
    <row r="10" spans="1:12" ht="15" customHeight="1" x14ac:dyDescent="0.2">
      <c r="A10" s="248"/>
      <c r="B10" s="251"/>
      <c r="C10" s="252"/>
      <c r="D10" s="252"/>
      <c r="E10" s="262"/>
      <c r="F10" s="260"/>
      <c r="G10" s="252"/>
      <c r="H10" s="252"/>
      <c r="I10" s="252"/>
      <c r="J10" s="252"/>
      <c r="K10" s="256"/>
    </row>
    <row r="11" spans="1:12" ht="15.75" customHeight="1" x14ac:dyDescent="0.2">
      <c r="A11" s="249"/>
      <c r="B11" s="252"/>
      <c r="C11" s="78"/>
      <c r="D11" s="79"/>
      <c r="E11" s="79"/>
      <c r="F11" s="79" t="s">
        <v>198</v>
      </c>
      <c r="G11" s="79"/>
      <c r="H11" s="79"/>
      <c r="I11" s="79"/>
      <c r="J11" s="80"/>
      <c r="K11" s="257"/>
    </row>
    <row r="12" spans="1:12" ht="15.75" customHeight="1" x14ac:dyDescent="0.2">
      <c r="A12" s="35"/>
      <c r="B12" s="15"/>
      <c r="C12" s="17"/>
      <c r="D12" s="18"/>
      <c r="E12" s="19"/>
      <c r="F12" s="19"/>
      <c r="G12" s="19"/>
      <c r="H12" s="19"/>
      <c r="I12" s="19"/>
      <c r="J12" s="19"/>
      <c r="K12" s="46"/>
    </row>
    <row r="13" spans="1:12" ht="12.75" customHeight="1" x14ac:dyDescent="0.2">
      <c r="A13" s="153" t="s">
        <v>86</v>
      </c>
      <c r="B13" s="39" t="s">
        <v>37</v>
      </c>
      <c r="C13" s="77">
        <v>61244539.390000001</v>
      </c>
      <c r="D13" s="77">
        <v>2803472.51</v>
      </c>
      <c r="E13" s="77">
        <v>592276.49</v>
      </c>
      <c r="F13" s="77">
        <v>22267711.829999998</v>
      </c>
      <c r="G13" s="77">
        <v>8250502.5199999996</v>
      </c>
      <c r="H13" s="77">
        <v>20407522.120000001</v>
      </c>
      <c r="I13" s="77">
        <v>3282207.1</v>
      </c>
      <c r="J13" s="77">
        <v>3640846.82</v>
      </c>
      <c r="K13" s="154" t="s">
        <v>86</v>
      </c>
      <c r="L13" s="75"/>
    </row>
    <row r="14" spans="1:12" ht="12.75" customHeight="1" x14ac:dyDescent="0.2">
      <c r="A14" s="40"/>
      <c r="B14" s="41" t="s">
        <v>22</v>
      </c>
      <c r="C14" s="16"/>
      <c r="D14" s="19"/>
      <c r="E14" s="19"/>
      <c r="F14" s="19"/>
      <c r="G14" s="19"/>
      <c r="H14" s="19"/>
      <c r="I14" s="19"/>
      <c r="J14" s="19"/>
      <c r="K14" s="48"/>
      <c r="L14" s="75"/>
    </row>
    <row r="15" spans="1:12" ht="14.45" customHeight="1" x14ac:dyDescent="0.2">
      <c r="A15" s="38"/>
      <c r="B15" s="112" t="s">
        <v>0</v>
      </c>
      <c r="C15" s="60">
        <v>49682114.509999998</v>
      </c>
      <c r="D15" s="177" t="s">
        <v>18</v>
      </c>
      <c r="E15" s="177">
        <v>374270.43</v>
      </c>
      <c r="F15" s="177">
        <v>17089866.18</v>
      </c>
      <c r="G15" s="177">
        <v>8145850.2599999998</v>
      </c>
      <c r="H15" s="177">
        <v>15254967</v>
      </c>
      <c r="I15" s="177">
        <v>2467067.92</v>
      </c>
      <c r="J15" s="180" t="s">
        <v>18</v>
      </c>
      <c r="K15" s="47" t="s">
        <v>18</v>
      </c>
      <c r="L15" s="75"/>
    </row>
    <row r="16" spans="1:12" ht="14.45" customHeight="1" x14ac:dyDescent="0.2">
      <c r="A16" s="38"/>
      <c r="B16" s="112" t="s">
        <v>41</v>
      </c>
      <c r="C16" s="60">
        <v>5498445.2699999996</v>
      </c>
      <c r="D16" s="177" t="s">
        <v>73</v>
      </c>
      <c r="E16" s="177">
        <v>109221.36</v>
      </c>
      <c r="F16" s="177">
        <v>2427961.9700000002</v>
      </c>
      <c r="G16" s="177">
        <v>28286.36</v>
      </c>
      <c r="H16" s="177">
        <v>2670701.4500000002</v>
      </c>
      <c r="I16" s="177">
        <v>176005.29</v>
      </c>
      <c r="J16" s="177">
        <v>86268.84</v>
      </c>
      <c r="K16" s="47" t="s">
        <v>18</v>
      </c>
      <c r="L16" s="75"/>
    </row>
    <row r="17" spans="1:12" ht="14.45" customHeight="1" x14ac:dyDescent="0.2">
      <c r="A17" s="38"/>
      <c r="B17" s="112" t="s">
        <v>42</v>
      </c>
      <c r="C17" s="60">
        <v>665983</v>
      </c>
      <c r="D17" s="177" t="s">
        <v>18</v>
      </c>
      <c r="E17" s="177" t="s">
        <v>18</v>
      </c>
      <c r="F17" s="177">
        <v>185804.21</v>
      </c>
      <c r="G17" s="177">
        <v>62809.13</v>
      </c>
      <c r="H17" s="177">
        <v>334172</v>
      </c>
      <c r="I17" s="177">
        <v>73801.91</v>
      </c>
      <c r="J17" s="177" t="s">
        <v>18</v>
      </c>
      <c r="K17" s="47" t="s">
        <v>18</v>
      </c>
      <c r="L17" s="75"/>
    </row>
    <row r="18" spans="1:12" ht="14.45" customHeight="1" x14ac:dyDescent="0.2">
      <c r="A18" s="38"/>
      <c r="B18" s="205" t="s">
        <v>43</v>
      </c>
      <c r="C18" s="60">
        <v>5397996.6100000003</v>
      </c>
      <c r="D18" s="177" t="s">
        <v>73</v>
      </c>
      <c r="E18" s="177" t="s">
        <v>18</v>
      </c>
      <c r="F18" s="177">
        <v>2564079.4700000002</v>
      </c>
      <c r="G18" s="177">
        <v>13556.77</v>
      </c>
      <c r="H18" s="177">
        <v>2147681.67</v>
      </c>
      <c r="I18" s="177">
        <v>565331.98</v>
      </c>
      <c r="J18" s="177" t="s">
        <v>18</v>
      </c>
      <c r="K18" s="47" t="s">
        <v>18</v>
      </c>
      <c r="L18" s="75"/>
    </row>
    <row r="19" spans="1:12" ht="14.45" customHeight="1" x14ac:dyDescent="0.2">
      <c r="A19" s="38"/>
      <c r="B19" s="42"/>
      <c r="C19" s="114"/>
      <c r="D19" s="177"/>
      <c r="E19" s="177"/>
      <c r="F19" s="177"/>
      <c r="G19" s="177"/>
      <c r="H19" s="177"/>
      <c r="I19" s="177"/>
      <c r="J19" s="177"/>
      <c r="K19" s="47"/>
      <c r="L19" s="75"/>
    </row>
    <row r="20" spans="1:12" ht="14.45" customHeight="1" x14ac:dyDescent="0.2">
      <c r="A20" s="153" t="s">
        <v>87</v>
      </c>
      <c r="B20" s="167" t="s">
        <v>88</v>
      </c>
      <c r="C20" s="77">
        <v>233669.45</v>
      </c>
      <c r="D20" s="77" t="s">
        <v>73</v>
      </c>
      <c r="E20" s="77">
        <v>11866</v>
      </c>
      <c r="F20" s="204" t="s">
        <v>18</v>
      </c>
      <c r="G20" s="77" t="s">
        <v>73</v>
      </c>
      <c r="H20" s="77">
        <v>175936.87</v>
      </c>
      <c r="I20" s="77" t="s">
        <v>18</v>
      </c>
      <c r="J20" s="204">
        <v>20891.71</v>
      </c>
      <c r="K20" s="154" t="s">
        <v>87</v>
      </c>
      <c r="L20" s="75"/>
    </row>
    <row r="21" spans="1:12" x14ac:dyDescent="0.2">
      <c r="A21" s="40"/>
      <c r="B21" s="96"/>
      <c r="C21" s="75"/>
      <c r="D21" s="75"/>
      <c r="E21" s="75"/>
      <c r="F21" s="75"/>
      <c r="G21" s="75"/>
      <c r="H21" s="75"/>
      <c r="I21" s="75"/>
      <c r="J21" s="99"/>
      <c r="L21" s="75"/>
    </row>
    <row r="22" spans="1:12" ht="14.45" customHeight="1" x14ac:dyDescent="0.2">
      <c r="A22" s="43">
        <v>10</v>
      </c>
      <c r="B22" s="112" t="s">
        <v>89</v>
      </c>
      <c r="C22" s="60">
        <v>3754690.87</v>
      </c>
      <c r="D22" s="177" t="s">
        <v>73</v>
      </c>
      <c r="E22" s="177">
        <v>74009.19</v>
      </c>
      <c r="F22" s="177">
        <v>1824774.48</v>
      </c>
      <c r="G22" s="177">
        <v>1129.1300000000001</v>
      </c>
      <c r="H22" s="177">
        <v>1563430.88</v>
      </c>
      <c r="I22" s="180">
        <v>285306.75</v>
      </c>
      <c r="J22" s="177">
        <v>6040.44</v>
      </c>
      <c r="K22" s="48">
        <v>10</v>
      </c>
      <c r="L22" s="75"/>
    </row>
    <row r="23" spans="1:12" ht="14.45" customHeight="1" x14ac:dyDescent="0.2">
      <c r="A23" s="40">
        <v>11</v>
      </c>
      <c r="B23" s="112" t="s">
        <v>90</v>
      </c>
      <c r="C23" s="60">
        <v>713861.43</v>
      </c>
      <c r="D23" s="177" t="s">
        <v>73</v>
      </c>
      <c r="E23" s="177" t="s">
        <v>18</v>
      </c>
      <c r="F23" s="177">
        <v>352845.68</v>
      </c>
      <c r="G23" s="177" t="s">
        <v>73</v>
      </c>
      <c r="H23" s="177">
        <v>143371.20000000001</v>
      </c>
      <c r="I23" s="177" t="s">
        <v>18</v>
      </c>
      <c r="J23" s="177" t="s">
        <v>73</v>
      </c>
      <c r="K23" s="48">
        <v>11</v>
      </c>
      <c r="L23" s="75"/>
    </row>
    <row r="24" spans="1:12" ht="14.45" customHeight="1" x14ac:dyDescent="0.2">
      <c r="A24" s="40">
        <v>12</v>
      </c>
      <c r="B24" s="112" t="s">
        <v>91</v>
      </c>
      <c r="C24" s="114" t="s">
        <v>18</v>
      </c>
      <c r="D24" s="177" t="s">
        <v>18</v>
      </c>
      <c r="E24" s="177" t="s">
        <v>18</v>
      </c>
      <c r="F24" s="177" t="s">
        <v>18</v>
      </c>
      <c r="G24" s="177" t="s">
        <v>18</v>
      </c>
      <c r="H24" s="177" t="s">
        <v>18</v>
      </c>
      <c r="I24" s="177" t="s">
        <v>18</v>
      </c>
      <c r="J24" s="177" t="s">
        <v>18</v>
      </c>
      <c r="K24" s="48">
        <v>12</v>
      </c>
      <c r="L24" s="75"/>
    </row>
    <row r="25" spans="1:12" ht="14.45" customHeight="1" x14ac:dyDescent="0.2">
      <c r="A25" s="40">
        <v>13</v>
      </c>
      <c r="B25" s="112" t="s">
        <v>92</v>
      </c>
      <c r="C25" s="60">
        <v>431639.65</v>
      </c>
      <c r="D25" s="177" t="s">
        <v>73</v>
      </c>
      <c r="E25" s="177" t="s">
        <v>18</v>
      </c>
      <c r="F25" s="177">
        <v>180562.86</v>
      </c>
      <c r="G25" s="177" t="s">
        <v>73</v>
      </c>
      <c r="H25" s="177">
        <v>233458.91</v>
      </c>
      <c r="I25" s="180" t="s">
        <v>18</v>
      </c>
      <c r="J25" s="177" t="s">
        <v>73</v>
      </c>
      <c r="K25" s="48">
        <v>13</v>
      </c>
      <c r="L25" s="75"/>
    </row>
    <row r="26" spans="1:12" s="93" customFormat="1" ht="14.45" customHeight="1" x14ac:dyDescent="0.2">
      <c r="A26" s="112">
        <v>14</v>
      </c>
      <c r="B26" s="112" t="s">
        <v>93</v>
      </c>
      <c r="C26" s="114" t="s">
        <v>18</v>
      </c>
      <c r="D26" s="177" t="s">
        <v>18</v>
      </c>
      <c r="E26" s="177" t="s">
        <v>18</v>
      </c>
      <c r="F26" s="177" t="s">
        <v>18</v>
      </c>
      <c r="G26" s="177" t="s">
        <v>18</v>
      </c>
      <c r="H26" s="177" t="s">
        <v>18</v>
      </c>
      <c r="I26" s="177" t="s">
        <v>18</v>
      </c>
      <c r="J26" s="177" t="s">
        <v>18</v>
      </c>
      <c r="K26" s="113">
        <v>14</v>
      </c>
      <c r="L26" s="75"/>
    </row>
    <row r="27" spans="1:12" ht="14.45" customHeight="1" x14ac:dyDescent="0.2">
      <c r="A27" s="40">
        <v>15</v>
      </c>
      <c r="B27" s="112" t="s">
        <v>102</v>
      </c>
      <c r="C27" s="60">
        <v>7063.14</v>
      </c>
      <c r="D27" s="177" t="s">
        <v>73</v>
      </c>
      <c r="E27" s="177" t="s">
        <v>18</v>
      </c>
      <c r="F27" s="177" t="s">
        <v>73</v>
      </c>
      <c r="G27" s="177" t="s">
        <v>73</v>
      </c>
      <c r="H27" s="177">
        <v>4079.01</v>
      </c>
      <c r="I27" s="177" t="s">
        <v>18</v>
      </c>
      <c r="J27" s="177" t="s">
        <v>73</v>
      </c>
      <c r="K27" s="48">
        <v>15</v>
      </c>
      <c r="L27" s="75"/>
    </row>
    <row r="28" spans="1:12" ht="14.45" customHeight="1" x14ac:dyDescent="0.25">
      <c r="A28" s="40">
        <v>16</v>
      </c>
      <c r="B28" s="112" t="s">
        <v>94</v>
      </c>
      <c r="C28" s="194"/>
      <c r="D28" s="228"/>
      <c r="E28" s="228"/>
      <c r="F28" s="228"/>
      <c r="G28" s="228"/>
      <c r="H28" s="228"/>
      <c r="I28" s="228"/>
      <c r="J28" s="229"/>
      <c r="L28" s="75"/>
    </row>
    <row r="29" spans="1:12" ht="14.45" customHeight="1" x14ac:dyDescent="0.2">
      <c r="A29" s="96"/>
      <c r="B29" s="112" t="s">
        <v>95</v>
      </c>
      <c r="C29" s="60">
        <v>3546233.75</v>
      </c>
      <c r="D29" s="177" t="s">
        <v>73</v>
      </c>
      <c r="E29" s="177">
        <v>27550.080000000002</v>
      </c>
      <c r="F29" s="177">
        <v>9134.2099999999991</v>
      </c>
      <c r="G29" s="177">
        <v>2833666.77</v>
      </c>
      <c r="H29" s="177">
        <v>651945.25</v>
      </c>
      <c r="I29" s="177" t="s">
        <v>18</v>
      </c>
      <c r="J29" s="177" t="s">
        <v>18</v>
      </c>
      <c r="K29" s="48">
        <v>16</v>
      </c>
      <c r="L29" s="75"/>
    </row>
    <row r="30" spans="1:12" ht="14.45" customHeight="1" x14ac:dyDescent="0.2">
      <c r="A30" s="40">
        <v>17</v>
      </c>
      <c r="B30" s="112" t="s">
        <v>103</v>
      </c>
      <c r="C30" s="60">
        <v>10588138.58</v>
      </c>
      <c r="D30" s="177" t="s">
        <v>18</v>
      </c>
      <c r="E30" s="177">
        <v>28058.71</v>
      </c>
      <c r="F30" s="177">
        <v>1891197.89</v>
      </c>
      <c r="G30" s="177" t="s">
        <v>18</v>
      </c>
      <c r="H30" s="177">
        <v>2206460.56</v>
      </c>
      <c r="I30" s="180" t="s">
        <v>18</v>
      </c>
      <c r="J30" s="177" t="s">
        <v>18</v>
      </c>
      <c r="K30" s="48">
        <v>17</v>
      </c>
      <c r="L30" s="75"/>
    </row>
    <row r="31" spans="1:12" ht="14.45" customHeight="1" x14ac:dyDescent="0.25">
      <c r="A31" s="40">
        <v>18</v>
      </c>
      <c r="B31" s="112" t="s">
        <v>153</v>
      </c>
      <c r="C31" s="194"/>
      <c r="D31" s="177"/>
      <c r="E31" s="177"/>
      <c r="F31" s="177"/>
      <c r="G31" s="177"/>
      <c r="H31" s="177"/>
      <c r="I31" s="177"/>
      <c r="J31" s="177"/>
      <c r="K31" s="48"/>
      <c r="L31" s="75"/>
    </row>
    <row r="32" spans="1:12" ht="12.75" customHeight="1" x14ac:dyDescent="0.2">
      <c r="A32" s="40"/>
      <c r="B32" s="112" t="s">
        <v>145</v>
      </c>
      <c r="C32" s="60">
        <v>594389.19999999995</v>
      </c>
      <c r="D32" s="177" t="s">
        <v>73</v>
      </c>
      <c r="E32" s="180" t="s">
        <v>18</v>
      </c>
      <c r="F32" s="177">
        <v>233093.44</v>
      </c>
      <c r="G32" s="177" t="s">
        <v>73</v>
      </c>
      <c r="H32" s="177">
        <v>324331.77</v>
      </c>
      <c r="I32" s="177" t="s">
        <v>18</v>
      </c>
      <c r="J32" s="177" t="s">
        <v>73</v>
      </c>
      <c r="K32" s="48">
        <v>18</v>
      </c>
      <c r="L32" s="75"/>
    </row>
    <row r="33" spans="1:12" x14ac:dyDescent="0.2">
      <c r="A33" s="40">
        <v>19</v>
      </c>
      <c r="B33" s="112" t="s">
        <v>96</v>
      </c>
      <c r="C33" s="177" t="s">
        <v>73</v>
      </c>
      <c r="D33" s="177" t="s">
        <v>73</v>
      </c>
      <c r="E33" s="177" t="s">
        <v>73</v>
      </c>
      <c r="F33" s="177" t="s">
        <v>73</v>
      </c>
      <c r="G33" s="177" t="s">
        <v>73</v>
      </c>
      <c r="H33" s="177" t="s">
        <v>73</v>
      </c>
      <c r="I33" s="177" t="s">
        <v>73</v>
      </c>
      <c r="J33" s="178" t="s">
        <v>73</v>
      </c>
      <c r="K33" s="48">
        <v>19</v>
      </c>
      <c r="L33" s="75"/>
    </row>
    <row r="34" spans="1:12" x14ac:dyDescent="0.2">
      <c r="A34" s="40">
        <v>20</v>
      </c>
      <c r="B34" s="112" t="s">
        <v>97</v>
      </c>
      <c r="C34" s="60">
        <v>5634694.1799999997</v>
      </c>
      <c r="D34" s="177" t="s">
        <v>73</v>
      </c>
      <c r="E34" s="177">
        <v>14520.4</v>
      </c>
      <c r="F34" s="177">
        <v>3773131.95</v>
      </c>
      <c r="G34" s="177">
        <v>404116.24</v>
      </c>
      <c r="H34" s="177">
        <v>1371421.23</v>
      </c>
      <c r="I34" s="177">
        <v>70614.95</v>
      </c>
      <c r="J34" s="180">
        <v>889.41</v>
      </c>
      <c r="K34" s="48">
        <v>20</v>
      </c>
      <c r="L34" s="75"/>
    </row>
    <row r="35" spans="1:12" x14ac:dyDescent="0.2">
      <c r="A35" s="40">
        <v>21</v>
      </c>
      <c r="B35" s="112" t="s">
        <v>146</v>
      </c>
      <c r="C35" s="60">
        <v>271180.73</v>
      </c>
      <c r="D35" s="177" t="s">
        <v>73</v>
      </c>
      <c r="E35" s="177" t="s">
        <v>73</v>
      </c>
      <c r="F35" s="177">
        <v>124723.62</v>
      </c>
      <c r="G35" s="179" t="s">
        <v>73</v>
      </c>
      <c r="H35" s="177">
        <v>108188.12</v>
      </c>
      <c r="I35" s="177" t="s">
        <v>18</v>
      </c>
      <c r="J35" s="180" t="s">
        <v>18</v>
      </c>
      <c r="K35" s="48">
        <v>21</v>
      </c>
      <c r="L35" s="75"/>
    </row>
    <row r="36" spans="1:12" x14ac:dyDescent="0.2">
      <c r="A36" s="40">
        <v>22</v>
      </c>
      <c r="B36" s="112" t="s">
        <v>147</v>
      </c>
      <c r="C36" s="60">
        <v>3906486.52</v>
      </c>
      <c r="D36" s="177" t="s">
        <v>73</v>
      </c>
      <c r="E36" s="177">
        <v>69874.69</v>
      </c>
      <c r="F36" s="177">
        <v>1043800.55</v>
      </c>
      <c r="G36" s="177">
        <v>27103.89</v>
      </c>
      <c r="H36" s="177">
        <v>2598356.98</v>
      </c>
      <c r="I36" s="177">
        <v>149398.67000000001</v>
      </c>
      <c r="J36" s="177">
        <v>17951.740000000002</v>
      </c>
      <c r="K36" s="48">
        <v>22</v>
      </c>
      <c r="L36" s="75"/>
    </row>
    <row r="37" spans="1:12" ht="15" x14ac:dyDescent="0.25">
      <c r="A37" s="40">
        <v>23</v>
      </c>
      <c r="B37" s="112" t="s">
        <v>148</v>
      </c>
      <c r="C37" s="194"/>
      <c r="D37" s="177"/>
      <c r="E37" s="177"/>
      <c r="F37" s="177"/>
      <c r="G37" s="177"/>
      <c r="H37" s="177"/>
      <c r="I37" s="177"/>
      <c r="J37" s="96"/>
      <c r="L37" s="75"/>
    </row>
    <row r="38" spans="1:12" x14ac:dyDescent="0.2">
      <c r="A38" s="40"/>
      <c r="B38" s="112" t="s">
        <v>150</v>
      </c>
      <c r="C38" s="60">
        <v>15651511.77</v>
      </c>
      <c r="D38" s="177" t="s">
        <v>18</v>
      </c>
      <c r="E38" s="177">
        <v>126755.65</v>
      </c>
      <c r="F38" s="177">
        <v>6403059.8099999996</v>
      </c>
      <c r="G38" s="177">
        <v>491928.66</v>
      </c>
      <c r="H38" s="177">
        <v>2697545.97</v>
      </c>
      <c r="I38" s="177">
        <v>29894.59</v>
      </c>
      <c r="J38" s="180" t="s">
        <v>18</v>
      </c>
      <c r="K38" s="48">
        <v>23</v>
      </c>
      <c r="L38" s="75"/>
    </row>
    <row r="39" spans="1:12" x14ac:dyDescent="0.2">
      <c r="A39" s="40">
        <v>24</v>
      </c>
      <c r="B39" s="112" t="s">
        <v>98</v>
      </c>
      <c r="C39" s="60">
        <v>4865989.71</v>
      </c>
      <c r="D39" s="180" t="s">
        <v>18</v>
      </c>
      <c r="E39" s="177">
        <v>1485.07</v>
      </c>
      <c r="F39" s="177">
        <v>2096356.25</v>
      </c>
      <c r="G39" s="177" t="s">
        <v>73</v>
      </c>
      <c r="H39" s="177">
        <v>2643740.33</v>
      </c>
      <c r="I39" s="177" t="s">
        <v>18</v>
      </c>
      <c r="J39" s="177">
        <v>11408.26</v>
      </c>
      <c r="K39" s="48">
        <v>24</v>
      </c>
      <c r="L39" s="75"/>
    </row>
    <row r="40" spans="1:12" x14ac:dyDescent="0.2">
      <c r="A40" s="40">
        <v>25</v>
      </c>
      <c r="B40" s="112" t="s">
        <v>99</v>
      </c>
      <c r="C40" s="60">
        <v>4034869.86</v>
      </c>
      <c r="D40" s="177" t="s">
        <v>18</v>
      </c>
      <c r="E40" s="177">
        <v>79715.63</v>
      </c>
      <c r="F40" s="177">
        <v>1654222.68</v>
      </c>
      <c r="G40" s="177">
        <v>24955.09</v>
      </c>
      <c r="H40" s="177">
        <v>2148490.7999999998</v>
      </c>
      <c r="I40" s="177">
        <v>103021.08</v>
      </c>
      <c r="J40" s="177" t="s">
        <v>18</v>
      </c>
      <c r="K40" s="48">
        <v>25</v>
      </c>
      <c r="L40" s="75"/>
    </row>
    <row r="41" spans="1:12" ht="15" x14ac:dyDescent="0.25">
      <c r="A41" s="40">
        <v>26</v>
      </c>
      <c r="B41" s="112" t="s">
        <v>149</v>
      </c>
      <c r="C41" s="194"/>
      <c r="D41" s="177"/>
      <c r="E41" s="177"/>
      <c r="F41" s="177"/>
      <c r="G41" s="177"/>
      <c r="H41" s="177"/>
      <c r="I41" s="177"/>
      <c r="J41" s="178"/>
      <c r="L41" s="75"/>
    </row>
    <row r="42" spans="1:12" x14ac:dyDescent="0.2">
      <c r="A42" s="96"/>
      <c r="B42" s="112" t="s">
        <v>100</v>
      </c>
      <c r="C42" s="60">
        <v>1139877.21</v>
      </c>
      <c r="D42" s="177" t="s">
        <v>73</v>
      </c>
      <c r="E42" s="177">
        <v>4446.12</v>
      </c>
      <c r="F42" s="177">
        <v>206404.81</v>
      </c>
      <c r="G42" s="180">
        <v>164800.75</v>
      </c>
      <c r="H42" s="177">
        <v>626161.22</v>
      </c>
      <c r="I42" s="177">
        <v>135646.04</v>
      </c>
      <c r="J42" s="177">
        <v>2418.27</v>
      </c>
      <c r="K42" s="48">
        <v>26</v>
      </c>
      <c r="L42" s="75"/>
    </row>
    <row r="43" spans="1:12" x14ac:dyDescent="0.2">
      <c r="A43" s="40">
        <v>27</v>
      </c>
      <c r="B43" s="112" t="s">
        <v>101</v>
      </c>
      <c r="C43" s="60">
        <v>622220.02</v>
      </c>
      <c r="D43" s="177" t="s">
        <v>73</v>
      </c>
      <c r="E43" s="177">
        <v>20734.34</v>
      </c>
      <c r="F43" s="177">
        <v>185742.38</v>
      </c>
      <c r="G43" s="177" t="s">
        <v>73</v>
      </c>
      <c r="H43" s="177">
        <v>365518.56</v>
      </c>
      <c r="I43" s="177">
        <v>49254.35</v>
      </c>
      <c r="J43" s="177">
        <v>970.39</v>
      </c>
      <c r="K43" s="48">
        <v>27</v>
      </c>
      <c r="L43" s="75"/>
    </row>
    <row r="44" spans="1:12" x14ac:dyDescent="0.2">
      <c r="A44" s="40">
        <v>28</v>
      </c>
      <c r="B44" s="112" t="s">
        <v>104</v>
      </c>
      <c r="C44" s="60">
        <v>1370955.47</v>
      </c>
      <c r="D44" s="177" t="s">
        <v>73</v>
      </c>
      <c r="E44" s="177">
        <v>37791.69</v>
      </c>
      <c r="F44" s="177">
        <v>434760.14</v>
      </c>
      <c r="G44" s="177">
        <v>21478.33</v>
      </c>
      <c r="H44" s="177">
        <v>824360.23</v>
      </c>
      <c r="I44" s="177">
        <v>35244.01</v>
      </c>
      <c r="J44" s="177">
        <v>17321.07</v>
      </c>
      <c r="K44" s="48">
        <v>28</v>
      </c>
      <c r="L44" s="75"/>
    </row>
    <row r="45" spans="1:12" x14ac:dyDescent="0.2">
      <c r="A45" s="40">
        <v>29</v>
      </c>
      <c r="B45" s="112" t="s">
        <v>105</v>
      </c>
      <c r="C45" s="60">
        <v>3132869.04</v>
      </c>
      <c r="D45" s="177" t="s">
        <v>73</v>
      </c>
      <c r="E45" s="177">
        <v>27914.77</v>
      </c>
      <c r="F45" s="177">
        <v>1600389.43</v>
      </c>
      <c r="G45" s="177" t="s">
        <v>18</v>
      </c>
      <c r="H45" s="177">
        <v>1410684.61</v>
      </c>
      <c r="I45" s="177">
        <v>83606.33</v>
      </c>
      <c r="J45" s="177" t="s">
        <v>18</v>
      </c>
      <c r="K45" s="48">
        <v>29</v>
      </c>
      <c r="L45" s="75"/>
    </row>
    <row r="46" spans="1:12" s="115" customFormat="1" x14ac:dyDescent="0.2">
      <c r="A46" s="112">
        <v>30</v>
      </c>
      <c r="B46" s="112" t="s">
        <v>106</v>
      </c>
      <c r="C46" s="177">
        <v>11037.47</v>
      </c>
      <c r="D46" s="177" t="s">
        <v>73</v>
      </c>
      <c r="E46" s="177" t="s">
        <v>18</v>
      </c>
      <c r="F46" s="177" t="s">
        <v>18</v>
      </c>
      <c r="G46" s="75" t="s">
        <v>73</v>
      </c>
      <c r="H46" s="177">
        <v>4913.88</v>
      </c>
      <c r="I46" s="177" t="s">
        <v>73</v>
      </c>
      <c r="J46" s="177" t="s">
        <v>73</v>
      </c>
      <c r="K46" s="48">
        <v>30</v>
      </c>
      <c r="L46" s="75"/>
    </row>
    <row r="47" spans="1:12" x14ac:dyDescent="0.2">
      <c r="A47" s="97">
        <v>31</v>
      </c>
      <c r="B47" s="112" t="s">
        <v>107</v>
      </c>
      <c r="C47" s="60">
        <v>223925.97</v>
      </c>
      <c r="D47" s="177" t="s">
        <v>73</v>
      </c>
      <c r="E47" s="177">
        <v>4740.0600000000004</v>
      </c>
      <c r="F47" s="177">
        <v>53806.21</v>
      </c>
      <c r="G47" s="177">
        <v>60925.79</v>
      </c>
      <c r="H47" s="177">
        <v>100042.79</v>
      </c>
      <c r="I47" s="180" t="s">
        <v>18</v>
      </c>
      <c r="J47" s="177" t="s">
        <v>18</v>
      </c>
      <c r="K47" s="47">
        <v>31</v>
      </c>
      <c r="L47" s="75"/>
    </row>
    <row r="48" spans="1:12" x14ac:dyDescent="0.2">
      <c r="A48" s="97">
        <v>32</v>
      </c>
      <c r="B48" s="112" t="s">
        <v>108</v>
      </c>
      <c r="C48" s="60">
        <v>265525.68</v>
      </c>
      <c r="D48" s="177" t="s">
        <v>73</v>
      </c>
      <c r="E48" s="177" t="s">
        <v>18</v>
      </c>
      <c r="F48" s="177">
        <v>88629.25</v>
      </c>
      <c r="G48" s="177">
        <v>13384.4</v>
      </c>
      <c r="H48" s="177">
        <v>139131.38</v>
      </c>
      <c r="I48" s="177">
        <v>18068.89</v>
      </c>
      <c r="J48" s="207" t="s">
        <v>18</v>
      </c>
      <c r="K48" s="14">
        <v>32</v>
      </c>
      <c r="L48" s="75"/>
    </row>
    <row r="49" spans="1:12" x14ac:dyDescent="0.2">
      <c r="A49" s="40">
        <v>33</v>
      </c>
      <c r="B49" s="112" t="s">
        <v>109</v>
      </c>
      <c r="D49" s="177"/>
      <c r="J49" s="99"/>
      <c r="L49" s="75"/>
    </row>
    <row r="50" spans="1:12" x14ac:dyDescent="0.2">
      <c r="A50" s="96"/>
      <c r="B50" s="112" t="s">
        <v>110</v>
      </c>
      <c r="C50" s="60">
        <v>219554.91</v>
      </c>
      <c r="D50" s="177" t="s">
        <v>73</v>
      </c>
      <c r="E50" s="177">
        <v>15770.81</v>
      </c>
      <c r="F50" s="177">
        <v>90001.36</v>
      </c>
      <c r="G50" s="177" t="s">
        <v>18</v>
      </c>
      <c r="H50" s="177">
        <v>54023.519999999997</v>
      </c>
      <c r="I50" s="180" t="s">
        <v>18</v>
      </c>
      <c r="J50" s="207">
        <v>52606.46</v>
      </c>
      <c r="K50" s="14">
        <v>33</v>
      </c>
      <c r="L50" s="75"/>
    </row>
    <row r="51" spans="1:12" ht="15" x14ac:dyDescent="0.25">
      <c r="A51" s="40"/>
      <c r="B51" s="98"/>
      <c r="C51" s="195"/>
      <c r="D51" s="230"/>
      <c r="E51" s="230"/>
      <c r="F51" s="230"/>
      <c r="G51" s="230"/>
      <c r="H51" s="230"/>
      <c r="I51" s="230"/>
      <c r="J51" s="231"/>
    </row>
    <row r="52" spans="1:12" x14ac:dyDescent="0.2">
      <c r="A52" s="153" t="s">
        <v>19</v>
      </c>
      <c r="B52" s="44" t="s">
        <v>39</v>
      </c>
      <c r="C52" s="77">
        <v>61010869.939999998</v>
      </c>
      <c r="D52" s="77">
        <v>2803472.51</v>
      </c>
      <c r="E52" s="77">
        <v>580410.49</v>
      </c>
      <c r="F52" s="77" t="s">
        <v>18</v>
      </c>
      <c r="G52" s="77">
        <v>8250502.5199999996</v>
      </c>
      <c r="H52" s="77">
        <v>20231585.25</v>
      </c>
      <c r="I52" s="77" t="s">
        <v>18</v>
      </c>
      <c r="J52" s="217">
        <v>3619955.11</v>
      </c>
      <c r="K52" s="155" t="s">
        <v>19</v>
      </c>
      <c r="L52" s="75"/>
    </row>
    <row r="54" spans="1:12" x14ac:dyDescent="0.2">
      <c r="C54" s="75"/>
      <c r="D54" s="75"/>
      <c r="E54" s="75"/>
      <c r="F54" s="75"/>
      <c r="G54" s="75"/>
      <c r="H54" s="75"/>
      <c r="I54" s="75"/>
      <c r="J54" s="75"/>
    </row>
    <row r="61" spans="1:12" ht="15" x14ac:dyDescent="0.25">
      <c r="C61" s="194"/>
      <c r="D61" s="75"/>
      <c r="E61" s="75"/>
      <c r="H61" s="75"/>
    </row>
    <row r="62" spans="1:12" ht="15" x14ac:dyDescent="0.25">
      <c r="C62" s="195"/>
      <c r="D62" s="195"/>
      <c r="E62" s="195"/>
      <c r="F62" s="195"/>
      <c r="G62" s="195"/>
      <c r="H62" s="195"/>
      <c r="I62" s="195"/>
      <c r="J62" s="195"/>
    </row>
    <row r="63" spans="1:12" ht="15" x14ac:dyDescent="0.25">
      <c r="C63" s="194"/>
    </row>
    <row r="64" spans="1:12" ht="15" x14ac:dyDescent="0.25">
      <c r="C64" s="194"/>
    </row>
    <row r="65" spans="2:3" ht="15" x14ac:dyDescent="0.25">
      <c r="C65" s="194"/>
    </row>
    <row r="74" spans="2:3" x14ac:dyDescent="0.2">
      <c r="B74" s="1"/>
    </row>
  </sheetData>
  <mergeCells count="15">
    <mergeCell ref="F1:J1"/>
    <mergeCell ref="K8:K11"/>
    <mergeCell ref="H9:H10"/>
    <mergeCell ref="B4:E4"/>
    <mergeCell ref="B5:E5"/>
    <mergeCell ref="F9:F10"/>
    <mergeCell ref="I9:I10"/>
    <mergeCell ref="G9:G10"/>
    <mergeCell ref="J9:J10"/>
    <mergeCell ref="E9:E10"/>
    <mergeCell ref="A8:A11"/>
    <mergeCell ref="B8:B11"/>
    <mergeCell ref="C8:C10"/>
    <mergeCell ref="D9:D10"/>
    <mergeCell ref="A1:E1"/>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election activeCell="A53" sqref="A53"/>
    </sheetView>
  </sheetViews>
  <sheetFormatPr baseColWidth="10" defaultColWidth="11.42578125" defaultRowHeight="12.75" x14ac:dyDescent="0.2"/>
  <cols>
    <col min="1" max="1" width="7.7109375" style="117" customWidth="1"/>
    <col min="2" max="2" width="36" style="120" customWidth="1"/>
    <col min="3" max="3" width="16.7109375" style="120" customWidth="1"/>
    <col min="4" max="4" width="17.28515625" style="120" customWidth="1"/>
    <col min="5" max="5" width="18" style="120" customWidth="1"/>
    <col min="6" max="16384" width="11.42578125" style="120"/>
  </cols>
  <sheetData>
    <row r="1" spans="1:6" s="116" customFormat="1" ht="12.75" customHeight="1" x14ac:dyDescent="0.2">
      <c r="A1" s="263" t="s">
        <v>180</v>
      </c>
      <c r="B1" s="263"/>
      <c r="C1" s="263"/>
      <c r="D1" s="263"/>
      <c r="E1" s="263"/>
    </row>
    <row r="2" spans="1:6" ht="12.75" customHeight="1" x14ac:dyDescent="0.2">
      <c r="B2" s="118"/>
      <c r="C2" s="119"/>
      <c r="D2" s="119"/>
      <c r="E2" s="119"/>
    </row>
    <row r="3" spans="1:6" ht="9.75" customHeight="1" x14ac:dyDescent="0.2"/>
    <row r="4" spans="1:6" s="116" customFormat="1" ht="12" customHeight="1" x14ac:dyDescent="0.2">
      <c r="B4" s="168" t="s">
        <v>248</v>
      </c>
      <c r="C4" s="122"/>
      <c r="D4" s="122"/>
      <c r="E4" s="123"/>
    </row>
    <row r="5" spans="1:6" s="116" customFormat="1" ht="12.75" customHeight="1" x14ac:dyDescent="0.2">
      <c r="B5" s="168" t="s">
        <v>154</v>
      </c>
      <c r="C5" s="122"/>
      <c r="D5" s="122"/>
      <c r="E5" s="123"/>
    </row>
    <row r="6" spans="1:6" ht="11.25" customHeight="1" x14ac:dyDescent="0.25">
      <c r="E6" s="124"/>
    </row>
    <row r="7" spans="1:6" ht="12.75" customHeight="1" x14ac:dyDescent="0.2"/>
    <row r="8" spans="1:6" ht="15.75" customHeight="1" x14ac:dyDescent="0.2">
      <c r="A8" s="264" t="s">
        <v>15</v>
      </c>
      <c r="B8" s="267" t="s">
        <v>155</v>
      </c>
      <c r="C8" s="270" t="s">
        <v>6</v>
      </c>
      <c r="D8" s="169" t="s">
        <v>16</v>
      </c>
      <c r="E8" s="126"/>
    </row>
    <row r="9" spans="1:6" ht="14.25" customHeight="1" x14ac:dyDescent="0.2">
      <c r="A9" s="265"/>
      <c r="B9" s="268"/>
      <c r="C9" s="271"/>
      <c r="D9" s="270">
        <v>2020</v>
      </c>
      <c r="E9" s="273">
        <v>2019</v>
      </c>
    </row>
    <row r="10" spans="1:6" ht="15" customHeight="1" x14ac:dyDescent="0.2">
      <c r="A10" s="265"/>
      <c r="B10" s="268"/>
      <c r="C10" s="272"/>
      <c r="D10" s="272"/>
      <c r="E10" s="274"/>
    </row>
    <row r="11" spans="1:6" ht="15.75" customHeight="1" x14ac:dyDescent="0.2">
      <c r="A11" s="266"/>
      <c r="B11" s="269"/>
      <c r="C11" s="190" t="s">
        <v>198</v>
      </c>
      <c r="D11" s="169" t="s">
        <v>17</v>
      </c>
      <c r="E11" s="126"/>
    </row>
    <row r="12" spans="1:6" ht="15.75" customHeight="1" x14ac:dyDescent="0.2">
      <c r="A12" s="125"/>
      <c r="B12" s="127"/>
      <c r="C12" s="128"/>
      <c r="D12" s="129"/>
      <c r="E12" s="130"/>
    </row>
    <row r="13" spans="1:6" ht="12.75" customHeight="1" x14ac:dyDescent="0.2">
      <c r="A13" s="153" t="s">
        <v>86</v>
      </c>
      <c r="B13" s="132" t="s">
        <v>37</v>
      </c>
      <c r="C13" s="77">
        <v>61244539.390000001</v>
      </c>
      <c r="D13" s="133">
        <v>-1.594599026869389</v>
      </c>
      <c r="E13" s="133">
        <v>-4.934952471669078</v>
      </c>
      <c r="F13" s="130"/>
    </row>
    <row r="14" spans="1:6" ht="12.75" customHeight="1" x14ac:dyDescent="0.2">
      <c r="A14" s="134"/>
      <c r="B14" s="135" t="s">
        <v>38</v>
      </c>
      <c r="C14" s="16"/>
    </row>
    <row r="15" spans="1:6" ht="14.45" customHeight="1" x14ac:dyDescent="0.2">
      <c r="A15" s="131"/>
      <c r="B15" s="134" t="s">
        <v>156</v>
      </c>
      <c r="C15" s="60">
        <v>49682114.509999998</v>
      </c>
      <c r="D15" s="183">
        <v>-2.4630217469450884</v>
      </c>
      <c r="E15" s="183">
        <v>-4.5918981668786643</v>
      </c>
      <c r="F15" s="130"/>
    </row>
    <row r="16" spans="1:6" ht="14.45" customHeight="1" x14ac:dyDescent="0.2">
      <c r="A16" s="131"/>
      <c r="B16" s="134" t="s">
        <v>157</v>
      </c>
      <c r="C16" s="60">
        <v>5498445.2699999996</v>
      </c>
      <c r="D16" s="183">
        <v>5.7460565477920511</v>
      </c>
      <c r="E16" s="183">
        <v>-11.098322914163802</v>
      </c>
      <c r="F16" s="130"/>
    </row>
    <row r="17" spans="1:6" ht="14.45" customHeight="1" x14ac:dyDescent="0.2">
      <c r="A17" s="131"/>
      <c r="B17" s="134" t="s">
        <v>158</v>
      </c>
      <c r="C17" s="60">
        <v>665983</v>
      </c>
      <c r="D17" s="183">
        <v>9.3641664515180878</v>
      </c>
      <c r="E17" s="183">
        <v>-9.8939862157821636</v>
      </c>
      <c r="F17" s="130"/>
    </row>
    <row r="18" spans="1:6" ht="14.45" customHeight="1" x14ac:dyDescent="0.2">
      <c r="A18" s="131"/>
      <c r="B18" s="134" t="s">
        <v>159</v>
      </c>
      <c r="C18" s="60">
        <v>5397996.6100000003</v>
      </c>
      <c r="D18" s="183">
        <v>-1.705282939563233</v>
      </c>
      <c r="E18" s="183">
        <v>-0.52685840638427806</v>
      </c>
      <c r="F18" s="130"/>
    </row>
    <row r="19" spans="1:6" ht="14.45" customHeight="1" x14ac:dyDescent="0.2">
      <c r="A19" s="131"/>
      <c r="B19" s="137"/>
      <c r="C19" s="114"/>
    </row>
    <row r="20" spans="1:6" ht="14.45" customHeight="1" x14ac:dyDescent="0.2">
      <c r="A20" s="156" t="s">
        <v>87</v>
      </c>
      <c r="B20" s="170" t="s">
        <v>88</v>
      </c>
      <c r="C20" s="77">
        <v>233669.45</v>
      </c>
      <c r="D20" s="133">
        <v>-8.0988840558130164</v>
      </c>
      <c r="E20" s="133">
        <v>-15.904737877830357</v>
      </c>
      <c r="F20" s="130"/>
    </row>
    <row r="21" spans="1:6" ht="14.45" customHeight="1" x14ac:dyDescent="0.2">
      <c r="A21" s="111"/>
      <c r="B21" s="134"/>
      <c r="C21" s="75"/>
    </row>
    <row r="22" spans="1:6" ht="14.45" customHeight="1" x14ac:dyDescent="0.2">
      <c r="A22" s="134">
        <v>10</v>
      </c>
      <c r="B22" s="112" t="s">
        <v>89</v>
      </c>
      <c r="C22" s="60">
        <v>3754690.87</v>
      </c>
      <c r="D22" s="183">
        <v>1.4252158935123305</v>
      </c>
      <c r="E22" s="183">
        <v>4.4271268721198709</v>
      </c>
    </row>
    <row r="23" spans="1:6" ht="14.45" customHeight="1" x14ac:dyDescent="0.2">
      <c r="A23" s="134">
        <v>11</v>
      </c>
      <c r="B23" s="112" t="s">
        <v>90</v>
      </c>
      <c r="C23" s="60">
        <v>713861.43</v>
      </c>
      <c r="D23" s="183">
        <v>-1.308181721431481</v>
      </c>
      <c r="E23" s="183">
        <v>-3.5961249949509835</v>
      </c>
    </row>
    <row r="24" spans="1:6" ht="14.45" customHeight="1" x14ac:dyDescent="0.2">
      <c r="A24" s="134">
        <v>12</v>
      </c>
      <c r="B24" s="112" t="s">
        <v>91</v>
      </c>
      <c r="C24" s="177" t="s">
        <v>18</v>
      </c>
      <c r="D24" s="177" t="s">
        <v>18</v>
      </c>
      <c r="E24" s="177" t="s">
        <v>18</v>
      </c>
    </row>
    <row r="25" spans="1:6" ht="14.45" customHeight="1" x14ac:dyDescent="0.2">
      <c r="A25" s="134">
        <v>13</v>
      </c>
      <c r="B25" s="112" t="s">
        <v>92</v>
      </c>
      <c r="C25" s="60">
        <v>431639.65</v>
      </c>
      <c r="D25" s="183">
        <v>4.970966861112629</v>
      </c>
      <c r="E25" s="183">
        <v>-1.4381560234067905</v>
      </c>
    </row>
    <row r="26" spans="1:6" ht="14.45" customHeight="1" x14ac:dyDescent="0.2">
      <c r="A26" s="134">
        <v>14</v>
      </c>
      <c r="B26" s="112" t="s">
        <v>93</v>
      </c>
      <c r="C26" s="177" t="s">
        <v>18</v>
      </c>
      <c r="D26" s="177" t="s">
        <v>18</v>
      </c>
      <c r="E26" s="177" t="s">
        <v>18</v>
      </c>
    </row>
    <row r="27" spans="1:6" ht="14.45" customHeight="1" x14ac:dyDescent="0.2">
      <c r="A27" s="134">
        <v>15</v>
      </c>
      <c r="B27" s="112" t="s">
        <v>102</v>
      </c>
      <c r="C27" s="60">
        <v>7063.14</v>
      </c>
      <c r="D27" s="183">
        <v>5.0362258494337198</v>
      </c>
      <c r="E27" s="183">
        <v>-88.322769255847959</v>
      </c>
    </row>
    <row r="28" spans="1:6" ht="14.45" customHeight="1" x14ac:dyDescent="0.25">
      <c r="A28" s="134">
        <v>16</v>
      </c>
      <c r="B28" s="112" t="s">
        <v>94</v>
      </c>
      <c r="C28" s="194"/>
    </row>
    <row r="29" spans="1:6" ht="14.45" customHeight="1" x14ac:dyDescent="0.2">
      <c r="A29" s="134"/>
      <c r="B29" s="112" t="s">
        <v>95</v>
      </c>
      <c r="C29" s="60">
        <v>3546233.75</v>
      </c>
      <c r="D29" s="183">
        <v>0.77423412126258029</v>
      </c>
      <c r="E29" s="183">
        <v>4.4679690253504987</v>
      </c>
    </row>
    <row r="30" spans="1:6" ht="14.45" customHeight="1" x14ac:dyDescent="0.2">
      <c r="A30" s="134">
        <v>17</v>
      </c>
      <c r="B30" s="112" t="s">
        <v>103</v>
      </c>
      <c r="C30" s="60">
        <v>10588138.58</v>
      </c>
      <c r="D30" s="183">
        <v>-20.582833814171678</v>
      </c>
      <c r="E30" s="183">
        <v>-21.716635683456062</v>
      </c>
    </row>
    <row r="31" spans="1:6" ht="14.45" customHeight="1" x14ac:dyDescent="0.25">
      <c r="A31" s="134">
        <v>18</v>
      </c>
      <c r="B31" s="112" t="s">
        <v>153</v>
      </c>
      <c r="C31" s="194"/>
    </row>
    <row r="32" spans="1:6" ht="14.45" customHeight="1" x14ac:dyDescent="0.2">
      <c r="A32" s="134"/>
      <c r="B32" s="112" t="s">
        <v>145</v>
      </c>
      <c r="C32" s="60">
        <v>594389.19999999995</v>
      </c>
      <c r="D32" s="183">
        <v>-24.580805547461694</v>
      </c>
      <c r="E32" s="183">
        <v>-24.495572608721574</v>
      </c>
    </row>
    <row r="33" spans="1:5" ht="14.45" customHeight="1" x14ac:dyDescent="0.2">
      <c r="A33" s="134">
        <v>19</v>
      </c>
      <c r="B33" s="112" t="s">
        <v>96</v>
      </c>
      <c r="C33" s="177" t="s">
        <v>73</v>
      </c>
      <c r="D33" s="177" t="s">
        <v>73</v>
      </c>
      <c r="E33" s="177" t="s">
        <v>73</v>
      </c>
    </row>
    <row r="34" spans="1:5" ht="14.45" customHeight="1" x14ac:dyDescent="0.2">
      <c r="A34" s="134">
        <v>20</v>
      </c>
      <c r="B34" s="112" t="s">
        <v>97</v>
      </c>
      <c r="C34" s="60">
        <v>5634694.1799999997</v>
      </c>
      <c r="D34" s="183">
        <v>0.66583208882202882</v>
      </c>
      <c r="E34" s="183">
        <v>5.7317202812220103</v>
      </c>
    </row>
    <row r="35" spans="1:5" ht="12.75" customHeight="1" x14ac:dyDescent="0.2">
      <c r="A35" s="134">
        <v>21</v>
      </c>
      <c r="B35" s="112" t="s">
        <v>146</v>
      </c>
      <c r="C35" s="60">
        <v>271180.73</v>
      </c>
      <c r="D35" s="183">
        <v>17.383909366256731</v>
      </c>
      <c r="E35" s="183">
        <v>21.679207126457115</v>
      </c>
    </row>
    <row r="36" spans="1:5" x14ac:dyDescent="0.2">
      <c r="A36" s="134">
        <v>22</v>
      </c>
      <c r="B36" s="112" t="s">
        <v>147</v>
      </c>
      <c r="C36" s="60">
        <v>3906486.52</v>
      </c>
      <c r="D36" s="183">
        <v>5.8000654557052513</v>
      </c>
      <c r="E36" s="183">
        <v>-0.81944644863423832</v>
      </c>
    </row>
    <row r="37" spans="1:5" ht="15" x14ac:dyDescent="0.25">
      <c r="A37" s="134">
        <v>23</v>
      </c>
      <c r="B37" s="112" t="s">
        <v>148</v>
      </c>
      <c r="C37" s="194"/>
    </row>
    <row r="38" spans="1:5" x14ac:dyDescent="0.2">
      <c r="A38" s="134"/>
      <c r="B38" s="112" t="s">
        <v>150</v>
      </c>
      <c r="C38" s="60">
        <v>15651511.77</v>
      </c>
      <c r="D38" s="183">
        <v>4.732468062345859</v>
      </c>
      <c r="E38" s="183">
        <v>3.7993614942415235</v>
      </c>
    </row>
    <row r="39" spans="1:5" x14ac:dyDescent="0.2">
      <c r="A39" s="134">
        <v>24</v>
      </c>
      <c r="B39" s="112" t="s">
        <v>98</v>
      </c>
      <c r="C39" s="60">
        <v>4865989.71</v>
      </c>
      <c r="D39" s="183">
        <v>6.0658138371578048</v>
      </c>
      <c r="E39" s="183">
        <v>-1.2498601899220461</v>
      </c>
    </row>
    <row r="40" spans="1:5" x14ac:dyDescent="0.2">
      <c r="A40" s="134">
        <v>25</v>
      </c>
      <c r="B40" s="112" t="s">
        <v>99</v>
      </c>
      <c r="C40" s="60">
        <v>4034869.86</v>
      </c>
      <c r="D40" s="183">
        <v>6.58330577773242</v>
      </c>
      <c r="E40" s="183">
        <v>-4.7474234975916687</v>
      </c>
    </row>
    <row r="41" spans="1:5" ht="15" x14ac:dyDescent="0.25">
      <c r="A41" s="134">
        <v>26</v>
      </c>
      <c r="B41" s="112" t="s">
        <v>149</v>
      </c>
      <c r="C41" s="194"/>
    </row>
    <row r="42" spans="1:5" x14ac:dyDescent="0.2">
      <c r="A42" s="134"/>
      <c r="B42" s="112" t="s">
        <v>100</v>
      </c>
      <c r="C42" s="60">
        <v>1139877.21</v>
      </c>
      <c r="D42" s="183">
        <v>3.3607449260525186</v>
      </c>
      <c r="E42" s="183">
        <v>-7.6039692552646727</v>
      </c>
    </row>
    <row r="43" spans="1:5" x14ac:dyDescent="0.2">
      <c r="A43" s="134">
        <v>27</v>
      </c>
      <c r="B43" s="112" t="s">
        <v>101</v>
      </c>
      <c r="C43" s="60">
        <v>622220.02</v>
      </c>
      <c r="D43" s="183">
        <v>7.4667116508561406</v>
      </c>
      <c r="E43" s="183">
        <v>-4.4530201233554578</v>
      </c>
    </row>
    <row r="44" spans="1:5" x14ac:dyDescent="0.2">
      <c r="A44" s="134">
        <v>28</v>
      </c>
      <c r="B44" s="112" t="s">
        <v>104</v>
      </c>
      <c r="C44" s="60">
        <v>1370955.47</v>
      </c>
      <c r="D44" s="183">
        <v>8.2353514345088144</v>
      </c>
      <c r="E44" s="183">
        <v>-8.1867934795344013</v>
      </c>
    </row>
    <row r="45" spans="1:5" x14ac:dyDescent="0.2">
      <c r="A45" s="134">
        <v>29</v>
      </c>
      <c r="B45" s="112" t="s">
        <v>105</v>
      </c>
      <c r="C45" s="60">
        <v>3132869.04</v>
      </c>
      <c r="D45" s="183">
        <v>4.9147175467900297</v>
      </c>
      <c r="E45" s="183">
        <v>-14.901562470994904</v>
      </c>
    </row>
    <row r="46" spans="1:5" x14ac:dyDescent="0.2">
      <c r="A46" s="134">
        <v>30</v>
      </c>
      <c r="B46" s="112" t="s">
        <v>160</v>
      </c>
      <c r="C46" s="177">
        <v>11037.47</v>
      </c>
      <c r="D46" s="183">
        <v>2.4151958118914223</v>
      </c>
      <c r="E46" s="183">
        <v>-0.11176652651354857</v>
      </c>
    </row>
    <row r="47" spans="1:5" x14ac:dyDescent="0.2">
      <c r="A47" s="134">
        <v>31</v>
      </c>
      <c r="B47" s="112" t="s">
        <v>162</v>
      </c>
      <c r="C47" s="60">
        <v>223925.97</v>
      </c>
      <c r="D47" s="183">
        <v>0.32537673768690922</v>
      </c>
      <c r="E47" s="183">
        <v>-12.27472026363894</v>
      </c>
    </row>
    <row r="48" spans="1:5" x14ac:dyDescent="0.2">
      <c r="A48" s="134">
        <v>32</v>
      </c>
      <c r="B48" s="112" t="s">
        <v>108</v>
      </c>
      <c r="C48" s="60">
        <v>265525.68</v>
      </c>
      <c r="D48" s="183">
        <v>5.8161323030429202</v>
      </c>
      <c r="E48" s="183">
        <v>-1.7906257325692252</v>
      </c>
    </row>
    <row r="49" spans="1:5" ht="15" x14ac:dyDescent="0.25">
      <c r="A49" s="134">
        <v>33</v>
      </c>
      <c r="B49" s="112" t="s">
        <v>109</v>
      </c>
      <c r="C49" s="194"/>
    </row>
    <row r="50" spans="1:5" x14ac:dyDescent="0.2">
      <c r="A50" s="134"/>
      <c r="B50" s="112" t="s">
        <v>110</v>
      </c>
      <c r="C50" s="60">
        <v>219554.91</v>
      </c>
      <c r="D50" s="183">
        <v>0.64688530871177363</v>
      </c>
      <c r="E50" s="183">
        <v>-12.201334253942377</v>
      </c>
    </row>
    <row r="51" spans="1:5" ht="15" x14ac:dyDescent="0.25">
      <c r="A51" s="134"/>
      <c r="B51" s="97"/>
      <c r="C51" s="195"/>
    </row>
    <row r="52" spans="1:5" x14ac:dyDescent="0.2">
      <c r="A52" s="156" t="s">
        <v>19</v>
      </c>
      <c r="B52" s="139" t="s">
        <v>163</v>
      </c>
      <c r="C52" s="77">
        <v>61010869.939999998</v>
      </c>
      <c r="D52" s="133">
        <v>-1.5679175311561693</v>
      </c>
      <c r="E52" s="133">
        <v>-4.887434355062851</v>
      </c>
    </row>
    <row r="61" spans="1:5" x14ac:dyDescent="0.2">
      <c r="C61" s="140"/>
    </row>
    <row r="62" spans="1:5" x14ac:dyDescent="0.2">
      <c r="C62" s="140"/>
    </row>
    <row r="64" spans="1:5" x14ac:dyDescent="0.2">
      <c r="C64" s="138"/>
    </row>
  </sheetData>
  <mergeCells count="6">
    <mergeCell ref="A1:E1"/>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activeCell="A53" sqref="A53"/>
    </sheetView>
  </sheetViews>
  <sheetFormatPr baseColWidth="10" defaultColWidth="11.42578125" defaultRowHeight="12.75" x14ac:dyDescent="0.2"/>
  <cols>
    <col min="1" max="1" width="7.7109375" style="14" customWidth="1"/>
    <col min="2" max="2" width="36" style="12" customWidth="1"/>
    <col min="3" max="3" width="16.7109375" style="12" customWidth="1"/>
    <col min="4" max="5" width="9.7109375" style="12" customWidth="1"/>
    <col min="6" max="6" width="9.28515625" style="12" customWidth="1"/>
    <col min="7" max="7" width="9.7109375" style="12" customWidth="1"/>
    <col min="8" max="16384" width="11.42578125" style="12"/>
  </cols>
  <sheetData>
    <row r="1" spans="1:7" ht="12.75" customHeight="1" x14ac:dyDescent="0.2">
      <c r="B1" s="171" t="s">
        <v>181</v>
      </c>
      <c r="C1" s="31"/>
      <c r="D1" s="31"/>
      <c r="E1" s="32"/>
      <c r="F1" s="32"/>
      <c r="G1" s="32"/>
    </row>
    <row r="2" spans="1:7" ht="12.75" customHeight="1" x14ac:dyDescent="0.2">
      <c r="B2" s="30"/>
      <c r="C2" s="32"/>
      <c r="D2" s="32"/>
      <c r="E2" s="32"/>
      <c r="F2" s="32"/>
      <c r="G2" s="32"/>
    </row>
    <row r="3" spans="1:7" ht="9.75" customHeight="1" x14ac:dyDescent="0.2"/>
    <row r="4" spans="1:7" s="14" customFormat="1" ht="12" customHeight="1" x14ac:dyDescent="0.2">
      <c r="B4" s="172" t="s">
        <v>164</v>
      </c>
      <c r="C4" s="49"/>
      <c r="D4" s="49"/>
      <c r="E4" s="49"/>
      <c r="F4" s="49"/>
      <c r="G4" s="13"/>
    </row>
    <row r="5" spans="1:7" s="14" customFormat="1" ht="12.75" customHeight="1" x14ac:dyDescent="0.2">
      <c r="B5" s="172" t="s">
        <v>234</v>
      </c>
      <c r="C5" s="49"/>
      <c r="D5" s="49"/>
      <c r="E5" s="49"/>
      <c r="F5" s="49"/>
      <c r="G5" s="13"/>
    </row>
    <row r="6" spans="1:7" ht="11.25" customHeight="1" x14ac:dyDescent="0.25">
      <c r="G6" s="34"/>
    </row>
    <row r="7" spans="1:7" ht="12.75" customHeight="1" x14ac:dyDescent="0.2"/>
    <row r="8" spans="1:7" ht="15.75" customHeight="1" x14ac:dyDescent="0.2">
      <c r="A8" s="247" t="s">
        <v>15</v>
      </c>
      <c r="B8" s="250" t="s">
        <v>40</v>
      </c>
      <c r="C8" s="253" t="s">
        <v>6</v>
      </c>
      <c r="D8" s="275" t="s">
        <v>6</v>
      </c>
      <c r="E8" s="277"/>
      <c r="F8" s="277"/>
      <c r="G8" s="277"/>
    </row>
    <row r="9" spans="1:7" ht="14.25" customHeight="1" x14ac:dyDescent="0.2">
      <c r="A9" s="248"/>
      <c r="B9" s="251"/>
      <c r="C9" s="251"/>
      <c r="D9" s="275" t="s">
        <v>21</v>
      </c>
      <c r="E9" s="276"/>
      <c r="F9" s="275" t="s">
        <v>79</v>
      </c>
      <c r="G9" s="277"/>
    </row>
    <row r="10" spans="1:7" ht="15" customHeight="1" x14ac:dyDescent="0.2">
      <c r="A10" s="248"/>
      <c r="B10" s="251"/>
      <c r="C10" s="252"/>
      <c r="D10" s="173">
        <v>2021</v>
      </c>
      <c r="E10" s="173">
        <v>2020</v>
      </c>
      <c r="F10" s="174">
        <v>2021</v>
      </c>
      <c r="G10" s="173">
        <v>2020</v>
      </c>
    </row>
    <row r="11" spans="1:7" ht="15.75" customHeight="1" x14ac:dyDescent="0.2">
      <c r="A11" s="249"/>
      <c r="B11" s="252"/>
      <c r="C11" s="278" t="s">
        <v>198</v>
      </c>
      <c r="D11" s="277"/>
      <c r="E11" s="277"/>
      <c r="F11" s="277"/>
      <c r="G11" s="277"/>
    </row>
    <row r="12" spans="1:7" ht="15.75" customHeight="1" x14ac:dyDescent="0.2">
      <c r="A12" s="35"/>
      <c r="B12" s="15"/>
      <c r="C12" s="17"/>
      <c r="D12" s="17"/>
      <c r="E12" s="18"/>
      <c r="F12" s="18"/>
      <c r="G12" s="19"/>
    </row>
    <row r="13" spans="1:7" ht="12.75" customHeight="1" x14ac:dyDescent="0.2">
      <c r="A13" s="153" t="s">
        <v>86</v>
      </c>
      <c r="B13" s="39" t="s">
        <v>37</v>
      </c>
      <c r="C13" s="77">
        <v>61244539.390000001</v>
      </c>
      <c r="D13" s="77">
        <v>367.55912612153037</v>
      </c>
      <c r="E13" s="77">
        <v>368.88818125240789</v>
      </c>
      <c r="F13" s="221">
        <v>1.6652256932633085</v>
      </c>
      <c r="G13" s="221">
        <v>1.8698381657095606</v>
      </c>
    </row>
    <row r="14" spans="1:7" ht="12.75" customHeight="1" x14ac:dyDescent="0.2">
      <c r="A14" s="40"/>
      <c r="B14" s="41" t="s">
        <v>22</v>
      </c>
      <c r="C14" s="16"/>
      <c r="G14" s="220"/>
    </row>
    <row r="15" spans="1:7" ht="14.45" customHeight="1" x14ac:dyDescent="0.2">
      <c r="A15" s="38"/>
      <c r="B15" s="112" t="s">
        <v>0</v>
      </c>
      <c r="C15" s="60">
        <v>49682114.509999998</v>
      </c>
      <c r="D15" s="60">
        <v>622.03724189307627</v>
      </c>
      <c r="E15" s="60">
        <v>627.93333686727976</v>
      </c>
      <c r="F15" s="219">
        <v>2.8844676384996557</v>
      </c>
      <c r="G15" s="219">
        <v>3.4400653234782079</v>
      </c>
    </row>
    <row r="16" spans="1:7" ht="14.45" customHeight="1" x14ac:dyDescent="0.2">
      <c r="A16" s="38"/>
      <c r="B16" s="112" t="s">
        <v>41</v>
      </c>
      <c r="C16" s="60">
        <v>5498445.2699999996</v>
      </c>
      <c r="D16" s="60">
        <v>107.56798790985209</v>
      </c>
      <c r="E16" s="60">
        <v>99.736627344918858</v>
      </c>
      <c r="F16" s="219">
        <v>0.47058176775292326</v>
      </c>
      <c r="G16" s="219">
        <v>0.47781244774627796</v>
      </c>
    </row>
    <row r="17" spans="1:10" ht="14.45" customHeight="1" x14ac:dyDescent="0.2">
      <c r="A17" s="38"/>
      <c r="B17" s="112" t="s">
        <v>42</v>
      </c>
      <c r="C17" s="60">
        <v>665983</v>
      </c>
      <c r="D17" s="60">
        <v>81.237252988533783</v>
      </c>
      <c r="E17" s="60">
        <v>72.391709462672381</v>
      </c>
      <c r="F17" s="219">
        <v>0.35232676477376501</v>
      </c>
      <c r="G17" s="219">
        <v>0.36504130420318898</v>
      </c>
    </row>
    <row r="18" spans="1:10" ht="14.45" customHeight="1" x14ac:dyDescent="0.2">
      <c r="A18" s="38"/>
      <c r="B18" s="112" t="s">
        <v>43</v>
      </c>
      <c r="C18" s="60">
        <v>5397996.6100000003</v>
      </c>
      <c r="D18" s="60">
        <v>196.7128242410991</v>
      </c>
      <c r="E18" s="60">
        <v>203.01078296550961</v>
      </c>
      <c r="F18" s="219">
        <v>0.90268900811190722</v>
      </c>
      <c r="G18" s="219">
        <v>0.92649192168412486</v>
      </c>
    </row>
    <row r="19" spans="1:10" ht="14.45" customHeight="1" x14ac:dyDescent="0.2">
      <c r="A19" s="38"/>
      <c r="B19" s="42"/>
      <c r="C19" s="60"/>
      <c r="G19" s="220"/>
    </row>
    <row r="20" spans="1:10" ht="14.45" customHeight="1" x14ac:dyDescent="0.2">
      <c r="A20" s="153" t="s">
        <v>87</v>
      </c>
      <c r="B20" s="167" t="s">
        <v>88</v>
      </c>
      <c r="C20" s="77">
        <v>233669.45</v>
      </c>
      <c r="D20" s="77">
        <v>258.48390486725663</v>
      </c>
      <c r="E20" s="77">
        <v>242.38495710200192</v>
      </c>
      <c r="F20" s="221">
        <v>1.3600375207571072</v>
      </c>
      <c r="G20" s="221">
        <v>1.5390077845841299</v>
      </c>
    </row>
    <row r="21" spans="1:10" ht="14.45" customHeight="1" x14ac:dyDescent="0.2">
      <c r="A21" s="111"/>
      <c r="B21" s="112"/>
      <c r="G21" s="220"/>
    </row>
    <row r="22" spans="1:10" ht="14.45" customHeight="1" x14ac:dyDescent="0.2">
      <c r="A22" s="112">
        <v>10</v>
      </c>
      <c r="B22" s="112" t="s">
        <v>89</v>
      </c>
      <c r="C22" s="60">
        <v>3754690.87</v>
      </c>
      <c r="D22" s="60">
        <v>192.01651171115884</v>
      </c>
      <c r="E22" s="60">
        <v>196.2223242870773</v>
      </c>
      <c r="F22" s="219">
        <v>0.85299904386042147</v>
      </c>
      <c r="G22" s="219">
        <v>0.86894728419614342</v>
      </c>
    </row>
    <row r="23" spans="1:10" ht="14.45" customHeight="1" x14ac:dyDescent="0.2">
      <c r="A23" s="112">
        <v>11</v>
      </c>
      <c r="B23" s="112" t="s">
        <v>90</v>
      </c>
      <c r="C23" s="60">
        <v>713861.43</v>
      </c>
      <c r="D23" s="60">
        <v>683.7753160919541</v>
      </c>
      <c r="E23" s="60">
        <v>681.73781338360038</v>
      </c>
      <c r="F23" s="219">
        <v>1.4832548260450658</v>
      </c>
      <c r="G23" s="219">
        <v>1.3791598669298131</v>
      </c>
    </row>
    <row r="24" spans="1:10" ht="14.45" customHeight="1" x14ac:dyDescent="0.2">
      <c r="A24" s="112">
        <v>12</v>
      </c>
      <c r="B24" s="112" t="s">
        <v>91</v>
      </c>
      <c r="C24" s="177" t="s">
        <v>18</v>
      </c>
      <c r="D24" s="180" t="s">
        <v>18</v>
      </c>
      <c r="E24" s="180" t="s">
        <v>18</v>
      </c>
      <c r="F24" s="177" t="s">
        <v>18</v>
      </c>
      <c r="G24" s="177" t="s">
        <v>18</v>
      </c>
    </row>
    <row r="25" spans="1:10" ht="14.45" customHeight="1" x14ac:dyDescent="0.2">
      <c r="A25" s="112">
        <v>13</v>
      </c>
      <c r="B25" s="112" t="s">
        <v>92</v>
      </c>
      <c r="C25" s="177">
        <v>431639.65</v>
      </c>
      <c r="D25" s="177">
        <v>276.86956382296347</v>
      </c>
      <c r="E25" s="177">
        <v>265.80418875242407</v>
      </c>
      <c r="F25" s="225">
        <v>1.539525122882927</v>
      </c>
      <c r="G25" s="225">
        <v>1.6047411277295895</v>
      </c>
      <c r="H25" s="27"/>
      <c r="I25" s="27"/>
      <c r="J25" s="27"/>
    </row>
    <row r="26" spans="1:10" ht="14.45" customHeight="1" x14ac:dyDescent="0.2">
      <c r="A26" s="112">
        <v>14</v>
      </c>
      <c r="B26" s="112" t="s">
        <v>93</v>
      </c>
      <c r="C26" s="177" t="s">
        <v>18</v>
      </c>
      <c r="D26" s="177" t="s">
        <v>18</v>
      </c>
      <c r="E26" s="177" t="s">
        <v>18</v>
      </c>
      <c r="F26" s="177" t="s">
        <v>18</v>
      </c>
      <c r="G26" s="177" t="s">
        <v>18</v>
      </c>
      <c r="H26" s="27"/>
      <c r="I26" s="27"/>
      <c r="J26" s="27"/>
    </row>
    <row r="27" spans="1:10" ht="14.45" customHeight="1" x14ac:dyDescent="0.2">
      <c r="A27" s="112">
        <v>15</v>
      </c>
      <c r="B27" s="112" t="s">
        <v>102</v>
      </c>
      <c r="C27" s="60">
        <v>7063.14</v>
      </c>
      <c r="D27" s="60">
        <v>49.049583333333338</v>
      </c>
      <c r="E27" s="60">
        <v>30.154618834080715</v>
      </c>
      <c r="F27" s="219">
        <v>0.63552211160115746</v>
      </c>
      <c r="G27" s="219">
        <v>0.43509532203684609</v>
      </c>
      <c r="H27" s="27"/>
      <c r="I27" s="27"/>
      <c r="J27" s="27"/>
    </row>
    <row r="28" spans="1:10" ht="14.45" customHeight="1" x14ac:dyDescent="0.25">
      <c r="A28" s="112">
        <v>16</v>
      </c>
      <c r="B28" s="112" t="s">
        <v>94</v>
      </c>
      <c r="C28" s="194"/>
      <c r="G28" s="220"/>
      <c r="H28" s="27"/>
      <c r="I28" s="27"/>
      <c r="J28" s="27"/>
    </row>
    <row r="29" spans="1:10" ht="14.45" customHeight="1" x14ac:dyDescent="0.2">
      <c r="A29" s="112"/>
      <c r="B29" s="112" t="s">
        <v>95</v>
      </c>
      <c r="C29" s="60">
        <v>3546233.75</v>
      </c>
      <c r="D29" s="60">
        <v>1008.5989050056883</v>
      </c>
      <c r="E29" s="60">
        <v>1001.4196186681844</v>
      </c>
      <c r="F29" s="219">
        <v>3.6010375515855246</v>
      </c>
      <c r="G29" s="219">
        <v>4.4121375261902873</v>
      </c>
      <c r="H29" s="27"/>
      <c r="I29" s="27"/>
      <c r="J29" s="27"/>
    </row>
    <row r="30" spans="1:10" ht="14.45" customHeight="1" x14ac:dyDescent="0.2">
      <c r="A30" s="112">
        <v>17</v>
      </c>
      <c r="B30" s="112" t="s">
        <v>103</v>
      </c>
      <c r="C30" s="60">
        <v>10588138.58</v>
      </c>
      <c r="D30" s="60">
        <v>2855.4850539374324</v>
      </c>
      <c r="E30" s="60">
        <v>3707.5374582869854</v>
      </c>
      <c r="F30" s="219">
        <v>8.408067963858505</v>
      </c>
      <c r="G30" s="219">
        <v>13.029705401634118</v>
      </c>
      <c r="H30" s="27"/>
      <c r="I30" s="27"/>
      <c r="J30" s="27"/>
    </row>
    <row r="31" spans="1:10" ht="12.75" customHeight="1" x14ac:dyDescent="0.25">
      <c r="A31" s="112">
        <v>18</v>
      </c>
      <c r="B31" s="112" t="s">
        <v>153</v>
      </c>
      <c r="C31" s="194"/>
      <c r="G31" s="220"/>
    </row>
    <row r="32" spans="1:10" ht="12.75" customHeight="1" x14ac:dyDescent="0.2">
      <c r="A32" s="112"/>
      <c r="B32" s="112" t="s">
        <v>145</v>
      </c>
      <c r="C32" s="60">
        <v>594389.19999999995</v>
      </c>
      <c r="D32" s="60">
        <v>248.80251151109249</v>
      </c>
      <c r="E32" s="60">
        <v>297.62611782477342</v>
      </c>
      <c r="F32" s="219">
        <v>1.5650148208200958</v>
      </c>
      <c r="G32" s="219">
        <v>1.9282231134185506</v>
      </c>
    </row>
    <row r="33" spans="1:7" x14ac:dyDescent="0.2">
      <c r="A33" s="112">
        <v>19</v>
      </c>
      <c r="B33" s="112" t="s">
        <v>96</v>
      </c>
      <c r="C33" s="177" t="s">
        <v>73</v>
      </c>
      <c r="D33" s="177" t="s">
        <v>73</v>
      </c>
      <c r="E33" s="177" t="s">
        <v>73</v>
      </c>
      <c r="F33" s="179" t="s">
        <v>73</v>
      </c>
      <c r="G33" s="224" t="s">
        <v>73</v>
      </c>
    </row>
    <row r="34" spans="1:7" x14ac:dyDescent="0.2">
      <c r="A34" s="112">
        <v>20</v>
      </c>
      <c r="B34" s="112" t="s">
        <v>97</v>
      </c>
      <c r="C34" s="60">
        <v>5634694.1799999997</v>
      </c>
      <c r="D34" s="60">
        <v>1393.3467309594459</v>
      </c>
      <c r="E34" s="60">
        <v>1377.658067930101</v>
      </c>
      <c r="F34" s="219">
        <v>5.2524674588298481</v>
      </c>
      <c r="G34" s="219">
        <v>5.8323821881247859</v>
      </c>
    </row>
    <row r="35" spans="1:7" x14ac:dyDescent="0.2">
      <c r="A35" s="112">
        <v>21</v>
      </c>
      <c r="B35" s="112" t="s">
        <v>146</v>
      </c>
      <c r="C35" s="60">
        <v>271180.73</v>
      </c>
      <c r="D35" s="60">
        <v>157.7549331006399</v>
      </c>
      <c r="E35" s="60">
        <v>136.29519764011798</v>
      </c>
      <c r="F35" s="219">
        <v>0.85064484088147319</v>
      </c>
      <c r="G35" s="219">
        <v>0.63785254692714211</v>
      </c>
    </row>
    <row r="36" spans="1:7" x14ac:dyDescent="0.2">
      <c r="A36" s="112">
        <v>22</v>
      </c>
      <c r="B36" s="112" t="s">
        <v>147</v>
      </c>
      <c r="C36" s="60">
        <v>3906486.52</v>
      </c>
      <c r="D36" s="60">
        <v>221.60690492398456</v>
      </c>
      <c r="E36" s="60">
        <v>205.16358393065511</v>
      </c>
      <c r="F36" s="219">
        <v>1.1335495100327413</v>
      </c>
      <c r="G36" s="219">
        <v>1.1805388322794492</v>
      </c>
    </row>
    <row r="37" spans="1:7" ht="15" x14ac:dyDescent="0.25">
      <c r="A37" s="112">
        <v>23</v>
      </c>
      <c r="B37" s="112" t="s">
        <v>148</v>
      </c>
      <c r="C37" s="194"/>
      <c r="G37" s="220"/>
    </row>
    <row r="38" spans="1:7" x14ac:dyDescent="0.2">
      <c r="A38" s="112"/>
      <c r="B38" s="112" t="s">
        <v>150</v>
      </c>
      <c r="C38" s="60">
        <v>15651511.77</v>
      </c>
      <c r="D38" s="60">
        <v>1718.6243296365433</v>
      </c>
      <c r="E38" s="60">
        <v>1614.2016158997624</v>
      </c>
      <c r="F38" s="219">
        <v>8.9584078809075613</v>
      </c>
      <c r="G38" s="219">
        <v>9.1787369936837511</v>
      </c>
    </row>
    <row r="39" spans="1:7" x14ac:dyDescent="0.2">
      <c r="A39" s="112">
        <v>24</v>
      </c>
      <c r="B39" s="112" t="s">
        <v>98</v>
      </c>
      <c r="C39" s="60">
        <v>4865989.71</v>
      </c>
      <c r="D39" s="60">
        <v>941.56147639318885</v>
      </c>
      <c r="E39" s="60">
        <v>987.45326947912179</v>
      </c>
      <c r="F39" s="219">
        <v>3.0533624233672416</v>
      </c>
      <c r="G39" s="219">
        <v>4.407662747659117</v>
      </c>
    </row>
    <row r="40" spans="1:7" x14ac:dyDescent="0.2">
      <c r="A40" s="112">
        <v>25</v>
      </c>
      <c r="B40" s="112" t="s">
        <v>99</v>
      </c>
      <c r="C40" s="60">
        <v>4034869.86</v>
      </c>
      <c r="D40" s="60">
        <v>146.88277611940299</v>
      </c>
      <c r="E40" s="60">
        <v>133.80634136858475</v>
      </c>
      <c r="F40" s="219">
        <v>0.81962288828384378</v>
      </c>
      <c r="G40" s="219">
        <v>0.85549352841241511</v>
      </c>
    </row>
    <row r="41" spans="1:7" ht="15" x14ac:dyDescent="0.25">
      <c r="A41" s="112">
        <v>26</v>
      </c>
      <c r="B41" s="40" t="s">
        <v>149</v>
      </c>
      <c r="C41" s="194"/>
      <c r="G41" s="220"/>
    </row>
    <row r="42" spans="1:7" x14ac:dyDescent="0.2">
      <c r="A42" s="112"/>
      <c r="B42" s="112" t="s">
        <v>100</v>
      </c>
      <c r="C42" s="60">
        <v>1139877.21</v>
      </c>
      <c r="D42" s="60">
        <v>83.740611960035267</v>
      </c>
      <c r="E42" s="60">
        <v>78.086414359555334</v>
      </c>
      <c r="F42" s="219">
        <v>0.3514054930820219</v>
      </c>
      <c r="G42" s="219">
        <v>0.39821175766742511</v>
      </c>
    </row>
    <row r="43" spans="1:7" x14ac:dyDescent="0.2">
      <c r="A43" s="112">
        <v>27</v>
      </c>
      <c r="B43" s="112" t="s">
        <v>101</v>
      </c>
      <c r="C43" s="60">
        <v>622220.02</v>
      </c>
      <c r="D43" s="60">
        <v>64.119952596867279</v>
      </c>
      <c r="E43" s="60">
        <v>60.023699979266013</v>
      </c>
      <c r="F43" s="219">
        <v>0.27082841797057655</v>
      </c>
      <c r="G43" s="219">
        <v>0.20906515709766266</v>
      </c>
    </row>
    <row r="44" spans="1:7" x14ac:dyDescent="0.2">
      <c r="A44" s="112">
        <v>28</v>
      </c>
      <c r="B44" s="112" t="s">
        <v>104</v>
      </c>
      <c r="C44" s="60">
        <v>1370955.47</v>
      </c>
      <c r="D44" s="60">
        <v>79.379044062300963</v>
      </c>
      <c r="E44" s="60">
        <v>71.939738172317831</v>
      </c>
      <c r="F44" s="219">
        <v>0.41023432194735443</v>
      </c>
      <c r="G44" s="219">
        <v>0.4241074884100664</v>
      </c>
    </row>
    <row r="45" spans="1:7" x14ac:dyDescent="0.2">
      <c r="A45" s="112">
        <v>29</v>
      </c>
      <c r="B45" s="112" t="s">
        <v>105</v>
      </c>
      <c r="C45" s="60">
        <v>3132869.04</v>
      </c>
      <c r="D45" s="60">
        <v>211.32337537942664</v>
      </c>
      <c r="E45" s="60">
        <v>195.28547250016351</v>
      </c>
      <c r="F45" s="219">
        <v>0.81272768296590658</v>
      </c>
      <c r="G45" s="219">
        <v>0.79511758807578037</v>
      </c>
    </row>
    <row r="46" spans="1:7" x14ac:dyDescent="0.2">
      <c r="A46" s="112">
        <v>30</v>
      </c>
      <c r="B46" s="112" t="s">
        <v>106</v>
      </c>
      <c r="C46" s="177">
        <v>11037.47</v>
      </c>
      <c r="D46" s="177">
        <v>39.846462093862812</v>
      </c>
      <c r="E46" s="177">
        <v>34.322229299363059</v>
      </c>
      <c r="F46" s="225">
        <v>0.18385216736434346</v>
      </c>
      <c r="G46" s="225">
        <v>0.16160718078725</v>
      </c>
    </row>
    <row r="47" spans="1:7" x14ac:dyDescent="0.2">
      <c r="A47" s="112">
        <v>31</v>
      </c>
      <c r="B47" s="112" t="s">
        <v>107</v>
      </c>
      <c r="C47" s="60">
        <v>223925.97</v>
      </c>
      <c r="D47" s="60">
        <v>89.49878896882494</v>
      </c>
      <c r="E47" s="60">
        <v>84.194541682384013</v>
      </c>
      <c r="F47" s="219">
        <v>0.54465984117177313</v>
      </c>
      <c r="G47" s="219">
        <v>0.58478544726537185</v>
      </c>
    </row>
    <row r="48" spans="1:7" x14ac:dyDescent="0.2">
      <c r="A48" s="112">
        <v>32</v>
      </c>
      <c r="B48" s="112" t="s">
        <v>108</v>
      </c>
      <c r="C48" s="60">
        <v>265525.68</v>
      </c>
      <c r="D48" s="60">
        <v>45.211251489868893</v>
      </c>
      <c r="E48" s="60">
        <v>42.230089195557049</v>
      </c>
      <c r="F48" s="219">
        <v>0.20192772776567466</v>
      </c>
      <c r="G48" s="219">
        <v>0.22019582823435821</v>
      </c>
    </row>
    <row r="49" spans="1:7" customFormat="1" ht="15" x14ac:dyDescent="0.25">
      <c r="A49" s="112">
        <v>33</v>
      </c>
      <c r="B49" s="112" t="s">
        <v>109</v>
      </c>
      <c r="C49" s="194"/>
      <c r="D49" s="12"/>
      <c r="E49" s="12"/>
      <c r="F49" s="12"/>
      <c r="G49" s="220"/>
    </row>
    <row r="50" spans="1:7" customFormat="1" x14ac:dyDescent="0.2">
      <c r="A50" s="96"/>
      <c r="B50" s="112" t="s">
        <v>110</v>
      </c>
      <c r="C50" s="60">
        <v>219554.91</v>
      </c>
      <c r="D50" s="60">
        <v>51.526615817883126</v>
      </c>
      <c r="E50" s="60">
        <v>50.496243055555553</v>
      </c>
      <c r="F50" s="219">
        <v>0.21349632370858457</v>
      </c>
      <c r="G50" s="219">
        <v>0.1993272129295442</v>
      </c>
    </row>
    <row r="51" spans="1:7" ht="15" x14ac:dyDescent="0.25">
      <c r="A51" s="40"/>
      <c r="B51" s="98"/>
      <c r="C51" s="195"/>
      <c r="G51" s="220"/>
    </row>
    <row r="52" spans="1:7" x14ac:dyDescent="0.2">
      <c r="A52" s="153" t="s">
        <v>19</v>
      </c>
      <c r="B52" s="44" t="s">
        <v>39</v>
      </c>
      <c r="C52" s="77">
        <v>61010869.939999998</v>
      </c>
      <c r="D52" s="77">
        <v>368.15412615178519</v>
      </c>
      <c r="E52" s="77">
        <v>369.67964691708517</v>
      </c>
      <c r="F52" s="221">
        <v>1.6666580725684688</v>
      </c>
      <c r="G52" s="221">
        <v>1.8714884635452411</v>
      </c>
    </row>
    <row r="61" spans="1:7" x14ac:dyDescent="0.2">
      <c r="G61" s="60"/>
    </row>
    <row r="62" spans="1:7" x14ac:dyDescent="0.2">
      <c r="G62" s="60"/>
    </row>
    <row r="63" spans="1:7" x14ac:dyDescent="0.2">
      <c r="G63" s="60"/>
    </row>
    <row r="64" spans="1:7" x14ac:dyDescent="0.2">
      <c r="G64" s="60"/>
    </row>
    <row r="74" spans="2:2" x14ac:dyDescent="0.2">
      <c r="B74" s="1"/>
    </row>
  </sheetData>
  <mergeCells count="7">
    <mergeCell ref="D9:E9"/>
    <mergeCell ref="F9:G9"/>
    <mergeCell ref="A8:A11"/>
    <mergeCell ref="B8:B11"/>
    <mergeCell ref="C8:C10"/>
    <mergeCell ref="C11:G11"/>
    <mergeCell ref="D8:G8"/>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Tabelle17</vt:lpstr>
      <vt:lpstr>IMPRESSUM</vt:lpstr>
      <vt:lpstr>ZEICHENERKLÄR</vt:lpstr>
      <vt:lpstr>INHALTSVERZ</vt:lpstr>
      <vt:lpstr>VORBEMERK</vt:lpstr>
      <vt:lpstr>Tab.01</vt:lpstr>
      <vt:lpstr>Tab.02</vt:lpstr>
      <vt:lpstr>Tab.03</vt:lpstr>
      <vt:lpstr>Tab.04</vt:lpstr>
      <vt:lpstr>Tab.05</vt:lpstr>
      <vt:lpstr>Tab.06 </vt:lpstr>
      <vt:lpstr>Tab.07</vt:lpstr>
      <vt:lpstr>Tab.08</vt:lpstr>
      <vt:lpstr>Tab.08 neu</vt:lpstr>
      <vt:lpstr>Tab.09</vt:lpstr>
      <vt:lpstr>Tab.10</vt:lpstr>
      <vt:lpstr>Tab.11</vt:lpstr>
      <vt:lpstr>Tab.12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2022-11-22T07:15:14Z</cp:lastPrinted>
  <dcterms:created xsi:type="dcterms:W3CDTF">2000-05-02T13:53:06Z</dcterms:created>
  <dcterms:modified xsi:type="dcterms:W3CDTF">2022-11-23T10:06:13Z</dcterms:modified>
</cp:coreProperties>
</file>